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6045" windowWidth="19260" windowHeight="609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40" i="9" l="1"/>
  <c r="BG39" i="9"/>
  <c r="BG38" i="9"/>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AM40" i="9"/>
  <c r="U40" i="9"/>
  <c r="C40" i="9"/>
  <c r="BW39" i="9"/>
  <c r="AM39" i="9"/>
  <c r="U39" i="9"/>
  <c r="C39" i="9"/>
  <c r="BW38" i="9"/>
  <c r="AM38" i="9"/>
  <c r="C38" i="9"/>
  <c r="BW37" i="9"/>
  <c r="AM37" i="9"/>
  <c r="AM36" i="9"/>
  <c r="C34" i="9"/>
  <c r="C35" i="9" s="1"/>
  <c r="C36" i="9" s="1"/>
  <c r="C37" i="9" l="1"/>
  <c r="U34" i="9"/>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E35" i="9" s="1"/>
  <c r="BE36" i="9" s="1"/>
  <c r="BE37" i="9" s="1"/>
  <c r="BE38" i="9" s="1"/>
  <c r="BE39" i="9" s="1"/>
  <c r="BE40" i="9" s="1"/>
  <c r="BW34" i="9" l="1"/>
  <c r="BW35" i="9" s="1"/>
  <c r="BW36" i="9" s="1"/>
  <c r="CO34" i="9"/>
  <c r="CO35" i="9" s="1"/>
  <c r="CO36" i="9" s="1"/>
  <c r="CO37" i="9" s="1"/>
  <c r="CO38" i="9" s="1"/>
  <c r="CO39" i="9" s="1"/>
  <c r="CO40" i="9" s="1"/>
  <c r="CO41" i="9" s="1"/>
  <c r="CO42" i="9" s="1"/>
  <c r="CO43" i="9" s="1"/>
</calcChain>
</file>

<file path=xl/sharedStrings.xml><?xml version="1.0" encoding="utf-8"?>
<sst xmlns="http://schemas.openxmlformats.org/spreadsheetml/2006/main" count="1049" uniqueCount="572">
  <si>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</si>
  <si>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</si>
  <si>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</si>
  <si>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</si>
  <si>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</si>
  <si>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</si>
  <si>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</si>
  <si>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</si>
  <si>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</si>
  <si>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</si>
  <si>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</si>
  <si>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</si>
  <si>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</si>
  <si>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</si>
  <si>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</si>
  <si>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</si>
  <si>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</si>
  <si>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</si>
  <si>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</si>
  <si>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</si>
  <si>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</si>
  <si>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</si>
  <si>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</si>
  <si>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</si>
  <si>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</si>
  <si>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</si>
  <si>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</si>
  <si>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</si>
  <si>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</si>
  <si>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</si>
  <si>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</si>
  <si>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</si>
  <si>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</si>
  <si>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</si>
  <si>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</si>
  <si>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</si>
  <si>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</si>
  <si>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</si>
  <si>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</si>
  <si>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</si>
  <si>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</si>
  <si>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</si>
  <si>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</si>
  <si>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</si>
  <si>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</si>
  <si>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</si>
  <si>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</si>
  <si>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</si>
  <si>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</si>
  <si>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</si>
  <si>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</si>
  <si>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</si>
  <si>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</si>
  <si>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</si>
  <si>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</si>
  <si>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</si>
  <si>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</si>
  <si>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</si>
  <si>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</si>
  <si>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</si>
  <si>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</si>
  <si>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</si>
  <si>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</si>
  <si>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</si>
  <si>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</si>
  <si>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</si>
  <si>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</si>
  <si>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</si>
  <si>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</si>
  <si>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</si>
  <si>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</si>
  <si>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</si>
  <si>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</si>
  <si>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</si>
  <si>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</si>
  <si>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</si>
  <si>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</si>
  <si>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</si>
  <si>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</si>
  <si>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</si>
  <si>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</si>
  <si>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今治市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</si>
  <si>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</si>
  <si>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</si>
  <si>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</si>
  <si>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</si>
  <si>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</si>
  <si>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</si>
  <si>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</si>
  <si>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</si>
  <si>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</si>
  <si>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</si>
  <si>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</si>
  <si>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</si>
  <si>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</si>
  <si>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</si>
  <si>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</si>
  <si>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</si>
  <si>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</si>
  <si>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</si>
  <si>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</si>
  <si>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</si>
  <si>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</si>
  <si>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</si>
  <si>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</si>
  <si>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</si>
  <si>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</si>
  <si>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</si>
  <si>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</si>
  <si>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</si>
  <si>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</si>
  <si>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</si>
  <si>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</si>
  <si>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</si>
  <si>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</si>
  <si>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</si>
  <si>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</si>
  <si>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</si>
  <si>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</si>
  <si>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</si>
  <si>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</si>
  <si>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</si>
  <si>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</si>
  <si>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</si>
  <si>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</si>
  <si>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</si>
  <si>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</si>
  <si>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</si>
  <si>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</si>
  <si>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</si>
  <si>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</si>
  <si>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</si>
  <si>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</si>
  <si>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</si>
  <si>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</si>
  <si>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</si>
  <si>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</si>
  <si>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</si>
  <si>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-1.2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</si>
  <si>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</si>
  <si>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</si>
  <si>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</si>
  <si>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</si>
  <si>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</si>
  <si>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</si>
  <si>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</si>
  <si>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</si>
  <si>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</si>
  <si>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</si>
  <si>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</si>
  <si>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</si>
  <si>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</si>
  <si>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</si>
  <si>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</si>
  <si>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</si>
  <si>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</si>
  <si>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</si>
  <si>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</si>
  <si>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</si>
  <si>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</si>
  <si>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</si>
  <si>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</si>
  <si>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</si>
  <si>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</si>
  <si>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</si>
  <si>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</si>
  <si>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</si>
  <si>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</si>
  <si>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</si>
  <si>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</si>
  <si>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</si>
  <si>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</si>
  <si>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</si>
  <si>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</si>
  <si>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</si>
  <si>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</si>
  <si>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</si>
  <si>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</si>
  <si>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</si>
  <si>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</si>
  <si>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</si>
  <si>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</si>
  <si>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</si>
  <si>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</si>
  <si>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</si>
  <si>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</si>
  <si>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</si>
  <si>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</si>
  <si>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</si>
  <si>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</si>
  <si>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</si>
  <si>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</si>
  <si>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</si>
  <si>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</si>
  <si>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</si>
  <si>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</si>
  <si>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愛媛県今治市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</si>
  <si>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</si>
  <si>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</si>
  <si>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</si>
  <si>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</si>
  <si>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</si>
  <si>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</si>
  <si>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</si>
  <si>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</si>
  <si>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</si>
  <si>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</si>
  <si>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</si>
  <si>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</si>
  <si>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</si>
  <si>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</si>
  <si>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</si>
  <si>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</si>
  <si>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</si>
  <si>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</si>
  <si>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</si>
  <si>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</si>
  <si>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</si>
  <si>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</si>
  <si>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</si>
  <si>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</si>
  <si>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</si>
  <si>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</si>
  <si>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</si>
  <si>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</si>
  <si>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</si>
  <si>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</si>
  <si>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</si>
  <si>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</si>
  <si>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</si>
  <si>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</si>
  <si>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</si>
  <si>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</si>
  <si>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</si>
  <si>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</si>
  <si>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</si>
  <si>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</si>
  <si>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</si>
  <si>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</si>
  <si>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</si>
  <si>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</si>
  <si>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</si>
  <si>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</si>
  <si>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</si>
  <si>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</si>
  <si>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</si>
  <si>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</si>
  <si>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</si>
  <si>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</si>
  <si>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</si>
  <si>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</si>
  <si>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</si>
  <si>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</si>
  <si>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</si>
  <si>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</si>
  <si>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</si>
  <si>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</si>
  <si>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</si>
  <si>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</si>
  <si>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</si>
  <si>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</si>
  <si>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</si>
  <si>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</si>
  <si>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</si>
  <si>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</si>
  <si>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</si>
  <si>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</si>
  <si>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</si>
  <si>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</si>
  <si>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</si>
  <si>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</si>
  <si>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</si>
  <si>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</si>
  <si>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</si>
  <si>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</si>
  <si>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</si>
  <si>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</si>
  <si>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</si>
  <si>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</si>
  <si>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</si>
  <si>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</si>
  <si>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</si>
  <si>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</si>
  <si>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</si>
  <si>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</si>
  <si>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</si>
  <si>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</si>
  <si>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</si>
  <si>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</si>
  <si>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</si>
  <si>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</si>
  <si>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</si>
  <si>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</si>
  <si>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</si>
  <si>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</si>
  <si>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</si>
  <si>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</si>
  <si>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</si>
  <si>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</si>
  <si>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</si>
  <si>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</si>
  <si>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</si>
  <si>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</si>
  <si>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</si>
  <si>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</si>
  <si>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</si>
  <si>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</si>
  <si>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</si>
  <si>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</si>
  <si>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</si>
  <si>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</si>
  <si>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</si>
  <si>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</si>
  <si>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</si>
  <si>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</si>
  <si>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</si>
  <si>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</si>
  <si>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</si>
  <si>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</si>
  <si>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</si>
  <si>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</si>
  <si>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</si>
  <si>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港湾整備</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</si>
  <si>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</si>
  <si>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</si>
  <si>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</si>
  <si>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</si>
  <si>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</si>
  <si>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</si>
  <si>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</si>
  <si>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</si>
  <si>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</si>
  <si>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</si>
  <si>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</si>
  <si>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</si>
  <si>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</si>
  <si>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</si>
  <si>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</si>
  <si>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</si>
  <si>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</si>
  <si>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</si>
  <si>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</si>
  <si>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</si>
  <si>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</si>
  <si>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</si>
  <si>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</si>
  <si>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</si>
  <si>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愛媛県今治市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</si>
  <si>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</si>
  <si>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</si>
  <si>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</si>
  <si>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</si>
  <si>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</si>
  <si>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</si>
  <si>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</si>
  <si>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</si>
  <si>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</si>
  <si>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</si>
  <si>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</si>
  <si>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</si>
  <si>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</si>
  <si>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</si>
  <si>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</si>
  <si>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</si>
  <si>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</si>
  <si>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</si>
  <si>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</si>
  <si>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</si>
  <si>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用地取得特別会計</t>
    <phoneticPr fontId="5"/>
  </si>
  <si>
    <t>-</t>
    <phoneticPr fontId="5"/>
  </si>
  <si>
    <t>有線テレビ放送事業特別会計</t>
    <phoneticPr fontId="5"/>
  </si>
  <si>
    <t>墓園事業特別会計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</si>
  <si>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</si>
  <si>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</si>
  <si>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</si>
  <si>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</si>
  <si>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</si>
  <si>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</si>
  <si>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</si>
  <si>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</si>
  <si>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</si>
  <si>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</si>
  <si>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</si>
  <si>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</si>
  <si>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</si>
  <si>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駐車場特別会計</t>
    <phoneticPr fontId="5"/>
  </si>
  <si>
    <t>国民健康保険特別会計</t>
    <phoneticPr fontId="5"/>
  </si>
  <si>
    <t>介護保険特別会計</t>
    <phoneticPr fontId="5"/>
  </si>
  <si>
    <t>介護予防支援事業特別会計</t>
    <phoneticPr fontId="5"/>
  </si>
  <si>
    <t>後期高齢者医療特別会計</t>
    <phoneticPr fontId="5"/>
  </si>
  <si>
    <t>水道事業会計</t>
    <phoneticPr fontId="5"/>
  </si>
  <si>
    <t>法適用企業</t>
    <phoneticPr fontId="5"/>
  </si>
  <si>
    <t>工業用水道事業会計</t>
    <phoneticPr fontId="5"/>
  </si>
  <si>
    <t>船舶交通特別会計</t>
    <phoneticPr fontId="5"/>
  </si>
  <si>
    <t>法非適用企業</t>
    <phoneticPr fontId="5"/>
  </si>
  <si>
    <t>簡易水道事業特別会計</t>
    <phoneticPr fontId="5"/>
  </si>
  <si>
    <t>地方卸売市場特別会計</t>
    <phoneticPr fontId="5"/>
  </si>
  <si>
    <t>鉱泉供給事業特別会計</t>
    <phoneticPr fontId="5"/>
  </si>
  <si>
    <t>下水道事業特別会計</t>
    <phoneticPr fontId="5"/>
  </si>
  <si>
    <t>小規模下水道特別会計</t>
    <phoneticPr fontId="5"/>
  </si>
  <si>
    <t>港湾事業特別会計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</si>
  <si>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</si>
  <si>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</si>
  <si>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</si>
  <si>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</si>
  <si>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</si>
  <si>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</si>
  <si>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</si>
  <si>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</si>
  <si>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</si>
  <si>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</si>
  <si>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</si>
  <si>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</si>
  <si>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</si>
  <si>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</si>
  <si>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</si>
  <si>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</si>
  <si>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</si>
  <si>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</si>
  <si>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</si>
  <si>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</si>
  <si>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</si>
  <si>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</si>
  <si>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</si>
  <si>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</si>
  <si>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</si>
  <si>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</si>
  <si>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</si>
  <si>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</si>
  <si>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</si>
  <si>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</si>
  <si>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</si>
  <si>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</si>
  <si>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</si>
  <si>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</si>
  <si>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</si>
  <si>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</si>
  <si>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</si>
  <si>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</si>
  <si>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</si>
  <si>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</si>
  <si>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</si>
  <si>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</si>
  <si>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</si>
  <si>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</si>
  <si>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</si>
  <si>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</si>
  <si>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</si>
  <si>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</si>
  <si>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</si>
  <si>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</si>
  <si>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</si>
  <si>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</si>
  <si>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</si>
  <si>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</si>
  <si>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</si>
  <si>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</si>
  <si>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</si>
  <si>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</si>
  <si>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</si>
  <si>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</si>
  <si>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水道事業会計</t>
    <phoneticPr fontId="5"/>
  </si>
  <si>
    <t>将来負担比率（(Ｅ)－(Ｆ)）／（(Ｃ)－(Ｄ)）×１００</t>
    <rPh sb="0" eb="2">
      <t>ショウライ</t>
    </rPh>
    <rPh sb="2" eb="4">
      <t>フタン</t>
    </rPh>
    <rPh sb="4" eb="6">
      <t>ヒリツ</t>
    </rPh>
    <phoneticPr fontId="5"/>
  </si>
  <si>
    <t>簡易水道事業特別会計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</si>
  <si>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</si>
  <si>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</si>
  <si>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</si>
  <si>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</si>
  <si>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</si>
  <si>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</si>
  <si>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</si>
  <si>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</si>
  <si>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</si>
  <si>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</si>
  <si>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</si>
  <si>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</si>
  <si>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</si>
  <si>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</si>
  <si>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</si>
  <si>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</si>
  <si>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</si>
  <si>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</si>
  <si>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</si>
  <si>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</si>
  <si>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</si>
  <si>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</si>
  <si>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</si>
  <si>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</si>
  <si>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</si>
  <si>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</si>
  <si>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</si>
  <si>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</si>
  <si>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</si>
  <si>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</si>
  <si>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</si>
  <si>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</si>
  <si>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</si>
  <si>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</si>
  <si>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</si>
  <si>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</si>
  <si>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</si>
  <si>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</si>
  <si>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</si>
  <si>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</si>
  <si>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</si>
  <si>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</si>
  <si>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</si>
  <si>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</si>
  <si>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</si>
  <si>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</si>
  <si>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</si>
  <si>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</si>
  <si>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</si>
  <si>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</si>
  <si>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</si>
  <si>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</si>
  <si>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</si>
  <si>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</si>
  <si>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</si>
  <si>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</si>
  <si>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</si>
  <si>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</si>
  <si>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</si>
  <si>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</si>
  <si>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</si>
  <si>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</si>
  <si>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</si>
  <si>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</si>
  <si>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</si>
  <si>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</si>
  <si>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</si>
  <si>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</si>
  <si>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</si>
  <si>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</si>
  <si>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</si>
  <si>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</si>
  <si>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</si>
  <si>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</si>
  <si>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</si>
  <si>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</si>
  <si>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</si>
  <si>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</si>
  <si>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</si>
  <si>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0.88</t>
  </si>
  <si>
    <t>▲ 1.02</t>
  </si>
  <si>
    <t>一般会計</t>
  </si>
  <si>
    <t>水道事業会計</t>
  </si>
  <si>
    <t>国民健康保険特別会計</t>
  </si>
  <si>
    <t>工業用水道事業会計</t>
  </si>
  <si>
    <t>介護保険特別会計</t>
  </si>
  <si>
    <t>後期高齢者医療特別会計</t>
  </si>
  <si>
    <t>介護予防支援事業特別会計</t>
  </si>
  <si>
    <t>墓園事業特別会計</t>
  </si>
  <si>
    <t>その他会計（赤字）</t>
  </si>
  <si>
    <t>その他会計（黒字）</t>
  </si>
  <si>
    <t>今治市土地開発公社</t>
  </si>
  <si>
    <t>(一財)今治勤労福祉事業団</t>
    <rPh sb="1" eb="2">
      <t>イチ</t>
    </rPh>
    <phoneticPr fontId="5"/>
  </si>
  <si>
    <t>(一財)今治市多目的温泉保養館管理公社</t>
    <rPh sb="1" eb="2">
      <t>イチ</t>
    </rPh>
    <phoneticPr fontId="5"/>
  </si>
  <si>
    <t>(一財)今治文化振興会</t>
    <rPh sb="1" eb="2">
      <t>イチ</t>
    </rPh>
    <phoneticPr fontId="5"/>
  </si>
  <si>
    <t>(公財)河野育英会</t>
    <rPh sb="1" eb="2">
      <t>コウ</t>
    </rPh>
    <phoneticPr fontId="5"/>
  </si>
  <si>
    <t>(公財)檜垣育英会</t>
    <rPh sb="1" eb="2">
      <t>コウ</t>
    </rPh>
    <phoneticPr fontId="5"/>
  </si>
  <si>
    <t>大三島ブルーライン(株)</t>
  </si>
  <si>
    <t>(株)IJC</t>
  </si>
  <si>
    <t>瀬戸内海交通(株)</t>
  </si>
  <si>
    <t>(公財)加根又育英会</t>
    <rPh sb="1" eb="2">
      <t>コウ</t>
    </rPh>
    <phoneticPr fontId="5"/>
  </si>
  <si>
    <t>(一財)今治地域地場産業振興センター</t>
    <rPh sb="1" eb="2">
      <t>イチ</t>
    </rPh>
    <phoneticPr fontId="5"/>
  </si>
  <si>
    <t>-</t>
    <phoneticPr fontId="2"/>
  </si>
  <si>
    <t>-</t>
    <phoneticPr fontId="2"/>
  </si>
  <si>
    <t>-</t>
    <phoneticPr fontId="2"/>
  </si>
  <si>
    <t>愛媛地方税滞納整理機構</t>
  </si>
  <si>
    <t>愛媛県後期高齢者医療広域連合（一般会計）</t>
  </si>
  <si>
    <t>愛媛県後期高齢者医療広域連合（後期高齢者医療特別会計）</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</si>
</sst>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1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50804</c:v>
                </c:pt>
                <c:pt idx="1">
                  <c:v>38606</c:v>
                </c:pt>
                <c:pt idx="2">
                  <c:v>39425</c:v>
                </c:pt>
                <c:pt idx="3">
                  <c:v>43141</c:v>
                </c:pt>
                <c:pt idx="4">
                  <c:v>45117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62743</c:v>
                </c:pt>
                <c:pt idx="1">
                  <c:v>46699</c:v>
                </c:pt>
                <c:pt idx="2">
                  <c:v>70780</c:v>
                </c:pt>
                <c:pt idx="3">
                  <c:v>82289</c:v>
                </c:pt>
                <c:pt idx="4">
                  <c:v>90810</c:v>
                </c:pt>
              </c:numCache>
            </c:numRef>
          </c:val>
          <c:smooth val="0"/>
        </c:ser>
        <c:dLbls>
          <c:showLegendKey val="0"/>
          <c:showVal val="0"/>
          <c:showCatName val="0"/>
          <c:showSerName val="0"/>
          <c:showPercent val="0"/>
          <c:showBubbleSize val="0"/>
        </c:dLbls>
        <c:marker val="1"/>
        <c:smooth val="0"/>
        <c:axId val="139121024"/>
        <c:axId val="139122944"/>
      </c:lineChart>
      <c:catAx>
        <c:axId val="1391210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9122944"/>
        <c:crosses val="autoZero"/>
        <c:auto val="1"/>
        <c:lblAlgn val="ctr"/>
        <c:lblOffset val="100"/>
        <c:tickLblSkip val="1"/>
        <c:tickMarkSkip val="1"/>
        <c:noMultiLvlLbl val="0"/>
      </c:catAx>
      <c:valAx>
        <c:axId val="139122944"/>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17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91210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8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8.19</c:v>
                </c:pt>
                <c:pt idx="1">
                  <c:v>9.7200000000000006</c:v>
                </c:pt>
                <c:pt idx="2">
                  <c:v>9.36</c:v>
                </c:pt>
                <c:pt idx="3">
                  <c:v>8.36</c:v>
                </c:pt>
                <c:pt idx="4">
                  <c:v>8.0399999999999991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21.7</c:v>
                </c:pt>
                <c:pt idx="1">
                  <c:v>22.24</c:v>
                </c:pt>
                <c:pt idx="2">
                  <c:v>28.74</c:v>
                </c:pt>
                <c:pt idx="3">
                  <c:v>28.43</c:v>
                </c:pt>
                <c:pt idx="4">
                  <c:v>26.83</c:v>
                </c:pt>
              </c:numCache>
            </c:numRef>
          </c:val>
        </c:ser>
        <c:dLbls>
          <c:showLegendKey val="0"/>
          <c:showVal val="0"/>
          <c:showCatName val="0"/>
          <c:showSerName val="0"/>
          <c:showPercent val="0"/>
          <c:showBubbleSize val="0"/>
        </c:dLbls>
        <c:gapWidth val="250"/>
        <c:overlap val="100"/>
        <c:axId val="135671168"/>
        <c:axId val="1356774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3.83</c:v>
                </c:pt>
                <c:pt idx="1">
                  <c:v>1.96</c:v>
                </c:pt>
                <c:pt idx="2">
                  <c:v>5.76</c:v>
                </c:pt>
                <c:pt idx="3">
                  <c:v>-0.88</c:v>
                </c:pt>
                <c:pt idx="4">
                  <c:v>-1.02</c:v>
                </c:pt>
              </c:numCache>
            </c:numRef>
          </c:val>
          <c:smooth val="0"/>
        </c:ser>
        <c:dLbls>
          <c:showLegendKey val="0"/>
          <c:showVal val="0"/>
          <c:showCatName val="0"/>
          <c:showSerName val="0"/>
          <c:showPercent val="0"/>
          <c:showBubbleSize val="0"/>
        </c:dLbls>
        <c:marker val="1"/>
        <c:smooth val="0"/>
        <c:axId val="135671168"/>
        <c:axId val="135677440"/>
      </c:lineChart>
      <c:catAx>
        <c:axId val="1356711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5677440"/>
        <c:crosses val="autoZero"/>
        <c:auto val="1"/>
        <c:lblAlgn val="ctr"/>
        <c:lblOffset val="100"/>
        <c:tickLblSkip val="1"/>
        <c:tickMarkSkip val="1"/>
        <c:noMultiLvlLbl val="0"/>
      </c:catAx>
      <c:valAx>
        <c:axId val="1356774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6711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7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0.13</c:v>
                </c:pt>
                <c:pt idx="2">
                  <c:v>#N/A</c:v>
                </c:pt>
                <c:pt idx="3">
                  <c:v>0.11</c:v>
                </c:pt>
                <c:pt idx="4">
                  <c:v>#N/A</c:v>
                </c:pt>
                <c:pt idx="5">
                  <c:v>0.1</c:v>
                </c:pt>
                <c:pt idx="6">
                  <c:v>#N/A</c:v>
                </c:pt>
                <c:pt idx="7">
                  <c:v>0.06</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墓園事業特別会計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0.04</c:v>
                </c:pt>
                <c:pt idx="2">
                  <c:v>#N/A</c:v>
                </c:pt>
                <c:pt idx="3">
                  <c:v>0.03</c:v>
                </c:pt>
                <c:pt idx="4">
                  <c:v>#N/A</c:v>
                </c:pt>
                <c:pt idx="5">
                  <c:v>0.03</c:v>
                </c:pt>
                <c:pt idx="6">
                  <c:v>#N/A</c:v>
                </c:pt>
                <c:pt idx="7">
                  <c:v>0.03</c:v>
                </c:pt>
                <c:pt idx="8">
                  <c:v>#N/A</c:v>
                </c:pt>
                <c:pt idx="9">
                  <c:v>0.03</c:v>
                </c:pt>
              </c:numCache>
            </c:numRef>
          </c:val>
        </c:ser>
        <c:ser>
          <c:idx val="3"/>
          <c:order val="3"/>
          <c:tx>
            <c:strRef>
              <c:f>データシート!$A$30</c:f>
              <c:strCache>
                <c:ptCount val="1"/>
                <c:pt idx="0">
                  <c:v>介護予防支援事業特別会計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0.05</c:v>
                </c:pt>
                <c:pt idx="4">
                  <c:v>#N/A</c:v>
                </c:pt>
                <c:pt idx="5">
                  <c:v>0.05</c:v>
                </c:pt>
                <c:pt idx="6">
                  <c:v>#N/A</c:v>
                </c:pt>
                <c:pt idx="7">
                  <c:v>7.0000000000000007E-2</c:v>
                </c:pt>
                <c:pt idx="8">
                  <c:v>#N/A</c:v>
                </c:pt>
                <c:pt idx="9">
                  <c:v>0.06</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0.08</c:v>
                </c:pt>
                <c:pt idx="2">
                  <c:v>#N/A</c:v>
                </c:pt>
                <c:pt idx="3">
                  <c:v>0.08</c:v>
                </c:pt>
                <c:pt idx="4">
                  <c:v>#N/A</c:v>
                </c:pt>
                <c:pt idx="5">
                  <c:v>0.09</c:v>
                </c:pt>
                <c:pt idx="6">
                  <c:v>#N/A</c:v>
                </c:pt>
                <c:pt idx="7">
                  <c:v>0.09</c:v>
                </c:pt>
                <c:pt idx="8">
                  <c:v>#N/A</c:v>
                </c:pt>
                <c:pt idx="9">
                  <c:v>0.1</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0.09</c:v>
                </c:pt>
                <c:pt idx="2">
                  <c:v>#N/A</c:v>
                </c:pt>
                <c:pt idx="3">
                  <c:v>0.02</c:v>
                </c:pt>
                <c:pt idx="4">
                  <c:v>#N/A</c:v>
                </c:pt>
                <c:pt idx="5">
                  <c:v>0.17</c:v>
                </c:pt>
                <c:pt idx="6">
                  <c:v>#N/A</c:v>
                </c:pt>
                <c:pt idx="7">
                  <c:v>7.0000000000000007E-2</c:v>
                </c:pt>
                <c:pt idx="8">
                  <c:v>#N/A</c:v>
                </c:pt>
                <c:pt idx="9">
                  <c:v>0.17</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0.18</c:v>
                </c:pt>
                <c:pt idx="2">
                  <c:v>#N/A</c:v>
                </c:pt>
                <c:pt idx="3">
                  <c:v>0.19</c:v>
                </c:pt>
                <c:pt idx="4">
                  <c:v>#N/A</c:v>
                </c:pt>
                <c:pt idx="5">
                  <c:v>0.2</c:v>
                </c:pt>
                <c:pt idx="6">
                  <c:v>#N/A</c:v>
                </c:pt>
                <c:pt idx="7">
                  <c:v>0.21</c:v>
                </c:pt>
                <c:pt idx="8">
                  <c:v>#N/A</c:v>
                </c:pt>
                <c:pt idx="9">
                  <c:v>0.22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2.99</c:v>
                </c:pt>
                <c:pt idx="2">
                  <c:v>#N/A</c:v>
                </c:pt>
                <c:pt idx="3">
                  <c:v>2.46</c:v>
                </c:pt>
                <c:pt idx="4">
                  <c:v>#N/A</c:v>
                </c:pt>
                <c:pt idx="5">
                  <c:v>1.79</c:v>
                </c:pt>
                <c:pt idx="6">
                  <c:v>#N/A</c:v>
                </c:pt>
                <c:pt idx="7">
                  <c:v>1.74</c:v>
                </c:pt>
                <c:pt idx="8">
                  <c:v>#N/A</c:v>
                </c:pt>
                <c:pt idx="9">
                  <c:v>1.45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3.88</c:v>
                </c:pt>
                <c:pt idx="2">
                  <c:v>#N/A</c:v>
                </c:pt>
                <c:pt idx="3">
                  <c:v>3.64</c:v>
                </c:pt>
                <c:pt idx="4">
                  <c:v>#N/A</c:v>
                </c:pt>
                <c:pt idx="5">
                  <c:v>3.24</c:v>
                </c:pt>
                <c:pt idx="6">
                  <c:v>#N/A</c:v>
                </c:pt>
                <c:pt idx="7">
                  <c:v>3.3</c:v>
                </c:pt>
                <c:pt idx="8">
                  <c:v>#N/A</c:v>
                </c:pt>
                <c:pt idx="9">
                  <c:v>3.34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8.08</c:v>
                </c:pt>
                <c:pt idx="2">
                  <c:v>#N/A</c:v>
                </c:pt>
                <c:pt idx="3">
                  <c:v>9.61</c:v>
                </c:pt>
                <c:pt idx="4">
                  <c:v>#N/A</c:v>
                </c:pt>
                <c:pt idx="5">
                  <c:v>9.25</c:v>
                </c:pt>
                <c:pt idx="6">
                  <c:v>#N/A</c:v>
                </c:pt>
                <c:pt idx="7">
                  <c:v>8.31</c:v>
                </c:pt>
                <c:pt idx="8">
                  <c:v>#N/A</c:v>
                </c:pt>
                <c:pt idx="9">
                  <c:v>7.98</c:v>
                </c:pt>
              </c:numCache>
            </c:numRef>
          </c:val>
        </c:ser>
        <c:dLbls>
          <c:showLegendKey val="0"/>
          <c:showVal val="0"/>
          <c:showCatName val="0"/>
          <c:showSerName val="0"/>
          <c:showPercent val="0"/>
          <c:showBubbleSize val="0"/>
        </c:dLbls>
        <c:gapWidth val="150"/>
        <c:overlap val="100"/>
        <c:axId val="140224000"/>
        <c:axId val="140225536"/>
      </c:barChart>
      <c:catAx>
        <c:axId val="140224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225536"/>
        <c:crosses val="autoZero"/>
        <c:auto val="1"/>
        <c:lblAlgn val="ctr"/>
        <c:lblOffset val="100"/>
        <c:tickLblSkip val="1"/>
        <c:tickMarkSkip val="1"/>
        <c:noMultiLvlLbl val="0"/>
      </c:catAx>
      <c:valAx>
        <c:axId val="1402255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2240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41E-2"/>
          <c:y val="8.7976539589442848E-2"/>
          <c:w val="0.90356317136844055"/>
          <c:h val="0.63929618768328667"/>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8169</c:v>
                </c:pt>
                <c:pt idx="5">
                  <c:v>8262</c:v>
                </c:pt>
                <c:pt idx="8">
                  <c:v>8420</c:v>
                </c:pt>
                <c:pt idx="11">
                  <c:v>8641</c:v>
                </c:pt>
                <c:pt idx="14">
                  <c:v>9057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120</c:v>
                </c:pt>
                <c:pt idx="3">
                  <c:v>81</c:v>
                </c:pt>
                <c:pt idx="6">
                  <c:v>81</c:v>
                </c:pt>
                <c:pt idx="9">
                  <c:v>77</c:v>
                </c:pt>
                <c:pt idx="12">
                  <c:v>71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2935</c:v>
                </c:pt>
                <c:pt idx="3">
                  <c:v>2981</c:v>
                </c:pt>
                <c:pt idx="6">
                  <c:v>2900</c:v>
                </c:pt>
                <c:pt idx="9">
                  <c:v>2861</c:v>
                </c:pt>
                <c:pt idx="12">
                  <c:v>2835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10616</c:v>
                </c:pt>
                <c:pt idx="3">
                  <c:v>10927</c:v>
                </c:pt>
                <c:pt idx="6">
                  <c:v>10861</c:v>
                </c:pt>
                <c:pt idx="9">
                  <c:v>10707</c:v>
                </c:pt>
                <c:pt idx="12">
                  <c:v>10916</c:v>
                </c:pt>
              </c:numCache>
            </c:numRef>
          </c:val>
        </c:ser>
        <c:dLbls>
          <c:showLegendKey val="0"/>
          <c:showVal val="0"/>
          <c:showCatName val="0"/>
          <c:showSerName val="0"/>
          <c:showPercent val="0"/>
          <c:showBubbleSize val="0"/>
        </c:dLbls>
        <c:gapWidth val="100"/>
        <c:overlap val="100"/>
        <c:axId val="140551296"/>
        <c:axId val="1405532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5502</c:v>
                </c:pt>
                <c:pt idx="2">
                  <c:v>#N/A</c:v>
                </c:pt>
                <c:pt idx="3">
                  <c:v>#N/A</c:v>
                </c:pt>
                <c:pt idx="4">
                  <c:v>5727</c:v>
                </c:pt>
                <c:pt idx="5">
                  <c:v>#N/A</c:v>
                </c:pt>
                <c:pt idx="6">
                  <c:v>#N/A</c:v>
                </c:pt>
                <c:pt idx="7">
                  <c:v>5422</c:v>
                </c:pt>
                <c:pt idx="8">
                  <c:v>#N/A</c:v>
                </c:pt>
                <c:pt idx="9">
                  <c:v>#N/A</c:v>
                </c:pt>
                <c:pt idx="10">
                  <c:v>5004</c:v>
                </c:pt>
                <c:pt idx="11">
                  <c:v>#N/A</c:v>
                </c:pt>
                <c:pt idx="12">
                  <c:v>#N/A</c:v>
                </c:pt>
                <c:pt idx="13">
                  <c:v>4765</c:v>
                </c:pt>
                <c:pt idx="14">
                  <c:v>#N/A</c:v>
                </c:pt>
              </c:numCache>
            </c:numRef>
          </c:val>
          <c:smooth val="0"/>
        </c:ser>
        <c:dLbls>
          <c:showLegendKey val="0"/>
          <c:showVal val="0"/>
          <c:showCatName val="0"/>
          <c:showSerName val="0"/>
          <c:showPercent val="0"/>
          <c:showBubbleSize val="0"/>
        </c:dLbls>
        <c:marker val="1"/>
        <c:smooth val="0"/>
        <c:axId val="140551296"/>
        <c:axId val="140553216"/>
      </c:lineChart>
      <c:catAx>
        <c:axId val="140551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553216"/>
        <c:crosses val="autoZero"/>
        <c:auto val="1"/>
        <c:lblAlgn val="ctr"/>
        <c:lblOffset val="100"/>
        <c:tickLblSkip val="1"/>
        <c:tickMarkSkip val="1"/>
        <c:noMultiLvlLbl val="0"/>
      </c:catAx>
      <c:valAx>
        <c:axId val="1405532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5512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851"/>
          <c:h val="0.589182127738552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80269</c:v>
                </c:pt>
                <c:pt idx="5">
                  <c:v>81099</c:v>
                </c:pt>
                <c:pt idx="8">
                  <c:v>83736</c:v>
                </c:pt>
                <c:pt idx="11">
                  <c:v>87073</c:v>
                </c:pt>
                <c:pt idx="14">
                  <c:v>89781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7921</c:v>
                </c:pt>
                <c:pt idx="5">
                  <c:v>7593</c:v>
                </c:pt>
                <c:pt idx="8">
                  <c:v>5744</c:v>
                </c:pt>
                <c:pt idx="11">
                  <c:v>5477</c:v>
                </c:pt>
                <c:pt idx="14">
                  <c:v>4812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19163</c:v>
                </c:pt>
                <c:pt idx="5">
                  <c:v>19120</c:v>
                </c:pt>
                <c:pt idx="8">
                  <c:v>22069</c:v>
                </c:pt>
                <c:pt idx="11">
                  <c:v>25062</c:v>
                </c:pt>
                <c:pt idx="14">
                  <c:v>25013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c:v>
                </c:pt>
                <c:pt idx="3">
                  <c:v>0</c:v>
                </c:pt>
                <c:pt idx="6">
                  <c:v>0</c:v>
                </c:pt>
                <c:pt idx="9">
                  <c:v>1</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13810</c:v>
                </c:pt>
                <c:pt idx="3">
                  <c:v>13564</c:v>
                </c:pt>
                <c:pt idx="6">
                  <c:v>13209</c:v>
                </c:pt>
                <c:pt idx="9">
                  <c:v>12252</c:v>
                </c:pt>
                <c:pt idx="12">
                  <c:v>11205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36516</c:v>
                </c:pt>
                <c:pt idx="3">
                  <c:v>35222</c:v>
                </c:pt>
                <c:pt idx="6">
                  <c:v>33815</c:v>
                </c:pt>
                <c:pt idx="9">
                  <c:v>31975</c:v>
                </c:pt>
                <c:pt idx="12">
                  <c:v>30490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5352</c:v>
                </c:pt>
                <c:pt idx="3">
                  <c:v>5287</c:v>
                </c:pt>
                <c:pt idx="6">
                  <c:v>3717</c:v>
                </c:pt>
                <c:pt idx="9">
                  <c:v>3653</c:v>
                </c:pt>
                <c:pt idx="12">
                  <c:v>3594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85799</c:v>
                </c:pt>
                <c:pt idx="3">
                  <c:v>84288</c:v>
                </c:pt>
                <c:pt idx="6">
                  <c:v>85250</c:v>
                </c:pt>
                <c:pt idx="9">
                  <c:v>87934</c:v>
                </c:pt>
                <c:pt idx="12">
                  <c:v>90110</c:v>
                </c:pt>
              </c:numCache>
            </c:numRef>
          </c:val>
        </c:ser>
        <c:dLbls>
          <c:showLegendKey val="0"/>
          <c:showVal val="0"/>
          <c:showCatName val="0"/>
          <c:showSerName val="0"/>
          <c:showPercent val="0"/>
          <c:showBubbleSize val="0"/>
        </c:dLbls>
        <c:gapWidth val="100"/>
        <c:overlap val="100"/>
        <c:axId val="140680576"/>
        <c:axId val="1406868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34124</c:v>
                </c:pt>
                <c:pt idx="2">
                  <c:v>#N/A</c:v>
                </c:pt>
                <c:pt idx="3">
                  <c:v>#N/A</c:v>
                </c:pt>
                <c:pt idx="4">
                  <c:v>30548</c:v>
                </c:pt>
                <c:pt idx="5">
                  <c:v>#N/A</c:v>
                </c:pt>
                <c:pt idx="6">
                  <c:v>#N/A</c:v>
                </c:pt>
                <c:pt idx="7">
                  <c:v>24442</c:v>
                </c:pt>
                <c:pt idx="8">
                  <c:v>#N/A</c:v>
                </c:pt>
                <c:pt idx="9">
                  <c:v>#N/A</c:v>
                </c:pt>
                <c:pt idx="10">
                  <c:v>18204</c:v>
                </c:pt>
                <c:pt idx="11">
                  <c:v>#N/A</c:v>
                </c:pt>
                <c:pt idx="12">
                  <c:v>#N/A</c:v>
                </c:pt>
                <c:pt idx="13">
                  <c:v>15792</c:v>
                </c:pt>
                <c:pt idx="14">
                  <c:v>#N/A</c:v>
                </c:pt>
              </c:numCache>
            </c:numRef>
          </c:val>
          <c:smooth val="0"/>
        </c:ser>
        <c:dLbls>
          <c:showLegendKey val="0"/>
          <c:showVal val="0"/>
          <c:showCatName val="0"/>
          <c:showSerName val="0"/>
          <c:showPercent val="0"/>
          <c:showBubbleSize val="0"/>
        </c:dLbls>
        <c:marker val="1"/>
        <c:smooth val="0"/>
        <c:axId val="140680576"/>
        <c:axId val="140686848"/>
      </c:lineChart>
      <c:catAx>
        <c:axId val="140680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0686848"/>
        <c:crosses val="autoZero"/>
        <c:auto val="1"/>
        <c:lblAlgn val="ctr"/>
        <c:lblOffset val="100"/>
        <c:tickLblSkip val="1"/>
        <c:tickMarkSkip val="1"/>
        <c:noMultiLvlLbl val="0"/>
      </c:catAx>
      <c:valAx>
        <c:axId val="140686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680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愛媛県今治市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166,059
163,954
419.13
82,624,171
77,748,957
3,859,396
48,028,094
90,187,186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40.2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100">
              <a:solidFill>
                <a:schemeClr val="dk1"/>
              </a:solidFill>
              <a:latin typeface="+mn-lt"/>
              <a:ea typeface="+mn-ea"/>
              <a:cs typeface="+mn-cs"/>
            </a:rPr>
            <a:t>前年度と同値となっているが、類似団体平均を大きく下回っている。引き続き、</a:t>
          </a:r>
          <a:r>
            <a:rPr kumimoji="1" lang="ja-JP" altLang="en-US" sz="1100">
              <a:solidFill>
                <a:schemeClr val="dk1"/>
              </a:solidFill>
              <a:latin typeface="+mn-lt"/>
              <a:ea typeface="+mn-ea"/>
              <a:cs typeface="+mn-cs"/>
            </a:rPr>
            <a:t>歳出削減、定員管理、給料の適正化、地方税の徴収強化等の取組みを通じて、財政基盤の強化に努めたい。</a:t>
          </a:r>
          <a:endParaRPr lang="ja-JP" altLang="ja-JP" sz="1100"/>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35278</xdr:rowOff>
    </xdr:from>
    <xdr:to>
      <xdr:col>7</xdr:col>
      <xdr:colOff>152400</xdr:colOff>
      <xdr:row>44</xdr:row>
      <xdr:rowOff>71261</xdr:rowOff>
    </xdr:to>
    <xdr:cxnSp macro="">
      <xdr:nvCxnSpPr>
        <xdr:cNvPr id="62" name="直線コネクタ 61"/>
        <xdr:cNvCxnSpPr/>
      </xdr:nvCxnSpPr>
      <xdr:spPr>
        <a:xfrm flipV="1">
          <a:off x="4953000" y="6207478"/>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3"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4" name="直線コネクタ 63"/>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121655</xdr:rowOff>
    </xdr:from>
    <xdr:ext cx="762000" cy="259045"/>
    <xdr:sp macro="" textlink="">
      <xdr:nvSpPr>
        <xdr:cNvPr id="65"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36</xdr:row>
      <xdr:rowOff>35278</xdr:rowOff>
    </xdr:from>
    <xdr:to>
      <xdr:col>7</xdr:col>
      <xdr:colOff>241300</xdr:colOff>
      <xdr:row>36</xdr:row>
      <xdr:rowOff>35278</xdr:rowOff>
    </xdr:to>
    <xdr:cxnSp macro="">
      <xdr:nvCxnSpPr>
        <xdr:cNvPr id="66" name="直線コネクタ 65"/>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41628</xdr:rowOff>
    </xdr:from>
    <xdr:to>
      <xdr:col>7</xdr:col>
      <xdr:colOff>152400</xdr:colOff>
      <xdr:row>43</xdr:row>
      <xdr:rowOff>41628</xdr:rowOff>
    </xdr:to>
    <xdr:cxnSp macro="">
      <xdr:nvCxnSpPr>
        <xdr:cNvPr id="67" name="直線コネクタ 66"/>
        <xdr:cNvCxnSpPr/>
      </xdr:nvCxnSpPr>
      <xdr:spPr>
        <a:xfrm>
          <a:off x="4114800" y="741397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28522</xdr:rowOff>
    </xdr:from>
    <xdr:ext cx="762000" cy="259045"/>
    <xdr:sp macro="" textlink="">
      <xdr:nvSpPr>
        <xdr:cNvPr id="68" name="財政力平均値テキスト"/>
        <xdr:cNvSpPr txBox="1"/>
      </xdr:nvSpPr>
      <xdr:spPr>
        <a:xfrm>
          <a:off x="5041900" y="688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69" name="フローチャート : 判断 68"/>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41628</xdr:rowOff>
    </xdr:from>
    <xdr:to>
      <xdr:col>6</xdr:col>
      <xdr:colOff>0</xdr:colOff>
      <xdr:row>43</xdr:row>
      <xdr:rowOff>41628</xdr:rowOff>
    </xdr:to>
    <xdr:cxnSp macro="">
      <xdr:nvCxnSpPr>
        <xdr:cNvPr id="70" name="直線コネクタ 69"/>
        <xdr:cNvCxnSpPr/>
      </xdr:nvCxnSpPr>
      <xdr:spPr>
        <a:xfrm>
          <a:off x="3225800" y="74139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1" name="フローチャート : 判断 70"/>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72" name="テキスト ボックス 71"/>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28222</xdr:rowOff>
    </xdr:from>
    <xdr:to>
      <xdr:col>4</xdr:col>
      <xdr:colOff>482600</xdr:colOff>
      <xdr:row>43</xdr:row>
      <xdr:rowOff>41628</xdr:rowOff>
    </xdr:to>
    <xdr:cxnSp macro="">
      <xdr:nvCxnSpPr>
        <xdr:cNvPr id="73" name="直線コネクタ 72"/>
        <xdr:cNvCxnSpPr/>
      </xdr:nvCxnSpPr>
      <xdr:spPr>
        <a:xfrm>
          <a:off x="2336800" y="74005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4" name="フローチャート : 判断 73"/>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123772</xdr:rowOff>
    </xdr:from>
    <xdr:ext cx="762000" cy="259045"/>
    <xdr:sp macro="" textlink="">
      <xdr:nvSpPr>
        <xdr:cNvPr id="75" name="テキスト ボックス 74"/>
        <xdr:cNvSpPr txBox="1"/>
      </xdr:nvSpPr>
      <xdr:spPr>
        <a:xfrm>
          <a:off x="2844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28222</xdr:rowOff>
    </xdr:from>
    <xdr:to>
      <xdr:col>3</xdr:col>
      <xdr:colOff>279400</xdr:colOff>
      <xdr:row>43</xdr:row>
      <xdr:rowOff>41628</xdr:rowOff>
    </xdr:to>
    <xdr:cxnSp macro="">
      <xdr:nvCxnSpPr>
        <xdr:cNvPr id="76" name="直線コネクタ 75"/>
        <xdr:cNvCxnSpPr/>
      </xdr:nvCxnSpPr>
      <xdr:spPr>
        <a:xfrm flipV="1">
          <a:off x="1447800" y="74005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143228</xdr:rowOff>
    </xdr:from>
    <xdr:to>
      <xdr:col>3</xdr:col>
      <xdr:colOff>330200</xdr:colOff>
      <xdr:row>41</xdr:row>
      <xdr:rowOff>73378</xdr:rowOff>
    </xdr:to>
    <xdr:sp macro="" textlink="">
      <xdr:nvSpPr>
        <xdr:cNvPr id="77" name="フローチャート : 判断 76"/>
        <xdr:cNvSpPr/>
      </xdr:nvSpPr>
      <xdr:spPr>
        <a:xfrm>
          <a:off x="2286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83555</xdr:rowOff>
    </xdr:from>
    <xdr:ext cx="762000" cy="259045"/>
    <xdr:sp macro="" textlink="">
      <xdr:nvSpPr>
        <xdr:cNvPr id="78" name="テキスト ボックス 77"/>
        <xdr:cNvSpPr txBox="1"/>
      </xdr:nvSpPr>
      <xdr:spPr>
        <a:xfrm>
          <a:off x="1955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79" name="フローチャート : 判断 78"/>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80" name="テキスト ボックス 79"/>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162278</xdr:rowOff>
    </xdr:from>
    <xdr:to>
      <xdr:col>7</xdr:col>
      <xdr:colOff>203200</xdr:colOff>
      <xdr:row>43</xdr:row>
      <xdr:rowOff>92428</xdr:rowOff>
    </xdr:to>
    <xdr:sp macro="" textlink="">
      <xdr:nvSpPr>
        <xdr:cNvPr id="86" name="円/楕円 85"/>
        <xdr:cNvSpPr/>
      </xdr:nvSpPr>
      <xdr:spPr>
        <a:xfrm>
          <a:off x="49022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134355</xdr:rowOff>
    </xdr:from>
    <xdr:ext cx="762000" cy="259045"/>
    <xdr:sp macro="" textlink="">
      <xdr:nvSpPr>
        <xdr:cNvPr id="87" name="財政力該当値テキスト"/>
        <xdr:cNvSpPr txBox="1"/>
      </xdr:nvSpPr>
      <xdr:spPr>
        <a:xfrm>
          <a:off x="5041900" y="7335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162278</xdr:rowOff>
    </xdr:from>
    <xdr:to>
      <xdr:col>6</xdr:col>
      <xdr:colOff>50800</xdr:colOff>
      <xdr:row>43</xdr:row>
      <xdr:rowOff>92428</xdr:rowOff>
    </xdr:to>
    <xdr:sp macro="" textlink="">
      <xdr:nvSpPr>
        <xdr:cNvPr id="88" name="円/楕円 87"/>
        <xdr:cNvSpPr/>
      </xdr:nvSpPr>
      <xdr:spPr>
        <a:xfrm>
          <a:off x="4064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77205</xdr:rowOff>
    </xdr:from>
    <xdr:ext cx="736600" cy="259045"/>
    <xdr:sp macro="" textlink="">
      <xdr:nvSpPr>
        <xdr:cNvPr id="89" name="テキスト ボックス 88"/>
        <xdr:cNvSpPr txBox="1"/>
      </xdr:nvSpPr>
      <xdr:spPr>
        <a:xfrm>
          <a:off x="3733800" y="7449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162278</xdr:rowOff>
    </xdr:from>
    <xdr:to>
      <xdr:col>4</xdr:col>
      <xdr:colOff>533400</xdr:colOff>
      <xdr:row>43</xdr:row>
      <xdr:rowOff>92428</xdr:rowOff>
    </xdr:to>
    <xdr:sp macro="" textlink="">
      <xdr:nvSpPr>
        <xdr:cNvPr id="90" name="円/楕円 89"/>
        <xdr:cNvSpPr/>
      </xdr:nvSpPr>
      <xdr:spPr>
        <a:xfrm>
          <a:off x="3175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77205</xdr:rowOff>
    </xdr:from>
    <xdr:ext cx="762000" cy="259045"/>
    <xdr:sp macro="" textlink="">
      <xdr:nvSpPr>
        <xdr:cNvPr id="91" name="テキスト ボックス 90"/>
        <xdr:cNvSpPr txBox="1"/>
      </xdr:nvSpPr>
      <xdr:spPr>
        <a:xfrm>
          <a:off x="2844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148872</xdr:rowOff>
    </xdr:from>
    <xdr:to>
      <xdr:col>3</xdr:col>
      <xdr:colOff>330200</xdr:colOff>
      <xdr:row>43</xdr:row>
      <xdr:rowOff>79022</xdr:rowOff>
    </xdr:to>
    <xdr:sp macro="" textlink="">
      <xdr:nvSpPr>
        <xdr:cNvPr id="92" name="円/楕円 91"/>
        <xdr:cNvSpPr/>
      </xdr:nvSpPr>
      <xdr:spPr>
        <a:xfrm>
          <a:off x="2286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63799</xdr:rowOff>
    </xdr:from>
    <xdr:ext cx="762000" cy="259045"/>
    <xdr:sp macro="" textlink="">
      <xdr:nvSpPr>
        <xdr:cNvPr id="93" name="テキスト ボックス 92"/>
        <xdr:cNvSpPr txBox="1"/>
      </xdr:nvSpPr>
      <xdr:spPr>
        <a:xfrm>
          <a:off x="1955800" y="743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162278</xdr:rowOff>
    </xdr:from>
    <xdr:to>
      <xdr:col>2</xdr:col>
      <xdr:colOff>127000</xdr:colOff>
      <xdr:row>43</xdr:row>
      <xdr:rowOff>92428</xdr:rowOff>
    </xdr:to>
    <xdr:sp macro="" textlink="">
      <xdr:nvSpPr>
        <xdr:cNvPr id="94" name="円/楕円 93"/>
        <xdr:cNvSpPr/>
      </xdr:nvSpPr>
      <xdr:spPr>
        <a:xfrm>
          <a:off x="1397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77205</xdr:rowOff>
    </xdr:from>
    <xdr:ext cx="762000" cy="259045"/>
    <xdr:sp macro="" textlink="">
      <xdr:nvSpPr>
        <xdr:cNvPr id="95" name="テキスト ボックス 94"/>
        <xdr:cNvSpPr txBox="1"/>
      </xdr:nvSpPr>
      <xdr:spPr>
        <a:xfrm>
          <a:off x="1066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前年度数値と比較して</a:t>
          </a:r>
          <a:r>
            <a:rPr kumimoji="1" lang="en-US" altLang="ja-JP" sz="1100">
              <a:latin typeface="ＭＳ Ｐゴシック"/>
            </a:rPr>
            <a:t>4.5</a:t>
          </a:r>
          <a:r>
            <a:rPr kumimoji="1" lang="ja-JP" altLang="en-US" sz="1100">
              <a:latin typeface="ＭＳ Ｐゴシック"/>
            </a:rPr>
            <a:t>ポイント増加しているが、この主な要因として、人件費や、扶助費、公債費、繰出金等に充当した一般財源が増加したことと、地方交付税等の経常一般財源や臨時財政対策債等が減少したことが挙げられる。</a:t>
          </a:r>
          <a:r>
            <a:rPr kumimoji="1" lang="ja-JP" altLang="ja-JP" sz="1100">
              <a:solidFill>
                <a:schemeClr val="dk1"/>
              </a:solidFill>
              <a:latin typeface="+mn-lt"/>
              <a:ea typeface="+mn-ea"/>
              <a:cs typeface="+mn-cs"/>
            </a:rPr>
            <a:t>引き続き、歳出削減、定員管理、給料の適正化、地方税の徴収強化等の取組みを通じて、財政基盤の強化に努めたい。</a:t>
          </a:r>
          <a:endParaRPr kumimoji="1" lang="en-US" altLang="ja-JP" sz="11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60113</xdr:rowOff>
    </xdr:from>
    <xdr:to>
      <xdr:col>7</xdr:col>
      <xdr:colOff>152400</xdr:colOff>
      <xdr:row>67</xdr:row>
      <xdr:rowOff>23706</xdr:rowOff>
    </xdr:to>
    <xdr:cxnSp macro="">
      <xdr:nvCxnSpPr>
        <xdr:cNvPr id="125" name="直線コネクタ 124"/>
        <xdr:cNvCxnSpPr/>
      </xdr:nvCxnSpPr>
      <xdr:spPr>
        <a:xfrm flipV="1">
          <a:off x="4953000" y="10175663"/>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167233</xdr:rowOff>
    </xdr:from>
    <xdr:ext cx="762000" cy="259045"/>
    <xdr:sp macro="" textlink="">
      <xdr:nvSpPr>
        <xdr:cNvPr id="126" name="財政構造の弾力性最小値テキスト"/>
        <xdr:cNvSpPr txBox="1"/>
      </xdr:nvSpPr>
      <xdr:spPr>
        <a:xfrm>
          <a:off x="5041900" y="1148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a:t>
          </a:r>
          <a:endParaRPr kumimoji="1" lang="ja-JP" altLang="en-US" sz="1000" b="1">
            <a:latin typeface="ＭＳ Ｐゴシック"/>
          </a:endParaRPr>
        </a:p>
      </xdr:txBody>
    </xdr:sp>
    <xdr:clientData/>
  </xdr:oneCellAnchor>
  <xdr:twoCellAnchor>
    <xdr:from>
      <xdr:col>7</xdr:col>
      <xdr:colOff>63500</xdr:colOff>
      <xdr:row>67</xdr:row>
      <xdr:rowOff>23706</xdr:rowOff>
    </xdr:from>
    <xdr:to>
      <xdr:col>7</xdr:col>
      <xdr:colOff>241300</xdr:colOff>
      <xdr:row>67</xdr:row>
      <xdr:rowOff>23706</xdr:rowOff>
    </xdr:to>
    <xdr:cxnSp macro="">
      <xdr:nvCxnSpPr>
        <xdr:cNvPr id="127" name="直線コネクタ 126"/>
        <xdr:cNvCxnSpPr/>
      </xdr:nvCxnSpPr>
      <xdr:spPr>
        <a:xfrm>
          <a:off x="4864100" y="1151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146490</xdr:rowOff>
    </xdr:from>
    <xdr:ext cx="762000" cy="259045"/>
    <xdr:sp macro="" textlink="">
      <xdr:nvSpPr>
        <xdr:cNvPr id="128" name="財政構造の弾力性最大値テキスト"/>
        <xdr:cNvSpPr txBox="1"/>
      </xdr:nvSpPr>
      <xdr:spPr>
        <a:xfrm>
          <a:off x="5041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7</xdr:col>
      <xdr:colOff>63500</xdr:colOff>
      <xdr:row>59</xdr:row>
      <xdr:rowOff>60113</xdr:rowOff>
    </xdr:from>
    <xdr:to>
      <xdr:col>7</xdr:col>
      <xdr:colOff>241300</xdr:colOff>
      <xdr:row>59</xdr:row>
      <xdr:rowOff>60113</xdr:rowOff>
    </xdr:to>
    <xdr:cxnSp macro="">
      <xdr:nvCxnSpPr>
        <xdr:cNvPr id="129" name="直線コネクタ 128"/>
        <xdr:cNvCxnSpPr/>
      </xdr:nvCxnSpPr>
      <xdr:spPr>
        <a:xfrm>
          <a:off x="4864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38946</xdr:rowOff>
    </xdr:from>
    <xdr:to>
      <xdr:col>7</xdr:col>
      <xdr:colOff>152400</xdr:colOff>
      <xdr:row>63</xdr:row>
      <xdr:rowOff>57996</xdr:rowOff>
    </xdr:to>
    <xdr:cxnSp macro="">
      <xdr:nvCxnSpPr>
        <xdr:cNvPr id="130" name="直線コネクタ 129"/>
        <xdr:cNvCxnSpPr/>
      </xdr:nvCxnSpPr>
      <xdr:spPr>
        <a:xfrm>
          <a:off x="4114800" y="10497396"/>
          <a:ext cx="8382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3404</xdr:rowOff>
    </xdr:from>
    <xdr:ext cx="762000" cy="259045"/>
    <xdr:sp macro="" textlink="">
      <xdr:nvSpPr>
        <xdr:cNvPr id="131" name="財政構造の弾力性平均値テキスト"/>
        <xdr:cNvSpPr txBox="1"/>
      </xdr:nvSpPr>
      <xdr:spPr>
        <a:xfrm>
          <a:off x="5041900" y="10804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32" name="フローチャート : 判断 131"/>
        <xdr:cNvSpPr/>
      </xdr:nvSpPr>
      <xdr:spPr>
        <a:xfrm>
          <a:off x="49022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38946</xdr:rowOff>
    </xdr:from>
    <xdr:to>
      <xdr:col>6</xdr:col>
      <xdr:colOff>0</xdr:colOff>
      <xdr:row>63</xdr:row>
      <xdr:rowOff>74083</xdr:rowOff>
    </xdr:to>
    <xdr:cxnSp macro="">
      <xdr:nvCxnSpPr>
        <xdr:cNvPr id="133" name="直線コネクタ 132"/>
        <xdr:cNvCxnSpPr/>
      </xdr:nvCxnSpPr>
      <xdr:spPr>
        <a:xfrm flipV="1">
          <a:off x="3225800" y="10497396"/>
          <a:ext cx="889000" cy="378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4" name="フローチャート : 判断 133"/>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29227</xdr:rowOff>
    </xdr:from>
    <xdr:ext cx="736600" cy="259045"/>
    <xdr:sp macro="" textlink="">
      <xdr:nvSpPr>
        <xdr:cNvPr id="135" name="テキスト ボックス 134"/>
        <xdr:cNvSpPr txBox="1"/>
      </xdr:nvSpPr>
      <xdr:spPr>
        <a:xfrm>
          <a:off x="3733800" y="1083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57996</xdr:rowOff>
    </xdr:from>
    <xdr:to>
      <xdr:col>4</xdr:col>
      <xdr:colOff>482600</xdr:colOff>
      <xdr:row>63</xdr:row>
      <xdr:rowOff>74083</xdr:rowOff>
    </xdr:to>
    <xdr:cxnSp macro="">
      <xdr:nvCxnSpPr>
        <xdr:cNvPr id="136" name="直線コネクタ 135"/>
        <xdr:cNvCxnSpPr/>
      </xdr:nvCxnSpPr>
      <xdr:spPr>
        <a:xfrm>
          <a:off x="2336800" y="1085934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7196</xdr:rowOff>
    </xdr:from>
    <xdr:to>
      <xdr:col>4</xdr:col>
      <xdr:colOff>533400</xdr:colOff>
      <xdr:row>63</xdr:row>
      <xdr:rowOff>108796</xdr:rowOff>
    </xdr:to>
    <xdr:sp macro="" textlink="">
      <xdr:nvSpPr>
        <xdr:cNvPr id="137" name="フローチャート : 判断 136"/>
        <xdr:cNvSpPr/>
      </xdr:nvSpPr>
      <xdr:spPr>
        <a:xfrm>
          <a:off x="3175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118973</xdr:rowOff>
    </xdr:from>
    <xdr:ext cx="762000" cy="259045"/>
    <xdr:sp macro="" textlink="">
      <xdr:nvSpPr>
        <xdr:cNvPr id="138" name="テキスト ボックス 137"/>
        <xdr:cNvSpPr txBox="1"/>
      </xdr:nvSpPr>
      <xdr:spPr>
        <a:xfrm>
          <a:off x="2844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146050</xdr:rowOff>
    </xdr:from>
    <xdr:to>
      <xdr:col>3</xdr:col>
      <xdr:colOff>279400</xdr:colOff>
      <xdr:row>63</xdr:row>
      <xdr:rowOff>57996</xdr:rowOff>
    </xdr:to>
    <xdr:cxnSp macro="">
      <xdr:nvCxnSpPr>
        <xdr:cNvPr id="139" name="直線コネクタ 138"/>
        <xdr:cNvCxnSpPr/>
      </xdr:nvCxnSpPr>
      <xdr:spPr>
        <a:xfrm>
          <a:off x="1447800" y="10433050"/>
          <a:ext cx="889000" cy="426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0" name="フローチャート :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62671</xdr:rowOff>
    </xdr:from>
    <xdr:ext cx="762000" cy="259045"/>
    <xdr:sp macro="" textlink="">
      <xdr:nvSpPr>
        <xdr:cNvPr id="141" name="テキスト ボックス 140"/>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157056</xdr:rowOff>
    </xdr:from>
    <xdr:to>
      <xdr:col>2</xdr:col>
      <xdr:colOff>127000</xdr:colOff>
      <xdr:row>62</xdr:row>
      <xdr:rowOff>87206</xdr:rowOff>
    </xdr:to>
    <xdr:sp macro="" textlink="">
      <xdr:nvSpPr>
        <xdr:cNvPr id="142" name="フローチャート : 判断 141"/>
        <xdr:cNvSpPr/>
      </xdr:nvSpPr>
      <xdr:spPr>
        <a:xfrm>
          <a:off x="1397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71983</xdr:rowOff>
    </xdr:from>
    <xdr:ext cx="762000" cy="259045"/>
    <xdr:sp macro="" textlink="">
      <xdr:nvSpPr>
        <xdr:cNvPr id="143" name="テキスト ボックス 142"/>
        <xdr:cNvSpPr txBox="1"/>
      </xdr:nvSpPr>
      <xdr:spPr>
        <a:xfrm>
          <a:off x="1066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7196</xdr:rowOff>
    </xdr:from>
    <xdr:to>
      <xdr:col>7</xdr:col>
      <xdr:colOff>203200</xdr:colOff>
      <xdr:row>63</xdr:row>
      <xdr:rowOff>108796</xdr:rowOff>
    </xdr:to>
    <xdr:sp macro="" textlink="">
      <xdr:nvSpPr>
        <xdr:cNvPr id="149" name="円/楕円 148"/>
        <xdr:cNvSpPr/>
      </xdr:nvSpPr>
      <xdr:spPr>
        <a:xfrm>
          <a:off x="4902200" y="1080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23723</xdr:rowOff>
    </xdr:from>
    <xdr:ext cx="762000" cy="259045"/>
    <xdr:sp macro="" textlink="">
      <xdr:nvSpPr>
        <xdr:cNvPr id="150" name="財政構造の弾力性該当値テキスト"/>
        <xdr:cNvSpPr txBox="1"/>
      </xdr:nvSpPr>
      <xdr:spPr>
        <a:xfrm>
          <a:off x="5041900" y="1065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159596</xdr:rowOff>
    </xdr:from>
    <xdr:to>
      <xdr:col>6</xdr:col>
      <xdr:colOff>50800</xdr:colOff>
      <xdr:row>61</xdr:row>
      <xdr:rowOff>89746</xdr:rowOff>
    </xdr:to>
    <xdr:sp macro="" textlink="">
      <xdr:nvSpPr>
        <xdr:cNvPr id="151" name="円/楕円 150"/>
        <xdr:cNvSpPr/>
      </xdr:nvSpPr>
      <xdr:spPr>
        <a:xfrm>
          <a:off x="4064000" y="1044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99923</xdr:rowOff>
    </xdr:from>
    <xdr:ext cx="736600" cy="259045"/>
    <xdr:sp macro="" textlink="">
      <xdr:nvSpPr>
        <xdr:cNvPr id="152" name="テキスト ボックス 151"/>
        <xdr:cNvSpPr txBox="1"/>
      </xdr:nvSpPr>
      <xdr:spPr>
        <a:xfrm>
          <a:off x="3733800" y="10215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23283</xdr:rowOff>
    </xdr:from>
    <xdr:to>
      <xdr:col>4</xdr:col>
      <xdr:colOff>533400</xdr:colOff>
      <xdr:row>63</xdr:row>
      <xdr:rowOff>124883</xdr:rowOff>
    </xdr:to>
    <xdr:sp macro="" textlink="">
      <xdr:nvSpPr>
        <xdr:cNvPr id="153" name="円/楕円 152"/>
        <xdr:cNvSpPr/>
      </xdr:nvSpPr>
      <xdr:spPr>
        <a:xfrm>
          <a:off x="3175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109660</xdr:rowOff>
    </xdr:from>
    <xdr:ext cx="762000" cy="259045"/>
    <xdr:sp macro="" textlink="">
      <xdr:nvSpPr>
        <xdr:cNvPr id="154" name="テキスト ボックス 153"/>
        <xdr:cNvSpPr txBox="1"/>
      </xdr:nvSpPr>
      <xdr:spPr>
        <a:xfrm>
          <a:off x="2844800" y="1091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7196</xdr:rowOff>
    </xdr:from>
    <xdr:to>
      <xdr:col>3</xdr:col>
      <xdr:colOff>330200</xdr:colOff>
      <xdr:row>63</xdr:row>
      <xdr:rowOff>108796</xdr:rowOff>
    </xdr:to>
    <xdr:sp macro="" textlink="">
      <xdr:nvSpPr>
        <xdr:cNvPr id="155" name="円/楕円 154"/>
        <xdr:cNvSpPr/>
      </xdr:nvSpPr>
      <xdr:spPr>
        <a:xfrm>
          <a:off x="2286000" y="1080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93573</xdr:rowOff>
    </xdr:from>
    <xdr:ext cx="762000" cy="259045"/>
    <xdr:sp macro="" textlink="">
      <xdr:nvSpPr>
        <xdr:cNvPr id="156" name="テキスト ボックス 155"/>
        <xdr:cNvSpPr txBox="1"/>
      </xdr:nvSpPr>
      <xdr:spPr>
        <a:xfrm>
          <a:off x="1955800" y="1089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95250</xdr:rowOff>
    </xdr:from>
    <xdr:to>
      <xdr:col>2</xdr:col>
      <xdr:colOff>127000</xdr:colOff>
      <xdr:row>61</xdr:row>
      <xdr:rowOff>25400</xdr:rowOff>
    </xdr:to>
    <xdr:sp macro="" textlink="">
      <xdr:nvSpPr>
        <xdr:cNvPr id="157" name="円/楕円 156"/>
        <xdr:cNvSpPr/>
      </xdr:nvSpPr>
      <xdr:spPr>
        <a:xfrm>
          <a:off x="1397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35577</xdr:rowOff>
    </xdr:from>
    <xdr:ext cx="762000" cy="259045"/>
    <xdr:sp macro="" textlink="">
      <xdr:nvSpPr>
        <xdr:cNvPr id="158" name="テキスト ボックス 157"/>
        <xdr:cNvSpPr txBox="1"/>
      </xdr:nvSpPr>
      <xdr:spPr>
        <a:xfrm>
          <a:off x="1066800" y="1015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[128,256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これまでに</a:t>
          </a:r>
          <a:r>
            <a:rPr kumimoji="1" lang="ja-JP" altLang="ja-JP" sz="1100">
              <a:solidFill>
                <a:schemeClr val="dk1"/>
              </a:solidFill>
              <a:latin typeface="+mn-lt"/>
              <a:ea typeface="+mn-ea"/>
              <a:cs typeface="+mn-cs"/>
            </a:rPr>
            <a:t>引き続き、類似団体平均を上回る</a:t>
          </a:r>
          <a:r>
            <a:rPr kumimoji="1" lang="ja-JP" altLang="en-US" sz="1100">
              <a:solidFill>
                <a:schemeClr val="dk1"/>
              </a:solidFill>
              <a:latin typeface="+mn-lt"/>
              <a:ea typeface="+mn-ea"/>
              <a:cs typeface="+mn-cs"/>
            </a:rPr>
            <a:t>数値で推移しており、</a:t>
          </a:r>
          <a:r>
            <a:rPr kumimoji="1" lang="ja-JP" altLang="en-US" sz="1100">
              <a:latin typeface="+mj-ea"/>
              <a:ea typeface="+mj-ea"/>
            </a:rPr>
            <a:t>前年度数値と比較しても</a:t>
          </a:r>
          <a:r>
            <a:rPr kumimoji="1" lang="en-US" altLang="ja-JP" sz="1100">
              <a:latin typeface="+mj-ea"/>
              <a:ea typeface="+mj-ea"/>
            </a:rPr>
            <a:t>3,025</a:t>
          </a:r>
          <a:r>
            <a:rPr kumimoji="1" lang="ja-JP" altLang="en-US" sz="1100">
              <a:latin typeface="+mj-ea"/>
              <a:ea typeface="+mj-ea"/>
            </a:rPr>
            <a:t>円増額となっている。前年度数値から増額となった主な理由としては、人件費の内、退職金が増加していることが挙げられる。今後は、人件費、物件費とも抑制に努める。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48740</xdr:rowOff>
    </xdr:from>
    <xdr:to>
      <xdr:col>7</xdr:col>
      <xdr:colOff>152400</xdr:colOff>
      <xdr:row>89</xdr:row>
      <xdr:rowOff>27429</xdr:rowOff>
    </xdr:to>
    <xdr:cxnSp macro="">
      <xdr:nvCxnSpPr>
        <xdr:cNvPr id="186" name="直線コネクタ 185"/>
        <xdr:cNvCxnSpPr/>
      </xdr:nvCxnSpPr>
      <xdr:spPr>
        <a:xfrm flipV="1">
          <a:off x="4953000" y="13764740"/>
          <a:ext cx="0" cy="15217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170956</xdr:rowOff>
    </xdr:from>
    <xdr:ext cx="762000" cy="259045"/>
    <xdr:sp macro="" textlink="">
      <xdr:nvSpPr>
        <xdr:cNvPr id="187" name="人件費・物件費等の状況最小値テキスト"/>
        <xdr:cNvSpPr txBox="1"/>
      </xdr:nvSpPr>
      <xdr:spPr>
        <a:xfrm>
          <a:off x="5041900" y="15258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391,210</a:t>
          </a:r>
          <a:endParaRPr kumimoji="1" lang="ja-JP" altLang="en-US" sz="1000" b="1">
            <a:latin typeface="ＭＳ Ｐゴシック"/>
          </a:endParaRPr>
        </a:p>
      </xdr:txBody>
    </xdr:sp>
    <xdr:clientData/>
  </xdr:oneCellAnchor>
  <xdr:twoCellAnchor>
    <xdr:from>
      <xdr:col>7</xdr:col>
      <xdr:colOff>63500</xdr:colOff>
      <xdr:row>89</xdr:row>
      <xdr:rowOff>27429</xdr:rowOff>
    </xdr:from>
    <xdr:to>
      <xdr:col>7</xdr:col>
      <xdr:colOff>241300</xdr:colOff>
      <xdr:row>89</xdr:row>
      <xdr:rowOff>27429</xdr:rowOff>
    </xdr:to>
    <xdr:cxnSp macro="">
      <xdr:nvCxnSpPr>
        <xdr:cNvPr id="188" name="直線コネクタ 187"/>
        <xdr:cNvCxnSpPr/>
      </xdr:nvCxnSpPr>
      <xdr:spPr>
        <a:xfrm>
          <a:off x="4864100" y="1528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135117</xdr:rowOff>
    </xdr:from>
    <xdr:ext cx="762000" cy="259045"/>
    <xdr:sp macro="" textlink="">
      <xdr:nvSpPr>
        <xdr:cNvPr id="189" name="人件費・物件費等の状況最大値テキスト"/>
        <xdr:cNvSpPr txBox="1"/>
      </xdr:nvSpPr>
      <xdr:spPr>
        <a:xfrm>
          <a:off x="5041900" y="135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75,889</a:t>
          </a:r>
          <a:endParaRPr kumimoji="1" lang="ja-JP" altLang="en-US" sz="1000" b="1">
            <a:latin typeface="ＭＳ Ｐゴシック"/>
          </a:endParaRPr>
        </a:p>
      </xdr:txBody>
    </xdr:sp>
    <xdr:clientData/>
  </xdr:oneCellAnchor>
  <xdr:twoCellAnchor>
    <xdr:from>
      <xdr:col>7</xdr:col>
      <xdr:colOff>63500</xdr:colOff>
      <xdr:row>80</xdr:row>
      <xdr:rowOff>48740</xdr:rowOff>
    </xdr:from>
    <xdr:to>
      <xdr:col>7</xdr:col>
      <xdr:colOff>241300</xdr:colOff>
      <xdr:row>80</xdr:row>
      <xdr:rowOff>48740</xdr:rowOff>
    </xdr:to>
    <xdr:cxnSp macro="">
      <xdr:nvCxnSpPr>
        <xdr:cNvPr id="190" name="直線コネクタ 189"/>
        <xdr:cNvCxnSpPr/>
      </xdr:nvCxnSpPr>
      <xdr:spPr>
        <a:xfrm>
          <a:off x="4864100" y="1376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115415</xdr:rowOff>
    </xdr:from>
    <xdr:to>
      <xdr:col>7</xdr:col>
      <xdr:colOff>152400</xdr:colOff>
      <xdr:row>81</xdr:row>
      <xdr:rowOff>130014</xdr:rowOff>
    </xdr:to>
    <xdr:cxnSp macro="">
      <xdr:nvCxnSpPr>
        <xdr:cNvPr id="191" name="直線コネクタ 190"/>
        <xdr:cNvCxnSpPr/>
      </xdr:nvCxnSpPr>
      <xdr:spPr>
        <a:xfrm>
          <a:off x="4114800" y="14002865"/>
          <a:ext cx="838200" cy="14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14408</xdr:rowOff>
    </xdr:from>
    <xdr:ext cx="762000" cy="259045"/>
    <xdr:sp macro="" textlink="">
      <xdr:nvSpPr>
        <xdr:cNvPr id="192" name="人件費・物件費等の状況平均値テキスト"/>
        <xdr:cNvSpPr txBox="1"/>
      </xdr:nvSpPr>
      <xdr:spPr>
        <a:xfrm>
          <a:off x="5041900" y="13730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169331</xdr:rowOff>
    </xdr:from>
    <xdr:to>
      <xdr:col>7</xdr:col>
      <xdr:colOff>203200</xdr:colOff>
      <xdr:row>81</xdr:row>
      <xdr:rowOff>99481</xdr:rowOff>
    </xdr:to>
    <xdr:sp macro="" textlink="">
      <xdr:nvSpPr>
        <xdr:cNvPr id="193" name="フローチャート : 判断 192"/>
        <xdr:cNvSpPr/>
      </xdr:nvSpPr>
      <xdr:spPr>
        <a:xfrm>
          <a:off x="49022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107274</xdr:rowOff>
    </xdr:from>
    <xdr:to>
      <xdr:col>6</xdr:col>
      <xdr:colOff>0</xdr:colOff>
      <xdr:row>81</xdr:row>
      <xdr:rowOff>115415</xdr:rowOff>
    </xdr:to>
    <xdr:cxnSp macro="">
      <xdr:nvCxnSpPr>
        <xdr:cNvPr id="194" name="直線コネクタ 193"/>
        <xdr:cNvCxnSpPr/>
      </xdr:nvCxnSpPr>
      <xdr:spPr>
        <a:xfrm>
          <a:off x="3225800" y="13994724"/>
          <a:ext cx="889000" cy="8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150940</xdr:rowOff>
    </xdr:from>
    <xdr:to>
      <xdr:col>6</xdr:col>
      <xdr:colOff>50800</xdr:colOff>
      <xdr:row>81</xdr:row>
      <xdr:rowOff>81090</xdr:rowOff>
    </xdr:to>
    <xdr:sp macro="" textlink="">
      <xdr:nvSpPr>
        <xdr:cNvPr id="195" name="フローチャート : 判断 194"/>
        <xdr:cNvSpPr/>
      </xdr:nvSpPr>
      <xdr:spPr>
        <a:xfrm>
          <a:off x="4064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91267</xdr:rowOff>
    </xdr:from>
    <xdr:ext cx="736600" cy="259045"/>
    <xdr:sp macro="" textlink="">
      <xdr:nvSpPr>
        <xdr:cNvPr id="196" name="テキスト ボックス 195"/>
        <xdr:cNvSpPr txBox="1"/>
      </xdr:nvSpPr>
      <xdr:spPr>
        <a:xfrm>
          <a:off x="3733800" y="1363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107274</xdr:rowOff>
    </xdr:from>
    <xdr:to>
      <xdr:col>4</xdr:col>
      <xdr:colOff>482600</xdr:colOff>
      <xdr:row>81</xdr:row>
      <xdr:rowOff>123845</xdr:rowOff>
    </xdr:to>
    <xdr:cxnSp macro="">
      <xdr:nvCxnSpPr>
        <xdr:cNvPr id="197" name="直線コネクタ 196"/>
        <xdr:cNvCxnSpPr/>
      </xdr:nvCxnSpPr>
      <xdr:spPr>
        <a:xfrm flipV="1">
          <a:off x="2336800" y="13994724"/>
          <a:ext cx="889000" cy="16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143661</xdr:rowOff>
    </xdr:from>
    <xdr:to>
      <xdr:col>4</xdr:col>
      <xdr:colOff>533400</xdr:colOff>
      <xdr:row>81</xdr:row>
      <xdr:rowOff>73811</xdr:rowOff>
    </xdr:to>
    <xdr:sp macro="" textlink="">
      <xdr:nvSpPr>
        <xdr:cNvPr id="198" name="フローチャート : 判断 197"/>
        <xdr:cNvSpPr/>
      </xdr:nvSpPr>
      <xdr:spPr>
        <a:xfrm>
          <a:off x="3175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83988</xdr:rowOff>
    </xdr:from>
    <xdr:ext cx="762000" cy="259045"/>
    <xdr:sp macro="" textlink="">
      <xdr:nvSpPr>
        <xdr:cNvPr id="199" name="テキスト ボックス 198"/>
        <xdr:cNvSpPr txBox="1"/>
      </xdr:nvSpPr>
      <xdr:spPr>
        <a:xfrm>
          <a:off x="2844800" y="1362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112790</xdr:rowOff>
    </xdr:from>
    <xdr:to>
      <xdr:col>3</xdr:col>
      <xdr:colOff>279400</xdr:colOff>
      <xdr:row>81</xdr:row>
      <xdr:rowOff>123845</xdr:rowOff>
    </xdr:to>
    <xdr:cxnSp macro="">
      <xdr:nvCxnSpPr>
        <xdr:cNvPr id="200" name="直線コネクタ 199"/>
        <xdr:cNvCxnSpPr/>
      </xdr:nvCxnSpPr>
      <xdr:spPr>
        <a:xfrm>
          <a:off x="1447800" y="14000240"/>
          <a:ext cx="889000" cy="11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164857</xdr:rowOff>
    </xdr:from>
    <xdr:to>
      <xdr:col>3</xdr:col>
      <xdr:colOff>330200</xdr:colOff>
      <xdr:row>81</xdr:row>
      <xdr:rowOff>95007</xdr:rowOff>
    </xdr:to>
    <xdr:sp macro="" textlink="">
      <xdr:nvSpPr>
        <xdr:cNvPr id="201" name="フローチャート : 判断 200"/>
        <xdr:cNvSpPr/>
      </xdr:nvSpPr>
      <xdr:spPr>
        <a:xfrm>
          <a:off x="2286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105184</xdr:rowOff>
    </xdr:from>
    <xdr:ext cx="762000" cy="259045"/>
    <xdr:sp macro="" textlink="">
      <xdr:nvSpPr>
        <xdr:cNvPr id="202" name="テキスト ボックス 201"/>
        <xdr:cNvSpPr txBox="1"/>
      </xdr:nvSpPr>
      <xdr:spPr>
        <a:xfrm>
          <a:off x="1955800" y="1364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3339</xdr:rowOff>
    </xdr:from>
    <xdr:to>
      <xdr:col>2</xdr:col>
      <xdr:colOff>127000</xdr:colOff>
      <xdr:row>81</xdr:row>
      <xdr:rowOff>104939</xdr:rowOff>
    </xdr:to>
    <xdr:sp macro="" textlink="">
      <xdr:nvSpPr>
        <xdr:cNvPr id="203" name="フローチャート : 判断 202"/>
        <xdr:cNvSpPr/>
      </xdr:nvSpPr>
      <xdr:spPr>
        <a:xfrm>
          <a:off x="1397000" y="1389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115116</xdr:rowOff>
    </xdr:from>
    <xdr:ext cx="762000" cy="259045"/>
    <xdr:sp macro="" textlink="">
      <xdr:nvSpPr>
        <xdr:cNvPr id="204" name="テキスト ボックス 203"/>
        <xdr:cNvSpPr txBox="1"/>
      </xdr:nvSpPr>
      <xdr:spPr>
        <a:xfrm>
          <a:off x="1066800" y="1365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79214</xdr:rowOff>
    </xdr:from>
    <xdr:to>
      <xdr:col>7</xdr:col>
      <xdr:colOff>203200</xdr:colOff>
      <xdr:row>82</xdr:row>
      <xdr:rowOff>9364</xdr:rowOff>
    </xdr:to>
    <xdr:sp macro="" textlink="">
      <xdr:nvSpPr>
        <xdr:cNvPr id="210" name="円/楕円 209"/>
        <xdr:cNvSpPr/>
      </xdr:nvSpPr>
      <xdr:spPr>
        <a:xfrm>
          <a:off x="4902200" y="13966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51291</xdr:rowOff>
    </xdr:from>
    <xdr:ext cx="762000" cy="259045"/>
    <xdr:sp macro="" textlink="">
      <xdr:nvSpPr>
        <xdr:cNvPr id="211" name="人件費・物件費等の状況該当値テキスト"/>
        <xdr:cNvSpPr txBox="1"/>
      </xdr:nvSpPr>
      <xdr:spPr>
        <a:xfrm>
          <a:off x="5041900" y="13938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128,256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64615</xdr:rowOff>
    </xdr:from>
    <xdr:to>
      <xdr:col>6</xdr:col>
      <xdr:colOff>50800</xdr:colOff>
      <xdr:row>81</xdr:row>
      <xdr:rowOff>166215</xdr:rowOff>
    </xdr:to>
    <xdr:sp macro="" textlink="">
      <xdr:nvSpPr>
        <xdr:cNvPr id="212" name="円/楕円 211"/>
        <xdr:cNvSpPr/>
      </xdr:nvSpPr>
      <xdr:spPr>
        <a:xfrm>
          <a:off x="4064000" y="1395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150992</xdr:rowOff>
    </xdr:from>
    <xdr:ext cx="736600" cy="259045"/>
    <xdr:sp macro="" textlink="">
      <xdr:nvSpPr>
        <xdr:cNvPr id="213" name="テキスト ボックス 212"/>
        <xdr:cNvSpPr txBox="1"/>
      </xdr:nvSpPr>
      <xdr:spPr>
        <a:xfrm>
          <a:off x="3733800" y="1403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125,231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56474</xdr:rowOff>
    </xdr:from>
    <xdr:to>
      <xdr:col>4</xdr:col>
      <xdr:colOff>533400</xdr:colOff>
      <xdr:row>81</xdr:row>
      <xdr:rowOff>158074</xdr:rowOff>
    </xdr:to>
    <xdr:sp macro="" textlink="">
      <xdr:nvSpPr>
        <xdr:cNvPr id="214" name="円/楕円 213"/>
        <xdr:cNvSpPr/>
      </xdr:nvSpPr>
      <xdr:spPr>
        <a:xfrm>
          <a:off x="3175000" y="1394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142851</xdr:rowOff>
    </xdr:from>
    <xdr:ext cx="762000" cy="259045"/>
    <xdr:sp macro="" textlink="">
      <xdr:nvSpPr>
        <xdr:cNvPr id="215" name="テキスト ボックス 214"/>
        <xdr:cNvSpPr txBox="1"/>
      </xdr:nvSpPr>
      <xdr:spPr>
        <a:xfrm>
          <a:off x="2844800" y="1403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123,544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73045</xdr:rowOff>
    </xdr:from>
    <xdr:to>
      <xdr:col>3</xdr:col>
      <xdr:colOff>330200</xdr:colOff>
      <xdr:row>82</xdr:row>
      <xdr:rowOff>3195</xdr:rowOff>
    </xdr:to>
    <xdr:sp macro="" textlink="">
      <xdr:nvSpPr>
        <xdr:cNvPr id="216" name="円/楕円 215"/>
        <xdr:cNvSpPr/>
      </xdr:nvSpPr>
      <xdr:spPr>
        <a:xfrm>
          <a:off x="2286000" y="13960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159422</xdr:rowOff>
    </xdr:from>
    <xdr:ext cx="762000" cy="259045"/>
    <xdr:sp macro="" textlink="">
      <xdr:nvSpPr>
        <xdr:cNvPr id="217" name="テキスト ボックス 216"/>
        <xdr:cNvSpPr txBox="1"/>
      </xdr:nvSpPr>
      <xdr:spPr>
        <a:xfrm>
          <a:off x="1955800" y="14046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126,978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61990</xdr:rowOff>
    </xdr:from>
    <xdr:to>
      <xdr:col>2</xdr:col>
      <xdr:colOff>127000</xdr:colOff>
      <xdr:row>81</xdr:row>
      <xdr:rowOff>163590</xdr:rowOff>
    </xdr:to>
    <xdr:sp macro="" textlink="">
      <xdr:nvSpPr>
        <xdr:cNvPr id="218" name="円/楕円 217"/>
        <xdr:cNvSpPr/>
      </xdr:nvSpPr>
      <xdr:spPr>
        <a:xfrm>
          <a:off x="1397000" y="1394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148367</xdr:rowOff>
    </xdr:from>
    <xdr:ext cx="762000" cy="259045"/>
    <xdr:sp macro="" textlink="">
      <xdr:nvSpPr>
        <xdr:cNvPr id="219" name="テキスト ボックス 218"/>
        <xdr:cNvSpPr txBox="1"/>
      </xdr:nvSpPr>
      <xdr:spPr>
        <a:xfrm>
          <a:off x="1066800" y="1403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124,687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en-US" altLang="ja-JP" sz="1100" b="0" i="0" baseline="0">
              <a:solidFill>
                <a:schemeClr val="dk1"/>
              </a:solidFill>
              <a:latin typeface="+mj-ea"/>
              <a:ea typeface="+mj-ea"/>
              <a:cs typeface="+mn-cs"/>
            </a:rPr>
            <a:t>   </a:t>
          </a:r>
          <a:r>
            <a:rPr lang="ja-JP" altLang="ja-JP" sz="1100" b="0" i="0" baseline="0">
              <a:solidFill>
                <a:schemeClr val="dk1"/>
              </a:solidFill>
              <a:latin typeface="+mj-ea"/>
              <a:ea typeface="+mj-ea"/>
              <a:cs typeface="+mn-cs"/>
            </a:rPr>
            <a:t>類似団体の中で最低水準に</a:t>
          </a:r>
          <a:r>
            <a:rPr lang="ja-JP" altLang="en-US" sz="1100" b="0" i="0" baseline="0">
              <a:solidFill>
                <a:schemeClr val="dk1"/>
              </a:solidFill>
              <a:latin typeface="+mj-ea"/>
              <a:ea typeface="+mj-ea"/>
              <a:cs typeface="+mn-cs"/>
            </a:rPr>
            <a:t>あって、前年度数値と比較すると</a:t>
          </a:r>
          <a:r>
            <a:rPr lang="en-US" altLang="ja-JP" sz="1100" b="0" i="0" baseline="0">
              <a:solidFill>
                <a:schemeClr val="dk1"/>
              </a:solidFill>
              <a:latin typeface="+mj-ea"/>
              <a:ea typeface="+mj-ea"/>
              <a:cs typeface="+mn-cs"/>
            </a:rPr>
            <a:t>0.6</a:t>
          </a:r>
          <a:r>
            <a:rPr lang="ja-JP" altLang="en-US" sz="1100" b="0" i="0" baseline="0">
              <a:solidFill>
                <a:schemeClr val="dk1"/>
              </a:solidFill>
              <a:latin typeface="+mj-ea"/>
              <a:ea typeface="+mj-ea"/>
              <a:cs typeface="+mn-cs"/>
            </a:rPr>
            <a:t>ポイント減少している</a:t>
          </a:r>
          <a:r>
            <a:rPr lang="ja-JP" altLang="ja-JP" sz="1100" b="0" i="0" baseline="0">
              <a:solidFill>
                <a:schemeClr val="dk1"/>
              </a:solidFill>
              <a:latin typeface="+mj-ea"/>
              <a:ea typeface="+mj-ea"/>
              <a:cs typeface="+mn-cs"/>
            </a:rPr>
            <a:t>。</a:t>
          </a:r>
          <a:r>
            <a:rPr lang="ja-JP" altLang="en-US" sz="1100" b="0" i="0" baseline="0">
              <a:solidFill>
                <a:schemeClr val="dk1"/>
              </a:solidFill>
              <a:latin typeface="+mj-ea"/>
              <a:ea typeface="+mj-ea"/>
              <a:cs typeface="+mn-cs"/>
            </a:rPr>
            <a:t>この</a:t>
          </a:r>
          <a:r>
            <a:rPr lang="ja-JP" altLang="ja-JP" sz="1100" b="0" i="0" baseline="0">
              <a:solidFill>
                <a:schemeClr val="dk1"/>
              </a:solidFill>
              <a:latin typeface="+mj-ea"/>
              <a:ea typeface="+mj-ea"/>
              <a:cs typeface="+mn-cs"/>
            </a:rPr>
            <a:t>主な要因としては、</a:t>
          </a:r>
          <a:r>
            <a:rPr lang="ja-JP" altLang="en-US" sz="1100" b="0" i="0" baseline="0">
              <a:solidFill>
                <a:schemeClr val="dk1"/>
              </a:solidFill>
              <a:latin typeface="+mj-ea"/>
              <a:ea typeface="+mj-ea"/>
              <a:cs typeface="+mn-cs"/>
            </a:rPr>
            <a:t>給与制度の総合見直しに伴い、給料の引き下げを行ったが、</a:t>
          </a:r>
          <a:r>
            <a:rPr lang="ja-JP" altLang="ja-JP" sz="1100" b="0" i="0" baseline="0">
              <a:solidFill>
                <a:schemeClr val="dk1"/>
              </a:solidFill>
              <a:latin typeface="+mj-ea"/>
              <a:ea typeface="+mj-ea"/>
              <a:cs typeface="+mn-cs"/>
            </a:rPr>
            <a:t>昇給時期が国と異な</a:t>
          </a:r>
          <a:r>
            <a:rPr lang="ja-JP" altLang="en-US" sz="1100" b="0" i="0" baseline="0">
              <a:solidFill>
                <a:schemeClr val="dk1"/>
              </a:solidFill>
              <a:latin typeface="+mj-ea"/>
              <a:ea typeface="+mj-ea"/>
              <a:cs typeface="+mn-cs"/>
            </a:rPr>
            <a:t>るため、</a:t>
          </a:r>
          <a:r>
            <a:rPr lang="ja-JP" altLang="ja-JP" sz="1100" b="0" i="0" baseline="0">
              <a:solidFill>
                <a:schemeClr val="dk1"/>
              </a:solidFill>
              <a:latin typeface="+mj-ea"/>
              <a:ea typeface="+mj-ea"/>
              <a:cs typeface="+mn-cs"/>
            </a:rPr>
            <a:t>現給保障対象者の割合が低</a:t>
          </a:r>
          <a:r>
            <a:rPr lang="ja-JP" altLang="en-US" sz="1100" b="0" i="0" baseline="0">
              <a:solidFill>
                <a:schemeClr val="dk1"/>
              </a:solidFill>
              <a:latin typeface="+mj-ea"/>
              <a:ea typeface="+mj-ea"/>
              <a:cs typeface="+mn-cs"/>
            </a:rPr>
            <a:t>くなったこと、</a:t>
          </a:r>
          <a:r>
            <a:rPr lang="ja-JP" altLang="ja-JP" sz="1100" b="0" i="0" baseline="0">
              <a:solidFill>
                <a:schemeClr val="dk1"/>
              </a:solidFill>
              <a:latin typeface="+mj-ea"/>
              <a:ea typeface="+mj-ea"/>
              <a:cs typeface="+mn-cs"/>
            </a:rPr>
            <a:t>また、平成</a:t>
          </a:r>
          <a:r>
            <a:rPr lang="en-US" altLang="ja-JP" sz="1100" b="0" i="0" baseline="0">
              <a:solidFill>
                <a:schemeClr val="dk1"/>
              </a:solidFill>
              <a:latin typeface="+mj-ea"/>
              <a:ea typeface="+mj-ea"/>
              <a:cs typeface="+mn-cs"/>
            </a:rPr>
            <a:t>25</a:t>
          </a:r>
          <a:r>
            <a:rPr lang="ja-JP" altLang="ja-JP" sz="1100" b="0" i="0" baseline="0">
              <a:solidFill>
                <a:schemeClr val="dk1"/>
              </a:solidFill>
              <a:latin typeface="+mj-ea"/>
              <a:ea typeface="+mj-ea"/>
              <a:cs typeface="+mn-cs"/>
            </a:rPr>
            <a:t>年</a:t>
          </a:r>
          <a:r>
            <a:rPr lang="en-US" altLang="ja-JP" sz="1100" b="0" i="0" baseline="0">
              <a:solidFill>
                <a:schemeClr val="dk1"/>
              </a:solidFill>
              <a:latin typeface="+mj-ea"/>
              <a:ea typeface="+mj-ea"/>
              <a:cs typeface="+mn-cs"/>
            </a:rPr>
            <a:t>4</a:t>
          </a:r>
          <a:r>
            <a:rPr lang="ja-JP" altLang="ja-JP" sz="1100" b="0" i="0" baseline="0">
              <a:solidFill>
                <a:schemeClr val="dk1"/>
              </a:solidFill>
              <a:latin typeface="+mj-ea"/>
              <a:ea typeface="+mj-ea"/>
              <a:cs typeface="+mn-cs"/>
            </a:rPr>
            <a:t>月</a:t>
          </a:r>
          <a:r>
            <a:rPr lang="en-US" altLang="ja-JP" sz="1100" b="0" i="0" baseline="0">
              <a:solidFill>
                <a:schemeClr val="dk1"/>
              </a:solidFill>
              <a:latin typeface="+mj-ea"/>
              <a:ea typeface="+mj-ea"/>
              <a:cs typeface="+mn-cs"/>
            </a:rPr>
            <a:t>1</a:t>
          </a:r>
          <a:r>
            <a:rPr lang="ja-JP" altLang="ja-JP" sz="1100" b="0" i="0" baseline="0">
              <a:solidFill>
                <a:schemeClr val="dk1"/>
              </a:solidFill>
              <a:latin typeface="+mj-ea"/>
              <a:ea typeface="+mj-ea"/>
              <a:cs typeface="+mn-cs"/>
            </a:rPr>
            <a:t>日昇給から高齢層職員の昇給抑制措置を実施し</a:t>
          </a:r>
          <a:r>
            <a:rPr lang="ja-JP" altLang="en-US" sz="1100" b="0" i="0" baseline="0">
              <a:solidFill>
                <a:schemeClr val="dk1"/>
              </a:solidFill>
              <a:latin typeface="+mj-ea"/>
              <a:ea typeface="+mj-ea"/>
              <a:cs typeface="+mn-cs"/>
            </a:rPr>
            <a:t>ていることが挙げられる</a:t>
          </a:r>
          <a:r>
            <a:rPr lang="ja-JP" altLang="ja-JP" sz="1100" b="0" i="0" baseline="0">
              <a:solidFill>
                <a:schemeClr val="dk1"/>
              </a:solidFill>
              <a:latin typeface="+mj-ea"/>
              <a:ea typeface="+mj-ea"/>
              <a:cs typeface="+mn-cs"/>
            </a:rPr>
            <a:t>。今後も、手当等の見直しを行うなど、より一層の給与の適正化に努めていきたい。</a:t>
          </a:r>
          <a:endParaRPr lang="en-US" altLang="ja-JP" sz="1100" b="0" i="0" baseline="0">
            <a:solidFill>
              <a:schemeClr val="dk1"/>
            </a:solidFill>
            <a:latin typeface="+mj-ea"/>
            <a:ea typeface="+mj-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119138</xdr:rowOff>
    </xdr:from>
    <xdr:to>
      <xdr:col>24</xdr:col>
      <xdr:colOff>558800</xdr:colOff>
      <xdr:row>87</xdr:row>
      <xdr:rowOff>159959</xdr:rowOff>
    </xdr:to>
    <xdr:cxnSp macro="">
      <xdr:nvCxnSpPr>
        <xdr:cNvPr id="250" name="直線コネクタ 249"/>
        <xdr:cNvCxnSpPr/>
      </xdr:nvCxnSpPr>
      <xdr:spPr>
        <a:xfrm flipV="1">
          <a:off x="17018000" y="13835138"/>
          <a:ext cx="0" cy="12409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132036</xdr:rowOff>
    </xdr:from>
    <xdr:ext cx="762000" cy="259045"/>
    <xdr:sp macro="" textlink="">
      <xdr:nvSpPr>
        <xdr:cNvPr id="251" name="給与水準   （国との比較）最小値テキスト"/>
        <xdr:cNvSpPr txBox="1"/>
      </xdr:nvSpPr>
      <xdr:spPr>
        <a:xfrm>
          <a:off x="17106900" y="1504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a:t>
          </a:r>
          <a:endParaRPr kumimoji="1" lang="ja-JP" altLang="en-US" sz="1000" b="1">
            <a:latin typeface="ＭＳ Ｐゴシック"/>
          </a:endParaRPr>
        </a:p>
      </xdr:txBody>
    </xdr:sp>
    <xdr:clientData/>
  </xdr:oneCellAnchor>
  <xdr:twoCellAnchor>
    <xdr:from>
      <xdr:col>24</xdr:col>
      <xdr:colOff>469900</xdr:colOff>
      <xdr:row>87</xdr:row>
      <xdr:rowOff>159959</xdr:rowOff>
    </xdr:from>
    <xdr:to>
      <xdr:col>24</xdr:col>
      <xdr:colOff>647700</xdr:colOff>
      <xdr:row>87</xdr:row>
      <xdr:rowOff>159959</xdr:rowOff>
    </xdr:to>
    <xdr:cxnSp macro="">
      <xdr:nvCxnSpPr>
        <xdr:cNvPr id="252" name="直線コネクタ 251"/>
        <xdr:cNvCxnSpPr/>
      </xdr:nvCxnSpPr>
      <xdr:spPr>
        <a:xfrm>
          <a:off x="16929100" y="15076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34065</xdr:rowOff>
    </xdr:from>
    <xdr:ext cx="762000" cy="259045"/>
    <xdr:sp macro="" textlink="">
      <xdr:nvSpPr>
        <xdr:cNvPr id="253" name="給与水準   （国との比較）最大値テキスト"/>
        <xdr:cNvSpPr txBox="1"/>
      </xdr:nvSpPr>
      <xdr:spPr>
        <a:xfrm>
          <a:off x="17106900" y="1357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80</xdr:row>
      <xdr:rowOff>119138</xdr:rowOff>
    </xdr:from>
    <xdr:to>
      <xdr:col>24</xdr:col>
      <xdr:colOff>647700</xdr:colOff>
      <xdr:row>80</xdr:row>
      <xdr:rowOff>119138</xdr:rowOff>
    </xdr:to>
    <xdr:cxnSp macro="">
      <xdr:nvCxnSpPr>
        <xdr:cNvPr id="254" name="直線コネクタ 253"/>
        <xdr:cNvCxnSpPr/>
      </xdr:nvCxnSpPr>
      <xdr:spPr>
        <a:xfrm>
          <a:off x="16929100" y="1383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80</xdr:row>
      <xdr:rowOff>119138</xdr:rowOff>
    </xdr:from>
    <xdr:to>
      <xdr:col>24</xdr:col>
      <xdr:colOff>558800</xdr:colOff>
      <xdr:row>81</xdr:row>
      <xdr:rowOff>16632</xdr:rowOff>
    </xdr:to>
    <xdr:cxnSp macro="">
      <xdr:nvCxnSpPr>
        <xdr:cNvPr id="255" name="直線コネクタ 254"/>
        <xdr:cNvCxnSpPr/>
      </xdr:nvCxnSpPr>
      <xdr:spPr>
        <a:xfrm flipV="1">
          <a:off x="16179800" y="13835138"/>
          <a:ext cx="838200" cy="6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6"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57" name="フローチャート : 判断 256"/>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16632</xdr:rowOff>
    </xdr:from>
    <xdr:to>
      <xdr:col>23</xdr:col>
      <xdr:colOff>406400</xdr:colOff>
      <xdr:row>86</xdr:row>
      <xdr:rowOff>21166</xdr:rowOff>
    </xdr:to>
    <xdr:cxnSp macro="">
      <xdr:nvCxnSpPr>
        <xdr:cNvPr id="258" name="直線コネクタ 257"/>
        <xdr:cNvCxnSpPr/>
      </xdr:nvCxnSpPr>
      <xdr:spPr>
        <a:xfrm flipV="1">
          <a:off x="15290800" y="13904082"/>
          <a:ext cx="889000" cy="861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94948</xdr:rowOff>
    </xdr:from>
    <xdr:to>
      <xdr:col>23</xdr:col>
      <xdr:colOff>457200</xdr:colOff>
      <xdr:row>85</xdr:row>
      <xdr:rowOff>25098</xdr:rowOff>
    </xdr:to>
    <xdr:sp macro="" textlink="">
      <xdr:nvSpPr>
        <xdr:cNvPr id="259" name="フローチャート : 判断 258"/>
        <xdr:cNvSpPr/>
      </xdr:nvSpPr>
      <xdr:spPr>
        <a:xfrm>
          <a:off x="161290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9875</xdr:rowOff>
    </xdr:from>
    <xdr:ext cx="736600" cy="259045"/>
    <xdr:sp macro="" textlink="">
      <xdr:nvSpPr>
        <xdr:cNvPr id="260" name="テキスト ボックス 259"/>
        <xdr:cNvSpPr txBox="1"/>
      </xdr:nvSpPr>
      <xdr:spPr>
        <a:xfrm>
          <a:off x="15798800" y="14583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21166</xdr:rowOff>
    </xdr:from>
    <xdr:to>
      <xdr:col>22</xdr:col>
      <xdr:colOff>203200</xdr:colOff>
      <xdr:row>86</xdr:row>
      <xdr:rowOff>55638</xdr:rowOff>
    </xdr:to>
    <xdr:cxnSp macro="">
      <xdr:nvCxnSpPr>
        <xdr:cNvPr id="261" name="直線コネクタ 260"/>
        <xdr:cNvCxnSpPr/>
      </xdr:nvCxnSpPr>
      <xdr:spPr>
        <a:xfrm flipV="1">
          <a:off x="14401800" y="14765866"/>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19957</xdr:rowOff>
    </xdr:from>
    <xdr:to>
      <xdr:col>22</xdr:col>
      <xdr:colOff>254000</xdr:colOff>
      <xdr:row>90</xdr:row>
      <xdr:rowOff>121557</xdr:rowOff>
    </xdr:to>
    <xdr:sp macro="" textlink="">
      <xdr:nvSpPr>
        <xdr:cNvPr id="262" name="フローチャート : 判断 261"/>
        <xdr:cNvSpPr/>
      </xdr:nvSpPr>
      <xdr:spPr>
        <a:xfrm>
          <a:off x="15240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106334</xdr:rowOff>
    </xdr:from>
    <xdr:ext cx="762000" cy="259045"/>
    <xdr:sp macro="" textlink="">
      <xdr:nvSpPr>
        <xdr:cNvPr id="263" name="テキスト ボックス 262"/>
        <xdr:cNvSpPr txBox="1"/>
      </xdr:nvSpPr>
      <xdr:spPr>
        <a:xfrm>
          <a:off x="14909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80</xdr:row>
      <xdr:rowOff>142118</xdr:rowOff>
    </xdr:from>
    <xdr:to>
      <xdr:col>21</xdr:col>
      <xdr:colOff>0</xdr:colOff>
      <xdr:row>86</xdr:row>
      <xdr:rowOff>55638</xdr:rowOff>
    </xdr:to>
    <xdr:cxnSp macro="">
      <xdr:nvCxnSpPr>
        <xdr:cNvPr id="264" name="直線コネクタ 263"/>
        <xdr:cNvCxnSpPr/>
      </xdr:nvCxnSpPr>
      <xdr:spPr>
        <a:xfrm>
          <a:off x="13512800" y="13858118"/>
          <a:ext cx="889000" cy="942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19957</xdr:rowOff>
    </xdr:from>
    <xdr:to>
      <xdr:col>21</xdr:col>
      <xdr:colOff>50800</xdr:colOff>
      <xdr:row>90</xdr:row>
      <xdr:rowOff>121557</xdr:rowOff>
    </xdr:to>
    <xdr:sp macro="" textlink="">
      <xdr:nvSpPr>
        <xdr:cNvPr id="265" name="フローチャート : 判断 264"/>
        <xdr:cNvSpPr/>
      </xdr:nvSpPr>
      <xdr:spPr>
        <a:xfrm>
          <a:off x="14351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106334</xdr:rowOff>
    </xdr:from>
    <xdr:ext cx="762000" cy="259045"/>
    <xdr:sp macro="" textlink="">
      <xdr:nvSpPr>
        <xdr:cNvPr id="266" name="テキスト ボックス 265"/>
        <xdr:cNvSpPr txBox="1"/>
      </xdr:nvSpPr>
      <xdr:spPr>
        <a:xfrm>
          <a:off x="14020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67" name="フローチャート : 判断 266"/>
        <xdr:cNvSpPr/>
      </xdr:nvSpPr>
      <xdr:spPr>
        <a:xfrm>
          <a:off x="13462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77911</xdr:rowOff>
    </xdr:from>
    <xdr:ext cx="762000" cy="259045"/>
    <xdr:sp macro="" textlink="">
      <xdr:nvSpPr>
        <xdr:cNvPr id="268" name="テキスト ボックス 267"/>
        <xdr:cNvSpPr txBox="1"/>
      </xdr:nvSpPr>
      <xdr:spPr>
        <a:xfrm>
          <a:off x="13131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80</xdr:row>
      <xdr:rowOff>68338</xdr:rowOff>
    </xdr:from>
    <xdr:to>
      <xdr:col>24</xdr:col>
      <xdr:colOff>609600</xdr:colOff>
      <xdr:row>80</xdr:row>
      <xdr:rowOff>169938</xdr:rowOff>
    </xdr:to>
    <xdr:sp macro="" textlink="">
      <xdr:nvSpPr>
        <xdr:cNvPr id="274" name="円/楕円 273"/>
        <xdr:cNvSpPr/>
      </xdr:nvSpPr>
      <xdr:spPr>
        <a:xfrm>
          <a:off x="16967200" y="13784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79</xdr:row>
      <xdr:rowOff>161065</xdr:rowOff>
    </xdr:from>
    <xdr:ext cx="762000" cy="259045"/>
    <xdr:sp macro="" textlink="">
      <xdr:nvSpPr>
        <xdr:cNvPr id="275" name="給与水準   （国との比較）該当値テキスト"/>
        <xdr:cNvSpPr txBox="1"/>
      </xdr:nvSpPr>
      <xdr:spPr>
        <a:xfrm>
          <a:off x="17106900" y="13705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23</xdr:col>
      <xdr:colOff>355600</xdr:colOff>
      <xdr:row>80</xdr:row>
      <xdr:rowOff>137282</xdr:rowOff>
    </xdr:from>
    <xdr:to>
      <xdr:col>23</xdr:col>
      <xdr:colOff>457200</xdr:colOff>
      <xdr:row>81</xdr:row>
      <xdr:rowOff>67432</xdr:rowOff>
    </xdr:to>
    <xdr:sp macro="" textlink="">
      <xdr:nvSpPr>
        <xdr:cNvPr id="276" name="円/楕円 275"/>
        <xdr:cNvSpPr/>
      </xdr:nvSpPr>
      <xdr:spPr>
        <a:xfrm>
          <a:off x="16129000" y="13853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79</xdr:row>
      <xdr:rowOff>77609</xdr:rowOff>
    </xdr:from>
    <xdr:ext cx="736600" cy="259045"/>
    <xdr:sp macro="" textlink="">
      <xdr:nvSpPr>
        <xdr:cNvPr id="277" name="テキスト ボックス 276"/>
        <xdr:cNvSpPr txBox="1"/>
      </xdr:nvSpPr>
      <xdr:spPr>
        <a:xfrm>
          <a:off x="15798800" y="136221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141816</xdr:rowOff>
    </xdr:from>
    <xdr:to>
      <xdr:col>22</xdr:col>
      <xdr:colOff>254000</xdr:colOff>
      <xdr:row>86</xdr:row>
      <xdr:rowOff>71966</xdr:rowOff>
    </xdr:to>
    <xdr:sp macro="" textlink="">
      <xdr:nvSpPr>
        <xdr:cNvPr id="278" name="円/楕円 277"/>
        <xdr:cNvSpPr/>
      </xdr:nvSpPr>
      <xdr:spPr>
        <a:xfrm>
          <a:off x="15240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82143</xdr:rowOff>
    </xdr:from>
    <xdr:ext cx="762000" cy="259045"/>
    <xdr:sp macro="" textlink="">
      <xdr:nvSpPr>
        <xdr:cNvPr id="279" name="テキスト ボックス 278"/>
        <xdr:cNvSpPr txBox="1"/>
      </xdr:nvSpPr>
      <xdr:spPr>
        <a:xfrm>
          <a:off x="14909800" y="1448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4838</xdr:rowOff>
    </xdr:from>
    <xdr:to>
      <xdr:col>21</xdr:col>
      <xdr:colOff>50800</xdr:colOff>
      <xdr:row>86</xdr:row>
      <xdr:rowOff>106438</xdr:rowOff>
    </xdr:to>
    <xdr:sp macro="" textlink="">
      <xdr:nvSpPr>
        <xdr:cNvPr id="280" name="円/楕円 279"/>
        <xdr:cNvSpPr/>
      </xdr:nvSpPr>
      <xdr:spPr>
        <a:xfrm>
          <a:off x="14351000" y="1474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116615</xdr:rowOff>
    </xdr:from>
    <xdr:ext cx="762000" cy="259045"/>
    <xdr:sp macro="" textlink="">
      <xdr:nvSpPr>
        <xdr:cNvPr id="281" name="テキスト ボックス 280"/>
        <xdr:cNvSpPr txBox="1"/>
      </xdr:nvSpPr>
      <xdr:spPr>
        <a:xfrm>
          <a:off x="14020800" y="1451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19</xdr:col>
      <xdr:colOff>431800</xdr:colOff>
      <xdr:row>80</xdr:row>
      <xdr:rowOff>91318</xdr:rowOff>
    </xdr:from>
    <xdr:to>
      <xdr:col>19</xdr:col>
      <xdr:colOff>533400</xdr:colOff>
      <xdr:row>81</xdr:row>
      <xdr:rowOff>21468</xdr:rowOff>
    </xdr:to>
    <xdr:sp macro="" textlink="">
      <xdr:nvSpPr>
        <xdr:cNvPr id="282" name="円/楕円 281"/>
        <xdr:cNvSpPr/>
      </xdr:nvSpPr>
      <xdr:spPr>
        <a:xfrm>
          <a:off x="13462000" y="13807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31645</xdr:rowOff>
    </xdr:from>
    <xdr:ext cx="762000" cy="259045"/>
    <xdr:sp macro="" textlink="">
      <xdr:nvSpPr>
        <xdr:cNvPr id="283" name="テキスト ボックス 282"/>
        <xdr:cNvSpPr txBox="1"/>
      </xdr:nvSpPr>
      <xdr:spPr>
        <a:xfrm>
          <a:off x="13131800" y="13576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ea"/>
              <a:ea typeface="+mn-ea"/>
              <a:cs typeface="+mn-cs"/>
            </a:rPr>
            <a:t>　平成</a:t>
          </a:r>
          <a:r>
            <a:rPr lang="en-US" altLang="ja-JP" sz="1100" b="0" i="0" baseline="0">
              <a:solidFill>
                <a:schemeClr val="dk1"/>
              </a:solidFill>
              <a:latin typeface="+mn-ea"/>
              <a:ea typeface="+mn-ea"/>
              <a:cs typeface="+mn-cs"/>
            </a:rPr>
            <a:t>17</a:t>
          </a:r>
          <a:r>
            <a:rPr lang="ja-JP" altLang="ja-JP" sz="1100" b="0" i="0" baseline="0">
              <a:solidFill>
                <a:schemeClr val="dk1"/>
              </a:solidFill>
              <a:latin typeface="+mn-ea"/>
              <a:ea typeface="+mn-ea"/>
              <a:cs typeface="+mn-cs"/>
            </a:rPr>
            <a:t>年</a:t>
          </a:r>
          <a:r>
            <a:rPr lang="en-US" altLang="ja-JP" sz="1100" b="0" i="0" baseline="0">
              <a:solidFill>
                <a:schemeClr val="dk1"/>
              </a:solidFill>
              <a:latin typeface="+mn-ea"/>
              <a:ea typeface="+mn-ea"/>
              <a:cs typeface="+mn-cs"/>
            </a:rPr>
            <a:t>1</a:t>
          </a:r>
          <a:r>
            <a:rPr lang="ja-JP" altLang="ja-JP" sz="1100" b="0" i="0" baseline="0">
              <a:solidFill>
                <a:schemeClr val="dk1"/>
              </a:solidFill>
              <a:latin typeface="+mn-ea"/>
              <a:ea typeface="+mn-ea"/>
              <a:cs typeface="+mn-cs"/>
            </a:rPr>
            <a:t>月の広域合併により、職員数が増加したが</a:t>
          </a:r>
          <a:r>
            <a:rPr lang="ja-JP" altLang="en-US" sz="1100" b="0" i="0" baseline="0">
              <a:solidFill>
                <a:schemeClr val="dk1"/>
              </a:solidFill>
              <a:latin typeface="+mn-ea"/>
              <a:ea typeface="+mn-ea"/>
              <a:cs typeface="+mn-cs"/>
            </a:rPr>
            <a:t>、平成</a:t>
          </a:r>
          <a:r>
            <a:rPr lang="en-US" altLang="ja-JP" sz="1100" b="0" i="0" baseline="0">
              <a:solidFill>
                <a:schemeClr val="dk1"/>
              </a:solidFill>
              <a:latin typeface="+mn-ea"/>
              <a:ea typeface="+mn-ea"/>
              <a:cs typeface="+mn-cs"/>
            </a:rPr>
            <a:t>19</a:t>
          </a:r>
          <a:r>
            <a:rPr lang="ja-JP" altLang="en-US" sz="1100" b="0" i="0" baseline="0">
              <a:solidFill>
                <a:schemeClr val="dk1"/>
              </a:solidFill>
              <a:latin typeface="+mn-ea"/>
              <a:ea typeface="+mn-ea"/>
              <a:cs typeface="+mn-cs"/>
            </a:rPr>
            <a:t>年</a:t>
          </a:r>
          <a:r>
            <a:rPr lang="en-US" altLang="ja-JP" sz="1100" b="0" i="0" baseline="0">
              <a:solidFill>
                <a:schemeClr val="dk1"/>
              </a:solidFill>
              <a:latin typeface="+mn-ea"/>
              <a:ea typeface="+mn-ea"/>
              <a:cs typeface="+mn-cs"/>
            </a:rPr>
            <a:t>2</a:t>
          </a:r>
          <a:r>
            <a:rPr lang="ja-JP" altLang="en-US" sz="1100" b="0" i="0" baseline="0">
              <a:solidFill>
                <a:schemeClr val="dk1"/>
              </a:solidFill>
              <a:latin typeface="+mn-ea"/>
              <a:ea typeface="+mn-ea"/>
              <a:cs typeface="+mn-cs"/>
            </a:rPr>
            <a:t>月に第</a:t>
          </a:r>
          <a:r>
            <a:rPr lang="en-US" altLang="ja-JP" sz="1100" b="0" i="0" baseline="0">
              <a:solidFill>
                <a:schemeClr val="dk1"/>
              </a:solidFill>
              <a:latin typeface="+mn-ea"/>
              <a:ea typeface="+mn-ea"/>
              <a:cs typeface="+mn-cs"/>
            </a:rPr>
            <a:t>1</a:t>
          </a:r>
          <a:r>
            <a:rPr lang="ja-JP" altLang="en-US" sz="1100" b="0" i="0" baseline="0">
              <a:solidFill>
                <a:schemeClr val="dk1"/>
              </a:solidFill>
              <a:latin typeface="+mn-ea"/>
              <a:ea typeface="+mn-ea"/>
              <a:cs typeface="+mn-cs"/>
            </a:rPr>
            <a:t>次</a:t>
          </a:r>
          <a:r>
            <a:rPr lang="ja-JP" altLang="ja-JP" sz="1100" b="0" i="0" baseline="0">
              <a:solidFill>
                <a:schemeClr val="dk1"/>
              </a:solidFill>
              <a:latin typeface="+mn-ea"/>
              <a:ea typeface="+mn-ea"/>
              <a:cs typeface="+mn-cs"/>
            </a:rPr>
            <a:t>定員適正化計画</a:t>
          </a:r>
          <a:r>
            <a:rPr lang="ja-JP" altLang="en-US" sz="1100" b="0" i="0" baseline="0">
              <a:solidFill>
                <a:schemeClr val="dk1"/>
              </a:solidFill>
              <a:latin typeface="+mn-ea"/>
              <a:ea typeface="+mn-ea"/>
              <a:cs typeface="+mn-cs"/>
            </a:rPr>
            <a:t>を</a:t>
          </a:r>
          <a:r>
            <a:rPr lang="ja-JP" altLang="ja-JP" sz="1100" b="0" i="0" baseline="0">
              <a:solidFill>
                <a:schemeClr val="dk1"/>
              </a:solidFill>
              <a:latin typeface="+mn-ea"/>
              <a:ea typeface="+mn-ea"/>
              <a:cs typeface="+mn-cs"/>
            </a:rPr>
            <a:t>、</a:t>
          </a:r>
          <a:r>
            <a:rPr lang="ja-JP" altLang="en-US" sz="1100" b="0" i="0" baseline="0">
              <a:solidFill>
                <a:schemeClr val="dk1"/>
              </a:solidFill>
              <a:latin typeface="+mn-ea"/>
              <a:ea typeface="+mn-ea"/>
              <a:cs typeface="+mn-cs"/>
            </a:rPr>
            <a:t>平成</a:t>
          </a:r>
          <a:r>
            <a:rPr lang="en-US" altLang="ja-JP" sz="1100" b="0" i="0" baseline="0">
              <a:solidFill>
                <a:schemeClr val="dk1"/>
              </a:solidFill>
              <a:latin typeface="+mn-ea"/>
              <a:ea typeface="+mn-ea"/>
              <a:cs typeface="+mn-cs"/>
            </a:rPr>
            <a:t>22</a:t>
          </a:r>
          <a:r>
            <a:rPr lang="ja-JP" altLang="en-US" sz="1100" b="0" i="0" baseline="0">
              <a:solidFill>
                <a:schemeClr val="dk1"/>
              </a:solidFill>
              <a:latin typeface="+mn-ea"/>
              <a:ea typeface="+mn-ea"/>
              <a:cs typeface="+mn-cs"/>
            </a:rPr>
            <a:t>年</a:t>
          </a:r>
          <a:r>
            <a:rPr lang="en-US" altLang="ja-JP" sz="1100" b="0" i="0" baseline="0">
              <a:solidFill>
                <a:schemeClr val="dk1"/>
              </a:solidFill>
              <a:latin typeface="+mn-ea"/>
              <a:ea typeface="+mn-ea"/>
              <a:cs typeface="+mn-cs"/>
            </a:rPr>
            <a:t>3</a:t>
          </a:r>
          <a:r>
            <a:rPr lang="ja-JP" altLang="en-US" sz="1100" b="0" i="0" baseline="0">
              <a:solidFill>
                <a:schemeClr val="dk1"/>
              </a:solidFill>
              <a:latin typeface="+mn-ea"/>
              <a:ea typeface="+mn-ea"/>
              <a:cs typeface="+mn-cs"/>
            </a:rPr>
            <a:t>月に第</a:t>
          </a:r>
          <a:r>
            <a:rPr lang="en-US" altLang="ja-JP" sz="1100" b="0" i="0" baseline="0">
              <a:solidFill>
                <a:schemeClr val="dk1"/>
              </a:solidFill>
              <a:latin typeface="+mn-ea"/>
              <a:ea typeface="+mn-ea"/>
              <a:cs typeface="+mn-cs"/>
            </a:rPr>
            <a:t>2</a:t>
          </a:r>
          <a:r>
            <a:rPr lang="ja-JP" altLang="en-US" sz="1100" b="0" i="0" baseline="0">
              <a:solidFill>
                <a:schemeClr val="dk1"/>
              </a:solidFill>
              <a:latin typeface="+mn-ea"/>
              <a:ea typeface="+mn-ea"/>
              <a:cs typeface="+mn-cs"/>
            </a:rPr>
            <a:t>次定員適正化計画を策定し、職員数の削減に取り組んできた結果、</a:t>
          </a:r>
          <a:r>
            <a:rPr lang="ja-JP" altLang="ja-JP" sz="1100" b="0" i="0" baseline="0">
              <a:solidFill>
                <a:schemeClr val="dk1"/>
              </a:solidFill>
              <a:latin typeface="+mn-ea"/>
              <a:ea typeface="+mn-ea"/>
              <a:cs typeface="+mn-cs"/>
            </a:rPr>
            <a:t>合併</a:t>
          </a:r>
          <a:r>
            <a:rPr lang="ja-JP" altLang="en-US" sz="1100" b="0" i="0" baseline="0">
              <a:solidFill>
                <a:schemeClr val="dk1"/>
              </a:solidFill>
              <a:latin typeface="+mn-ea"/>
              <a:ea typeface="+mn-ea"/>
              <a:cs typeface="+mn-cs"/>
            </a:rPr>
            <a:t>直後</a:t>
          </a:r>
          <a:r>
            <a:rPr lang="ja-JP" altLang="ja-JP" sz="1100" b="0" i="0" baseline="0">
              <a:solidFill>
                <a:schemeClr val="dk1"/>
              </a:solidFill>
              <a:latin typeface="+mn-ea"/>
              <a:ea typeface="+mn-ea"/>
              <a:cs typeface="+mn-cs"/>
            </a:rPr>
            <a:t>から平成</a:t>
          </a:r>
          <a:r>
            <a:rPr lang="en-US" altLang="ja-JP" sz="1100" b="0" i="0" baseline="0">
              <a:solidFill>
                <a:schemeClr val="dk1"/>
              </a:solidFill>
              <a:latin typeface="+mn-ea"/>
              <a:ea typeface="+mn-ea"/>
              <a:cs typeface="+mn-cs"/>
            </a:rPr>
            <a:t>26</a:t>
          </a:r>
          <a:r>
            <a:rPr lang="ja-JP" altLang="ja-JP" sz="1100" b="0" i="0" baseline="0">
              <a:solidFill>
                <a:schemeClr val="dk1"/>
              </a:solidFill>
              <a:latin typeface="+mn-ea"/>
              <a:ea typeface="+mn-ea"/>
              <a:cs typeface="+mn-cs"/>
            </a:rPr>
            <a:t>年</a:t>
          </a:r>
          <a:r>
            <a:rPr lang="en-US" altLang="ja-JP" sz="1100" b="0" i="0" baseline="0">
              <a:solidFill>
                <a:schemeClr val="dk1"/>
              </a:solidFill>
              <a:latin typeface="+mn-ea"/>
              <a:ea typeface="+mn-ea"/>
              <a:cs typeface="+mn-cs"/>
            </a:rPr>
            <a:t>4</a:t>
          </a:r>
          <a:r>
            <a:rPr lang="ja-JP" altLang="en-US" sz="1100" b="0" i="0" baseline="0">
              <a:solidFill>
                <a:schemeClr val="dk1"/>
              </a:solidFill>
              <a:latin typeface="+mn-ea"/>
              <a:ea typeface="+mn-ea"/>
              <a:cs typeface="+mn-cs"/>
            </a:rPr>
            <a:t>月時点</a:t>
          </a:r>
          <a:r>
            <a:rPr lang="ja-JP" altLang="ja-JP" sz="1100" b="0" i="0" baseline="0">
              <a:solidFill>
                <a:schemeClr val="dk1"/>
              </a:solidFill>
              <a:latin typeface="+mn-ea"/>
              <a:ea typeface="+mn-ea"/>
              <a:cs typeface="+mn-cs"/>
            </a:rPr>
            <a:t>までに</a:t>
          </a:r>
          <a:r>
            <a:rPr lang="en-US" altLang="ja-JP" sz="1100" b="0" i="0" baseline="0">
              <a:solidFill>
                <a:schemeClr val="dk1"/>
              </a:solidFill>
              <a:latin typeface="+mn-ea"/>
              <a:ea typeface="+mn-ea"/>
              <a:cs typeface="+mn-cs"/>
            </a:rPr>
            <a:t>369</a:t>
          </a:r>
          <a:r>
            <a:rPr lang="ja-JP" altLang="ja-JP" sz="1100" b="0" i="0" baseline="0">
              <a:solidFill>
                <a:schemeClr val="dk1"/>
              </a:solidFill>
              <a:latin typeface="+mn-ea"/>
              <a:ea typeface="+mn-ea"/>
              <a:cs typeface="+mn-cs"/>
            </a:rPr>
            <a:t>人の職員</a:t>
          </a:r>
          <a:r>
            <a:rPr lang="ja-JP" altLang="en-US" sz="1100" b="0" i="0" baseline="0">
              <a:solidFill>
                <a:schemeClr val="dk1"/>
              </a:solidFill>
              <a:latin typeface="+mn-ea"/>
              <a:ea typeface="+mn-ea"/>
              <a:cs typeface="+mn-cs"/>
            </a:rPr>
            <a:t>の</a:t>
          </a:r>
          <a:r>
            <a:rPr lang="ja-JP" altLang="ja-JP" sz="1100" b="0" i="0" baseline="0">
              <a:solidFill>
                <a:schemeClr val="dk1"/>
              </a:solidFill>
              <a:latin typeface="+mn-ea"/>
              <a:ea typeface="+mn-ea"/>
              <a:cs typeface="+mn-cs"/>
            </a:rPr>
            <a:t>削減</a:t>
          </a:r>
          <a:r>
            <a:rPr lang="ja-JP" altLang="en-US" sz="1100" b="0" i="0" baseline="0">
              <a:solidFill>
                <a:schemeClr val="dk1"/>
              </a:solidFill>
              <a:latin typeface="+mn-ea"/>
              <a:ea typeface="+mn-ea"/>
              <a:cs typeface="+mn-cs"/>
            </a:rPr>
            <a:t>を達成した</a:t>
          </a:r>
          <a:r>
            <a:rPr lang="ja-JP" altLang="ja-JP" sz="1100" b="0" i="0" baseline="0">
              <a:solidFill>
                <a:schemeClr val="dk1"/>
              </a:solidFill>
              <a:latin typeface="+mn-ea"/>
              <a:ea typeface="+mn-ea"/>
              <a:cs typeface="+mn-cs"/>
            </a:rPr>
            <a:t>。</a:t>
          </a:r>
          <a:r>
            <a:rPr lang="ja-JP" altLang="en-US" sz="1100" b="0" i="0" baseline="0">
              <a:solidFill>
                <a:schemeClr val="dk1"/>
              </a:solidFill>
              <a:latin typeface="+mn-ea"/>
              <a:ea typeface="+mn-ea"/>
              <a:cs typeface="+mn-cs"/>
            </a:rPr>
            <a:t>それでもなお、</a:t>
          </a:r>
          <a:r>
            <a:rPr lang="ja-JP" altLang="ja-JP" sz="1100">
              <a:solidFill>
                <a:schemeClr val="dk1"/>
              </a:solidFill>
              <a:latin typeface="+mn-ea"/>
              <a:ea typeface="+mn-ea"/>
              <a:cs typeface="+mn-cs"/>
            </a:rPr>
            <a:t>人口千人当たりの職員数は類似団体平均を大きく上回</a:t>
          </a:r>
          <a:r>
            <a:rPr lang="ja-JP" altLang="en-US" sz="1100">
              <a:solidFill>
                <a:schemeClr val="dk1"/>
              </a:solidFill>
              <a:latin typeface="+mn-ea"/>
              <a:ea typeface="+mn-ea"/>
              <a:cs typeface="+mn-cs"/>
            </a:rPr>
            <a:t>る結果となっており、本市が有する地理的特性を考慮すると単純に比較することはできないものの、更なる定員の適正化が求められている。現在は、平成</a:t>
          </a:r>
          <a:r>
            <a:rPr lang="en-US" altLang="ja-JP" sz="1100">
              <a:solidFill>
                <a:schemeClr val="dk1"/>
              </a:solidFill>
              <a:latin typeface="+mn-ea"/>
              <a:ea typeface="+mn-ea"/>
              <a:cs typeface="+mn-cs"/>
            </a:rPr>
            <a:t>27</a:t>
          </a:r>
          <a:r>
            <a:rPr lang="ja-JP" altLang="en-US" sz="1100">
              <a:solidFill>
                <a:schemeClr val="dk1"/>
              </a:solidFill>
              <a:latin typeface="+mn-ea"/>
              <a:ea typeface="+mn-ea"/>
              <a:cs typeface="+mn-cs"/>
            </a:rPr>
            <a:t>年</a:t>
          </a:r>
          <a:r>
            <a:rPr lang="en-US" altLang="ja-JP" sz="1100">
              <a:solidFill>
                <a:schemeClr val="dk1"/>
              </a:solidFill>
              <a:latin typeface="+mn-ea"/>
              <a:ea typeface="+mn-ea"/>
              <a:cs typeface="+mn-cs"/>
            </a:rPr>
            <a:t>1</a:t>
          </a:r>
          <a:r>
            <a:rPr lang="ja-JP" altLang="en-US" sz="1100">
              <a:solidFill>
                <a:schemeClr val="dk1"/>
              </a:solidFill>
              <a:latin typeface="+mn-ea"/>
              <a:ea typeface="+mn-ea"/>
              <a:cs typeface="+mn-cs"/>
            </a:rPr>
            <a:t>月に策定した第</a:t>
          </a:r>
          <a:r>
            <a:rPr lang="en-US" altLang="ja-JP" sz="1100">
              <a:solidFill>
                <a:schemeClr val="dk1"/>
              </a:solidFill>
              <a:latin typeface="+mn-ea"/>
              <a:ea typeface="+mn-ea"/>
              <a:cs typeface="+mn-cs"/>
            </a:rPr>
            <a:t>3</a:t>
          </a:r>
          <a:r>
            <a:rPr lang="ja-JP" altLang="en-US" sz="1100">
              <a:solidFill>
                <a:schemeClr val="dk1"/>
              </a:solidFill>
              <a:latin typeface="+mn-ea"/>
              <a:ea typeface="+mn-ea"/>
              <a:cs typeface="+mn-cs"/>
            </a:rPr>
            <a:t>次定員適正化計画に基づき、平成</a:t>
          </a:r>
          <a:r>
            <a:rPr lang="en-US" altLang="ja-JP" sz="1100">
              <a:solidFill>
                <a:schemeClr val="dk1"/>
              </a:solidFill>
              <a:latin typeface="+mn-ea"/>
              <a:ea typeface="+mn-ea"/>
              <a:cs typeface="+mn-cs"/>
            </a:rPr>
            <a:t>32</a:t>
          </a:r>
          <a:r>
            <a:rPr lang="ja-JP" altLang="en-US" sz="1100">
              <a:solidFill>
                <a:schemeClr val="dk1"/>
              </a:solidFill>
              <a:latin typeface="+mn-ea"/>
              <a:ea typeface="+mn-ea"/>
              <a:cs typeface="+mn-cs"/>
            </a:rPr>
            <a:t>年</a:t>
          </a:r>
          <a:r>
            <a:rPr lang="en-US" altLang="ja-JP" sz="1100">
              <a:solidFill>
                <a:schemeClr val="dk1"/>
              </a:solidFill>
              <a:latin typeface="+mn-ea"/>
              <a:ea typeface="+mn-ea"/>
              <a:cs typeface="+mn-cs"/>
            </a:rPr>
            <a:t>4</a:t>
          </a:r>
          <a:r>
            <a:rPr lang="ja-JP" altLang="en-US" sz="1100">
              <a:solidFill>
                <a:schemeClr val="dk1"/>
              </a:solidFill>
              <a:latin typeface="+mn-ea"/>
              <a:ea typeface="+mn-ea"/>
              <a:cs typeface="+mn-cs"/>
            </a:rPr>
            <a:t>月までに新たに</a:t>
          </a:r>
          <a:r>
            <a:rPr lang="en-US" altLang="ja-JP" sz="1100">
              <a:solidFill>
                <a:schemeClr val="dk1"/>
              </a:solidFill>
              <a:latin typeface="+mn-ea"/>
              <a:ea typeface="+mn-ea"/>
              <a:cs typeface="+mn-cs"/>
            </a:rPr>
            <a:t>100</a:t>
          </a:r>
          <a:r>
            <a:rPr lang="ja-JP" altLang="en-US" sz="1100">
              <a:solidFill>
                <a:schemeClr val="dk1"/>
              </a:solidFill>
              <a:latin typeface="+mn-ea"/>
              <a:ea typeface="+mn-ea"/>
              <a:cs typeface="+mn-cs"/>
            </a:rPr>
            <a:t>名の削減を目指している。</a:t>
          </a:r>
          <a:endParaRPr lang="en-US" altLang="ja-JP" sz="1100" b="0" i="0" baseline="0">
            <a:solidFill>
              <a:schemeClr val="dk1"/>
            </a:solidFill>
            <a:latin typeface="+mn-ea"/>
            <a:ea typeface="+mn-ea"/>
            <a:cs typeface="+mn-cs"/>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54483</xdr:rowOff>
    </xdr:from>
    <xdr:to>
      <xdr:col>24</xdr:col>
      <xdr:colOff>558800</xdr:colOff>
      <xdr:row>66</xdr:row>
      <xdr:rowOff>84963</xdr:rowOff>
    </xdr:to>
    <xdr:cxnSp macro="">
      <xdr:nvCxnSpPr>
        <xdr:cNvPr id="311" name="直線コネクタ 310"/>
        <xdr:cNvCxnSpPr/>
      </xdr:nvCxnSpPr>
      <xdr:spPr>
        <a:xfrm flipV="1">
          <a:off x="17018000" y="10170033"/>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57040</xdr:rowOff>
    </xdr:from>
    <xdr:ext cx="762000" cy="259045"/>
    <xdr:sp macro="" textlink="">
      <xdr:nvSpPr>
        <xdr:cNvPr id="312" name="定員管理の状況最小値テキスト"/>
        <xdr:cNvSpPr txBox="1"/>
      </xdr:nvSpPr>
      <xdr:spPr>
        <a:xfrm>
          <a:off x="17106900" y="113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66</xdr:row>
      <xdr:rowOff>84963</xdr:rowOff>
    </xdr:from>
    <xdr:to>
      <xdr:col>24</xdr:col>
      <xdr:colOff>647700</xdr:colOff>
      <xdr:row>66</xdr:row>
      <xdr:rowOff>84963</xdr:rowOff>
    </xdr:to>
    <xdr:cxnSp macro="">
      <xdr:nvCxnSpPr>
        <xdr:cNvPr id="313" name="直線コネクタ 312"/>
        <xdr:cNvCxnSpPr/>
      </xdr:nvCxnSpPr>
      <xdr:spPr>
        <a:xfrm>
          <a:off x="16929100" y="11400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140860</xdr:rowOff>
    </xdr:from>
    <xdr:ext cx="762000" cy="259045"/>
    <xdr:sp macro="" textlink="">
      <xdr:nvSpPr>
        <xdr:cNvPr id="314" name="定員管理の状況最大値テキスト"/>
        <xdr:cNvSpPr txBox="1"/>
      </xdr:nvSpPr>
      <xdr:spPr>
        <a:xfrm>
          <a:off x="17106900" y="991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59</xdr:row>
      <xdr:rowOff>54483</xdr:rowOff>
    </xdr:from>
    <xdr:to>
      <xdr:col>24</xdr:col>
      <xdr:colOff>647700</xdr:colOff>
      <xdr:row>59</xdr:row>
      <xdr:rowOff>54483</xdr:rowOff>
    </xdr:to>
    <xdr:cxnSp macro="">
      <xdr:nvCxnSpPr>
        <xdr:cNvPr id="315" name="直線コネクタ 314"/>
        <xdr:cNvCxnSpPr/>
      </xdr:nvCxnSpPr>
      <xdr:spPr>
        <a:xfrm>
          <a:off x="16929100" y="10170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29718</xdr:rowOff>
    </xdr:from>
    <xdr:to>
      <xdr:col>24</xdr:col>
      <xdr:colOff>558800</xdr:colOff>
      <xdr:row>64</xdr:row>
      <xdr:rowOff>44196</xdr:rowOff>
    </xdr:to>
    <xdr:cxnSp macro="">
      <xdr:nvCxnSpPr>
        <xdr:cNvPr id="316" name="直線コネクタ 315"/>
        <xdr:cNvCxnSpPr/>
      </xdr:nvCxnSpPr>
      <xdr:spPr>
        <a:xfrm flipV="1">
          <a:off x="16179800" y="11002518"/>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77868</xdr:rowOff>
    </xdr:from>
    <xdr:ext cx="762000" cy="259045"/>
    <xdr:sp macro="" textlink="">
      <xdr:nvSpPr>
        <xdr:cNvPr id="317" name="定員管理の状況平均値テキスト"/>
        <xdr:cNvSpPr txBox="1"/>
      </xdr:nvSpPr>
      <xdr:spPr>
        <a:xfrm>
          <a:off x="17106900" y="10364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61341</xdr:rowOff>
    </xdr:from>
    <xdr:to>
      <xdr:col>24</xdr:col>
      <xdr:colOff>609600</xdr:colOff>
      <xdr:row>61</xdr:row>
      <xdr:rowOff>162941</xdr:rowOff>
    </xdr:to>
    <xdr:sp macro="" textlink="">
      <xdr:nvSpPr>
        <xdr:cNvPr id="318" name="フローチャート : 判断 317"/>
        <xdr:cNvSpPr/>
      </xdr:nvSpPr>
      <xdr:spPr>
        <a:xfrm>
          <a:off x="169672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44196</xdr:rowOff>
    </xdr:from>
    <xdr:to>
      <xdr:col>23</xdr:col>
      <xdr:colOff>406400</xdr:colOff>
      <xdr:row>64</xdr:row>
      <xdr:rowOff>73152</xdr:rowOff>
    </xdr:to>
    <xdr:cxnSp macro="">
      <xdr:nvCxnSpPr>
        <xdr:cNvPr id="319" name="直線コネクタ 318"/>
        <xdr:cNvCxnSpPr/>
      </xdr:nvCxnSpPr>
      <xdr:spPr>
        <a:xfrm flipV="1">
          <a:off x="15290800" y="1101699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20" name="フローチャート : 判断 319"/>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11320</xdr:rowOff>
    </xdr:from>
    <xdr:ext cx="736600" cy="259045"/>
    <xdr:sp macro="" textlink="">
      <xdr:nvSpPr>
        <xdr:cNvPr id="321" name="テキスト ボックス 320"/>
        <xdr:cNvSpPr txBox="1"/>
      </xdr:nvSpPr>
      <xdr:spPr>
        <a:xfrm>
          <a:off x="15798800" y="10298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73152</xdr:rowOff>
    </xdr:from>
    <xdr:to>
      <xdr:col>22</xdr:col>
      <xdr:colOff>203200</xdr:colOff>
      <xdr:row>64</xdr:row>
      <xdr:rowOff>104521</xdr:rowOff>
    </xdr:to>
    <xdr:cxnSp macro="">
      <xdr:nvCxnSpPr>
        <xdr:cNvPr id="322" name="直線コネクタ 321"/>
        <xdr:cNvCxnSpPr/>
      </xdr:nvCxnSpPr>
      <xdr:spPr>
        <a:xfrm flipV="1">
          <a:off x="14401800" y="11045952"/>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80645</xdr:rowOff>
    </xdr:from>
    <xdr:to>
      <xdr:col>22</xdr:col>
      <xdr:colOff>254000</xdr:colOff>
      <xdr:row>62</xdr:row>
      <xdr:rowOff>10795</xdr:rowOff>
    </xdr:to>
    <xdr:sp macro="" textlink="">
      <xdr:nvSpPr>
        <xdr:cNvPr id="323" name="フローチャート : 判断 322"/>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20972</xdr:rowOff>
    </xdr:from>
    <xdr:ext cx="762000" cy="259045"/>
    <xdr:sp macro="" textlink="">
      <xdr:nvSpPr>
        <xdr:cNvPr id="324" name="テキスト ボックス 323"/>
        <xdr:cNvSpPr txBox="1"/>
      </xdr:nvSpPr>
      <xdr:spPr>
        <a:xfrm>
          <a:off x="14909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104521</xdr:rowOff>
    </xdr:from>
    <xdr:to>
      <xdr:col>21</xdr:col>
      <xdr:colOff>0</xdr:colOff>
      <xdr:row>64</xdr:row>
      <xdr:rowOff>106934</xdr:rowOff>
    </xdr:to>
    <xdr:cxnSp macro="">
      <xdr:nvCxnSpPr>
        <xdr:cNvPr id="325" name="直線コネクタ 324"/>
        <xdr:cNvCxnSpPr/>
      </xdr:nvCxnSpPr>
      <xdr:spPr>
        <a:xfrm flipV="1">
          <a:off x="13512800" y="11077321"/>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119253</xdr:rowOff>
    </xdr:from>
    <xdr:to>
      <xdr:col>21</xdr:col>
      <xdr:colOff>50800</xdr:colOff>
      <xdr:row>62</xdr:row>
      <xdr:rowOff>49403</xdr:rowOff>
    </xdr:to>
    <xdr:sp macro="" textlink="">
      <xdr:nvSpPr>
        <xdr:cNvPr id="326" name="フローチャート : 判断 325"/>
        <xdr:cNvSpPr/>
      </xdr:nvSpPr>
      <xdr:spPr>
        <a:xfrm>
          <a:off x="14351000" y="1057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59580</xdr:rowOff>
    </xdr:from>
    <xdr:ext cx="762000" cy="259045"/>
    <xdr:sp macro="" textlink="">
      <xdr:nvSpPr>
        <xdr:cNvPr id="327" name="テキスト ボックス 326"/>
        <xdr:cNvSpPr txBox="1"/>
      </xdr:nvSpPr>
      <xdr:spPr>
        <a:xfrm>
          <a:off x="14020800" y="1034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46609</xdr:rowOff>
    </xdr:from>
    <xdr:to>
      <xdr:col>19</xdr:col>
      <xdr:colOff>533400</xdr:colOff>
      <xdr:row>63</xdr:row>
      <xdr:rowOff>148209</xdr:rowOff>
    </xdr:to>
    <xdr:sp macro="" textlink="">
      <xdr:nvSpPr>
        <xdr:cNvPr id="328" name="フローチャート : 判断 327"/>
        <xdr:cNvSpPr/>
      </xdr:nvSpPr>
      <xdr:spPr>
        <a:xfrm>
          <a:off x="13462000" y="10847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158386</xdr:rowOff>
    </xdr:from>
    <xdr:ext cx="762000" cy="259045"/>
    <xdr:sp macro="" textlink="">
      <xdr:nvSpPr>
        <xdr:cNvPr id="329" name="テキスト ボックス 328"/>
        <xdr:cNvSpPr txBox="1"/>
      </xdr:nvSpPr>
      <xdr:spPr>
        <a:xfrm>
          <a:off x="13131800" y="10616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150368</xdr:rowOff>
    </xdr:from>
    <xdr:to>
      <xdr:col>24</xdr:col>
      <xdr:colOff>609600</xdr:colOff>
      <xdr:row>64</xdr:row>
      <xdr:rowOff>80518</xdr:rowOff>
    </xdr:to>
    <xdr:sp macro="" textlink="">
      <xdr:nvSpPr>
        <xdr:cNvPr id="335" name="円/楕円 334"/>
        <xdr:cNvSpPr/>
      </xdr:nvSpPr>
      <xdr:spPr>
        <a:xfrm>
          <a:off x="16967200" y="1095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122445</xdr:rowOff>
    </xdr:from>
    <xdr:ext cx="762000" cy="259045"/>
    <xdr:sp macro="" textlink="">
      <xdr:nvSpPr>
        <xdr:cNvPr id="336" name="定員管理の状況該当値テキスト"/>
        <xdr:cNvSpPr txBox="1"/>
      </xdr:nvSpPr>
      <xdr:spPr>
        <a:xfrm>
          <a:off x="17106900" y="10923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164846</xdr:rowOff>
    </xdr:from>
    <xdr:to>
      <xdr:col>23</xdr:col>
      <xdr:colOff>457200</xdr:colOff>
      <xdr:row>64</xdr:row>
      <xdr:rowOff>94996</xdr:rowOff>
    </xdr:to>
    <xdr:sp macro="" textlink="">
      <xdr:nvSpPr>
        <xdr:cNvPr id="337" name="円/楕円 336"/>
        <xdr:cNvSpPr/>
      </xdr:nvSpPr>
      <xdr:spPr>
        <a:xfrm>
          <a:off x="16129000" y="1096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79773</xdr:rowOff>
    </xdr:from>
    <xdr:ext cx="736600" cy="259045"/>
    <xdr:sp macro="" textlink="">
      <xdr:nvSpPr>
        <xdr:cNvPr id="338" name="テキスト ボックス 337"/>
        <xdr:cNvSpPr txBox="1"/>
      </xdr:nvSpPr>
      <xdr:spPr>
        <a:xfrm>
          <a:off x="15798800" y="11052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22352</xdr:rowOff>
    </xdr:from>
    <xdr:to>
      <xdr:col>22</xdr:col>
      <xdr:colOff>254000</xdr:colOff>
      <xdr:row>64</xdr:row>
      <xdr:rowOff>123952</xdr:rowOff>
    </xdr:to>
    <xdr:sp macro="" textlink="">
      <xdr:nvSpPr>
        <xdr:cNvPr id="339" name="円/楕円 338"/>
        <xdr:cNvSpPr/>
      </xdr:nvSpPr>
      <xdr:spPr>
        <a:xfrm>
          <a:off x="15240000" y="1099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108729</xdr:rowOff>
    </xdr:from>
    <xdr:ext cx="762000" cy="259045"/>
    <xdr:sp macro="" textlink="">
      <xdr:nvSpPr>
        <xdr:cNvPr id="340" name="テキスト ボックス 339"/>
        <xdr:cNvSpPr txBox="1"/>
      </xdr:nvSpPr>
      <xdr:spPr>
        <a:xfrm>
          <a:off x="14909800" y="1108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53721</xdr:rowOff>
    </xdr:from>
    <xdr:to>
      <xdr:col>21</xdr:col>
      <xdr:colOff>50800</xdr:colOff>
      <xdr:row>64</xdr:row>
      <xdr:rowOff>155321</xdr:rowOff>
    </xdr:to>
    <xdr:sp macro="" textlink="">
      <xdr:nvSpPr>
        <xdr:cNvPr id="341" name="円/楕円 340"/>
        <xdr:cNvSpPr/>
      </xdr:nvSpPr>
      <xdr:spPr>
        <a:xfrm>
          <a:off x="14351000" y="11026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140098</xdr:rowOff>
    </xdr:from>
    <xdr:ext cx="762000" cy="259045"/>
    <xdr:sp macro="" textlink="">
      <xdr:nvSpPr>
        <xdr:cNvPr id="342" name="テキスト ボックス 341"/>
        <xdr:cNvSpPr txBox="1"/>
      </xdr:nvSpPr>
      <xdr:spPr>
        <a:xfrm>
          <a:off x="14020800" y="11112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56134</xdr:rowOff>
    </xdr:from>
    <xdr:to>
      <xdr:col>19</xdr:col>
      <xdr:colOff>533400</xdr:colOff>
      <xdr:row>64</xdr:row>
      <xdr:rowOff>157734</xdr:rowOff>
    </xdr:to>
    <xdr:sp macro="" textlink="">
      <xdr:nvSpPr>
        <xdr:cNvPr id="343" name="円/楕円 342"/>
        <xdr:cNvSpPr/>
      </xdr:nvSpPr>
      <xdr:spPr>
        <a:xfrm>
          <a:off x="13462000" y="1102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142511</xdr:rowOff>
    </xdr:from>
    <xdr:ext cx="762000" cy="259045"/>
    <xdr:sp macro="" textlink="">
      <xdr:nvSpPr>
        <xdr:cNvPr id="344" name="テキスト ボックス 343"/>
        <xdr:cNvSpPr txBox="1"/>
      </xdr:nvSpPr>
      <xdr:spPr>
        <a:xfrm>
          <a:off x="13131800" y="1111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900" b="0" i="0" baseline="0">
              <a:solidFill>
                <a:schemeClr val="dk1"/>
              </a:solidFill>
              <a:latin typeface="+mj-ea"/>
              <a:ea typeface="+mj-ea"/>
              <a:cs typeface="+mn-cs"/>
            </a:rPr>
            <a:t>　</a:t>
          </a:r>
          <a:r>
            <a:rPr lang="ja-JP" altLang="en-US" sz="900" b="0" i="0" baseline="0">
              <a:solidFill>
                <a:schemeClr val="dk1"/>
              </a:solidFill>
              <a:latin typeface="+mj-ea"/>
              <a:ea typeface="+mj-ea"/>
              <a:cs typeface="+mn-cs"/>
            </a:rPr>
            <a:t>合併に伴う大型事業の実施等により公債費が増加しているものの、合併特例事業債や臨時財政対策債など、交付税算入率の高い地方債の借入れが多いことと、地方消費税交付金の増やＬＰＧ地下備蓄基地の竣工による国有資産等所在市町村交付金の増収見込みなどにより標準財政規模が増加し、</a:t>
          </a:r>
          <a:r>
            <a:rPr lang="ja-JP" altLang="ja-JP" sz="900" b="0" i="0" baseline="0">
              <a:solidFill>
                <a:schemeClr val="dk1"/>
              </a:solidFill>
              <a:latin typeface="+mj-ea"/>
              <a:ea typeface="+mj-ea"/>
              <a:cs typeface="+mn-cs"/>
            </a:rPr>
            <a:t>実質公債費比率（３か年平均）は、前年度から</a:t>
          </a:r>
          <a:r>
            <a:rPr lang="en-US" altLang="ja-JP" sz="900" b="0" i="0" baseline="0">
              <a:solidFill>
                <a:schemeClr val="dk1"/>
              </a:solidFill>
              <a:latin typeface="+mj-ea"/>
              <a:ea typeface="+mj-ea"/>
              <a:cs typeface="+mn-cs"/>
            </a:rPr>
            <a:t>0.9</a:t>
          </a:r>
          <a:r>
            <a:rPr lang="ja-JP" altLang="ja-JP" sz="900" b="0" i="0" baseline="0">
              <a:solidFill>
                <a:schemeClr val="dk1"/>
              </a:solidFill>
              <a:latin typeface="+mj-ea"/>
              <a:ea typeface="+mj-ea"/>
              <a:cs typeface="+mn-cs"/>
            </a:rPr>
            <a:t>ポイント低下</a:t>
          </a:r>
          <a:r>
            <a:rPr lang="ja-JP" altLang="en-US" sz="900" b="0" i="0" baseline="0">
              <a:solidFill>
                <a:schemeClr val="dk1"/>
              </a:solidFill>
              <a:latin typeface="+mj-ea"/>
              <a:ea typeface="+mj-ea"/>
              <a:cs typeface="+mn-cs"/>
            </a:rPr>
            <a:t>（改善）</a:t>
          </a:r>
          <a:r>
            <a:rPr lang="ja-JP" altLang="ja-JP" sz="900" b="0" i="0" baseline="0">
              <a:solidFill>
                <a:schemeClr val="dk1"/>
              </a:solidFill>
              <a:latin typeface="+mj-ea"/>
              <a:ea typeface="+mj-ea"/>
              <a:cs typeface="+mn-cs"/>
            </a:rPr>
            <a:t>している。</a:t>
          </a:r>
          <a:r>
            <a:rPr lang="ja-JP" altLang="en-US" sz="900" b="0" i="0" baseline="0">
              <a:solidFill>
                <a:schemeClr val="dk1"/>
              </a:solidFill>
              <a:latin typeface="+mj-ea"/>
              <a:ea typeface="+mj-ea"/>
              <a:cs typeface="+mn-cs"/>
            </a:rPr>
            <a:t>しかし、</a:t>
          </a:r>
          <a:r>
            <a:rPr lang="ja-JP" altLang="ja-JP" sz="900" b="0" i="0" baseline="0">
              <a:solidFill>
                <a:schemeClr val="dk1"/>
              </a:solidFill>
              <a:latin typeface="+mj-ea"/>
              <a:ea typeface="+mj-ea"/>
              <a:cs typeface="+mn-cs"/>
            </a:rPr>
            <a:t>ごみ処理施設整備や平成</a:t>
          </a:r>
          <a:r>
            <a:rPr lang="en-US" altLang="ja-JP" sz="900" b="0" i="0" baseline="0">
              <a:solidFill>
                <a:schemeClr val="dk1"/>
              </a:solidFill>
              <a:latin typeface="+mj-ea"/>
              <a:ea typeface="+mj-ea"/>
              <a:cs typeface="+mn-cs"/>
            </a:rPr>
            <a:t>29</a:t>
          </a:r>
          <a:r>
            <a:rPr lang="ja-JP" altLang="ja-JP" sz="900" b="0" i="0" baseline="0">
              <a:solidFill>
                <a:schemeClr val="dk1"/>
              </a:solidFill>
              <a:latin typeface="+mj-ea"/>
              <a:ea typeface="+mj-ea"/>
              <a:cs typeface="+mn-cs"/>
            </a:rPr>
            <a:t>年開催の国体関連施設等大型事業の</a:t>
          </a:r>
          <a:r>
            <a:rPr lang="ja-JP" altLang="en-US" sz="900" b="0" i="0" baseline="0">
              <a:solidFill>
                <a:schemeClr val="dk1"/>
              </a:solidFill>
              <a:latin typeface="+mj-ea"/>
              <a:ea typeface="+mj-ea"/>
              <a:cs typeface="+mn-cs"/>
            </a:rPr>
            <a:t>実施などに伴い、地方債借入れが増加していることと、合併特例事業債を比較的に短期で償還を行っていることから、他の類似団体と比較して実質公債費比率が高くなっている。</a:t>
          </a:r>
          <a:endParaRPr lang="en-US" altLang="ja-JP" sz="900" b="0" i="0" baseline="0">
            <a:solidFill>
              <a:schemeClr val="dk1"/>
            </a:solidFill>
            <a:latin typeface="+mj-ea"/>
            <a:ea typeface="+mj-ea"/>
            <a:cs typeface="+mn-cs"/>
          </a:endParaRPr>
        </a:p>
        <a:p>
          <a:pPr rtl="0" fontAlgn="base"/>
          <a:r>
            <a:rPr lang="ja-JP" altLang="ja-JP" sz="900" b="0" i="0" baseline="0">
              <a:solidFill>
                <a:schemeClr val="dk1"/>
              </a:solidFill>
              <a:latin typeface="+mj-ea"/>
              <a:ea typeface="+mj-ea"/>
              <a:cs typeface="+mn-cs"/>
            </a:rPr>
            <a:t>　</a:t>
          </a:r>
          <a:r>
            <a:rPr lang="ja-JP" altLang="en-US" sz="900" b="0" i="0" baseline="0">
              <a:solidFill>
                <a:schemeClr val="dk1"/>
              </a:solidFill>
              <a:latin typeface="+mj-ea"/>
              <a:ea typeface="+mj-ea"/>
              <a:cs typeface="+mn-cs"/>
            </a:rPr>
            <a:t>合併後１０年が経過し、</a:t>
          </a:r>
          <a:r>
            <a:rPr lang="ja-JP" altLang="ja-JP" sz="900" b="0" i="0" baseline="0">
              <a:solidFill>
                <a:schemeClr val="dk1"/>
              </a:solidFill>
              <a:latin typeface="+mj-ea"/>
              <a:ea typeface="+mj-ea"/>
              <a:cs typeface="+mn-cs"/>
            </a:rPr>
            <a:t>平成</a:t>
          </a:r>
          <a:r>
            <a:rPr lang="en-US" altLang="ja-JP" sz="900" b="0" i="0" baseline="0">
              <a:solidFill>
                <a:schemeClr val="dk1"/>
              </a:solidFill>
              <a:latin typeface="+mj-ea"/>
              <a:ea typeface="+mj-ea"/>
              <a:cs typeface="+mn-cs"/>
            </a:rPr>
            <a:t>27</a:t>
          </a:r>
          <a:r>
            <a:rPr lang="ja-JP" altLang="ja-JP" sz="900" b="0" i="0" baseline="0">
              <a:solidFill>
                <a:schemeClr val="dk1"/>
              </a:solidFill>
              <a:latin typeface="+mj-ea"/>
              <a:ea typeface="+mj-ea"/>
              <a:cs typeface="+mn-cs"/>
            </a:rPr>
            <a:t>年度から、普通交付税の合併算定替が逓減</a:t>
          </a:r>
          <a:r>
            <a:rPr lang="ja-JP" altLang="en-US" sz="900" b="0" i="0" baseline="0">
              <a:solidFill>
                <a:schemeClr val="dk1"/>
              </a:solidFill>
              <a:latin typeface="+mj-ea"/>
              <a:ea typeface="+mj-ea"/>
              <a:cs typeface="+mn-cs"/>
            </a:rPr>
            <a:t>している</a:t>
          </a:r>
          <a:r>
            <a:rPr lang="ja-JP" altLang="ja-JP" sz="900" b="0" i="0" baseline="0">
              <a:solidFill>
                <a:schemeClr val="dk1"/>
              </a:solidFill>
              <a:latin typeface="+mj-ea"/>
              <a:ea typeface="+mj-ea"/>
              <a:cs typeface="+mn-cs"/>
            </a:rPr>
            <a:t>ため、合併特例債や過疎・辺地対策事業債など、普通交付税の基準財政需要額算入率の高い有利な起債の活用</a:t>
          </a:r>
          <a:r>
            <a:rPr lang="ja-JP" altLang="en-US" sz="900" b="0" i="0" baseline="0">
              <a:solidFill>
                <a:schemeClr val="dk1"/>
              </a:solidFill>
              <a:latin typeface="+mj-ea"/>
              <a:ea typeface="+mj-ea"/>
              <a:cs typeface="+mn-cs"/>
            </a:rPr>
            <a:t>のほか、投資的経費の抑制など</a:t>
          </a:r>
          <a:r>
            <a:rPr lang="ja-JP" altLang="ja-JP" sz="900" b="0" i="0" baseline="0">
              <a:solidFill>
                <a:schemeClr val="dk1"/>
              </a:solidFill>
              <a:latin typeface="+mj-ea"/>
              <a:ea typeface="+mj-ea"/>
              <a:cs typeface="+mn-cs"/>
            </a:rPr>
            <a:t>、</a:t>
          </a:r>
          <a:r>
            <a:rPr lang="ja-JP" altLang="en-US" sz="900" b="0" i="0" baseline="0">
              <a:solidFill>
                <a:schemeClr val="dk1"/>
              </a:solidFill>
              <a:latin typeface="+mj-ea"/>
              <a:ea typeface="+mj-ea"/>
              <a:cs typeface="+mn-cs"/>
            </a:rPr>
            <a:t>実質公債費比率が</a:t>
          </a:r>
          <a:r>
            <a:rPr lang="en-US" altLang="ja-JP" sz="900" b="0" i="0" baseline="0">
              <a:solidFill>
                <a:schemeClr val="dk1"/>
              </a:solidFill>
              <a:latin typeface="+mj-ea"/>
              <a:ea typeface="+mj-ea"/>
              <a:cs typeface="+mn-cs"/>
            </a:rPr>
            <a:t>18</a:t>
          </a:r>
          <a:r>
            <a:rPr lang="ja-JP" altLang="en-US" sz="900" b="0" i="0" baseline="0">
              <a:solidFill>
                <a:schemeClr val="dk1"/>
              </a:solidFill>
              <a:latin typeface="+mj-ea"/>
              <a:ea typeface="+mj-ea"/>
              <a:cs typeface="+mn-cs"/>
            </a:rPr>
            <a:t>％を超えないよう</a:t>
          </a:r>
          <a:r>
            <a:rPr lang="ja-JP" altLang="ja-JP" sz="900" b="0" i="0" baseline="0">
              <a:solidFill>
                <a:schemeClr val="dk1"/>
              </a:solidFill>
              <a:latin typeface="+mj-ea"/>
              <a:ea typeface="+mj-ea"/>
              <a:cs typeface="+mn-cs"/>
            </a:rPr>
            <a:t>取組みを継続して</a:t>
          </a:r>
          <a:r>
            <a:rPr lang="ja-JP" altLang="en-US" sz="900" b="0" i="0" baseline="0">
              <a:solidFill>
                <a:schemeClr val="dk1"/>
              </a:solidFill>
              <a:latin typeface="+mj-ea"/>
              <a:ea typeface="+mj-ea"/>
              <a:cs typeface="+mn-cs"/>
            </a:rPr>
            <a:t>いく。</a:t>
          </a:r>
          <a:endParaRPr lang="en-US" altLang="ja-JP" sz="900" b="0" i="0" baseline="0">
            <a:solidFill>
              <a:schemeClr val="dk1"/>
            </a:solidFill>
            <a:latin typeface="+mj-ea"/>
            <a:ea typeface="+mj-ea"/>
            <a:cs typeface="+mn-cs"/>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14288</xdr:rowOff>
    </xdr:to>
    <xdr:cxnSp macro="">
      <xdr:nvCxnSpPr>
        <xdr:cNvPr id="369" name="直線コネクタ 368"/>
        <xdr:cNvCxnSpPr/>
      </xdr:nvCxnSpPr>
      <xdr:spPr>
        <a:xfrm flipV="1">
          <a:off x="17018000" y="6261100"/>
          <a:ext cx="0" cy="1296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70"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71" name="直線コネクタ 370"/>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2"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3" name="直線コネクタ 372"/>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136525</xdr:rowOff>
    </xdr:from>
    <xdr:to>
      <xdr:col>24</xdr:col>
      <xdr:colOff>558800</xdr:colOff>
      <xdr:row>42</xdr:row>
      <xdr:rowOff>19368</xdr:rowOff>
    </xdr:to>
    <xdr:cxnSp macro="">
      <xdr:nvCxnSpPr>
        <xdr:cNvPr id="374" name="直線コネクタ 373"/>
        <xdr:cNvCxnSpPr/>
      </xdr:nvCxnSpPr>
      <xdr:spPr>
        <a:xfrm flipV="1">
          <a:off x="16179800" y="7165975"/>
          <a:ext cx="8382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146067</xdr:rowOff>
    </xdr:from>
    <xdr:ext cx="762000" cy="259045"/>
    <xdr:sp macro="" textlink="">
      <xdr:nvSpPr>
        <xdr:cNvPr id="375" name="公債費負担の状況平均値テキスト"/>
        <xdr:cNvSpPr txBox="1"/>
      </xdr:nvSpPr>
      <xdr:spPr>
        <a:xfrm>
          <a:off x="17106900" y="6489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76" name="フローチャート : 判断 375"/>
        <xdr:cNvSpPr/>
      </xdr:nvSpPr>
      <xdr:spPr>
        <a:xfrm>
          <a:off x="169672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19368</xdr:rowOff>
    </xdr:from>
    <xdr:to>
      <xdr:col>23</xdr:col>
      <xdr:colOff>406400</xdr:colOff>
      <xdr:row>42</xdr:row>
      <xdr:rowOff>37465</xdr:rowOff>
    </xdr:to>
    <xdr:cxnSp macro="">
      <xdr:nvCxnSpPr>
        <xdr:cNvPr id="377" name="直線コネクタ 376"/>
        <xdr:cNvCxnSpPr/>
      </xdr:nvCxnSpPr>
      <xdr:spPr>
        <a:xfrm flipV="1">
          <a:off x="15290800" y="7220268"/>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318</xdr:rowOff>
    </xdr:from>
    <xdr:to>
      <xdr:col>23</xdr:col>
      <xdr:colOff>457200</xdr:colOff>
      <xdr:row>39</xdr:row>
      <xdr:rowOff>101918</xdr:rowOff>
    </xdr:to>
    <xdr:sp macro="" textlink="">
      <xdr:nvSpPr>
        <xdr:cNvPr id="378" name="フローチャート : 判断 377"/>
        <xdr:cNvSpPr/>
      </xdr:nvSpPr>
      <xdr:spPr>
        <a:xfrm>
          <a:off x="161290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112095</xdr:rowOff>
    </xdr:from>
    <xdr:ext cx="736600" cy="259045"/>
    <xdr:sp macro="" textlink="">
      <xdr:nvSpPr>
        <xdr:cNvPr id="379" name="テキスト ボックス 378"/>
        <xdr:cNvSpPr txBox="1"/>
      </xdr:nvSpPr>
      <xdr:spPr>
        <a:xfrm>
          <a:off x="15798800" y="6455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37465</xdr:rowOff>
    </xdr:from>
    <xdr:to>
      <xdr:col>22</xdr:col>
      <xdr:colOff>203200</xdr:colOff>
      <xdr:row>42</xdr:row>
      <xdr:rowOff>61595</xdr:rowOff>
    </xdr:to>
    <xdr:cxnSp macro="">
      <xdr:nvCxnSpPr>
        <xdr:cNvPr id="380" name="直線コネクタ 379"/>
        <xdr:cNvCxnSpPr/>
      </xdr:nvCxnSpPr>
      <xdr:spPr>
        <a:xfrm flipV="1">
          <a:off x="14401800" y="723836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54610</xdr:rowOff>
    </xdr:from>
    <xdr:to>
      <xdr:col>22</xdr:col>
      <xdr:colOff>254000</xdr:colOff>
      <xdr:row>39</xdr:row>
      <xdr:rowOff>156210</xdr:rowOff>
    </xdr:to>
    <xdr:sp macro="" textlink="">
      <xdr:nvSpPr>
        <xdr:cNvPr id="381" name="フローチャート : 判断 380"/>
        <xdr:cNvSpPr/>
      </xdr:nvSpPr>
      <xdr:spPr>
        <a:xfrm>
          <a:off x="15240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166387</xdr:rowOff>
    </xdr:from>
    <xdr:ext cx="762000" cy="259045"/>
    <xdr:sp macro="" textlink="">
      <xdr:nvSpPr>
        <xdr:cNvPr id="382" name="テキスト ボックス 381"/>
        <xdr:cNvSpPr txBox="1"/>
      </xdr:nvSpPr>
      <xdr:spPr>
        <a:xfrm>
          <a:off x="14909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61595</xdr:rowOff>
    </xdr:from>
    <xdr:to>
      <xdr:col>21</xdr:col>
      <xdr:colOff>0</xdr:colOff>
      <xdr:row>42</xdr:row>
      <xdr:rowOff>67628</xdr:rowOff>
    </xdr:to>
    <xdr:cxnSp macro="">
      <xdr:nvCxnSpPr>
        <xdr:cNvPr id="383" name="直線コネクタ 382"/>
        <xdr:cNvCxnSpPr/>
      </xdr:nvCxnSpPr>
      <xdr:spPr>
        <a:xfrm flipV="1">
          <a:off x="13512800" y="7262495"/>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4" name="フローチャート : 判断 383"/>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43197</xdr:rowOff>
    </xdr:from>
    <xdr:ext cx="762000" cy="259045"/>
    <xdr:sp macro="" textlink="">
      <xdr:nvSpPr>
        <xdr:cNvPr id="385" name="テキスト ボックス 384"/>
        <xdr:cNvSpPr txBox="1"/>
      </xdr:nvSpPr>
      <xdr:spPr>
        <a:xfrm>
          <a:off x="14020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148590</xdr:rowOff>
    </xdr:from>
    <xdr:to>
      <xdr:col>19</xdr:col>
      <xdr:colOff>533400</xdr:colOff>
      <xdr:row>41</xdr:row>
      <xdr:rowOff>78740</xdr:rowOff>
    </xdr:to>
    <xdr:sp macro="" textlink="">
      <xdr:nvSpPr>
        <xdr:cNvPr id="386" name="フローチャート : 判断 385"/>
        <xdr:cNvSpPr/>
      </xdr:nvSpPr>
      <xdr:spPr>
        <a:xfrm>
          <a:off x="13462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88917</xdr:rowOff>
    </xdr:from>
    <xdr:ext cx="762000" cy="259045"/>
    <xdr:sp macro="" textlink="">
      <xdr:nvSpPr>
        <xdr:cNvPr id="387" name="テキスト ボックス 386"/>
        <xdr:cNvSpPr txBox="1"/>
      </xdr:nvSpPr>
      <xdr:spPr>
        <a:xfrm>
          <a:off x="13131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85725</xdr:rowOff>
    </xdr:from>
    <xdr:to>
      <xdr:col>24</xdr:col>
      <xdr:colOff>609600</xdr:colOff>
      <xdr:row>42</xdr:row>
      <xdr:rowOff>15875</xdr:rowOff>
    </xdr:to>
    <xdr:sp macro="" textlink="">
      <xdr:nvSpPr>
        <xdr:cNvPr id="393" name="円/楕円 392"/>
        <xdr:cNvSpPr/>
      </xdr:nvSpPr>
      <xdr:spPr>
        <a:xfrm>
          <a:off x="169672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57802</xdr:rowOff>
    </xdr:from>
    <xdr:ext cx="762000" cy="259045"/>
    <xdr:sp macro="" textlink="">
      <xdr:nvSpPr>
        <xdr:cNvPr id="394" name="公債費負担の状況該当値テキスト"/>
        <xdr:cNvSpPr txBox="1"/>
      </xdr:nvSpPr>
      <xdr:spPr>
        <a:xfrm>
          <a:off x="17106900" y="7087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140018</xdr:rowOff>
    </xdr:from>
    <xdr:to>
      <xdr:col>23</xdr:col>
      <xdr:colOff>457200</xdr:colOff>
      <xdr:row>42</xdr:row>
      <xdr:rowOff>70168</xdr:rowOff>
    </xdr:to>
    <xdr:sp macro="" textlink="">
      <xdr:nvSpPr>
        <xdr:cNvPr id="395" name="円/楕円 394"/>
        <xdr:cNvSpPr/>
      </xdr:nvSpPr>
      <xdr:spPr>
        <a:xfrm>
          <a:off x="16129000" y="716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54945</xdr:rowOff>
    </xdr:from>
    <xdr:ext cx="736600" cy="259045"/>
    <xdr:sp macro="" textlink="">
      <xdr:nvSpPr>
        <xdr:cNvPr id="396" name="テキスト ボックス 395"/>
        <xdr:cNvSpPr txBox="1"/>
      </xdr:nvSpPr>
      <xdr:spPr>
        <a:xfrm>
          <a:off x="15798800" y="7255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158115</xdr:rowOff>
    </xdr:from>
    <xdr:to>
      <xdr:col>22</xdr:col>
      <xdr:colOff>254000</xdr:colOff>
      <xdr:row>42</xdr:row>
      <xdr:rowOff>88265</xdr:rowOff>
    </xdr:to>
    <xdr:sp macro="" textlink="">
      <xdr:nvSpPr>
        <xdr:cNvPr id="397" name="円/楕円 396"/>
        <xdr:cNvSpPr/>
      </xdr:nvSpPr>
      <xdr:spPr>
        <a:xfrm>
          <a:off x="15240000" y="718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73042</xdr:rowOff>
    </xdr:from>
    <xdr:ext cx="762000" cy="259045"/>
    <xdr:sp macro="" textlink="">
      <xdr:nvSpPr>
        <xdr:cNvPr id="398" name="テキスト ボックス 397"/>
        <xdr:cNvSpPr txBox="1"/>
      </xdr:nvSpPr>
      <xdr:spPr>
        <a:xfrm>
          <a:off x="14909800" y="7273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10795</xdr:rowOff>
    </xdr:from>
    <xdr:to>
      <xdr:col>21</xdr:col>
      <xdr:colOff>50800</xdr:colOff>
      <xdr:row>42</xdr:row>
      <xdr:rowOff>112395</xdr:rowOff>
    </xdr:to>
    <xdr:sp macro="" textlink="">
      <xdr:nvSpPr>
        <xdr:cNvPr id="399" name="円/楕円 398"/>
        <xdr:cNvSpPr/>
      </xdr:nvSpPr>
      <xdr:spPr>
        <a:xfrm>
          <a:off x="14351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97172</xdr:rowOff>
    </xdr:from>
    <xdr:ext cx="762000" cy="259045"/>
    <xdr:sp macro="" textlink="">
      <xdr:nvSpPr>
        <xdr:cNvPr id="400" name="テキスト ボックス 399"/>
        <xdr:cNvSpPr txBox="1"/>
      </xdr:nvSpPr>
      <xdr:spPr>
        <a:xfrm>
          <a:off x="14020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16828</xdr:rowOff>
    </xdr:from>
    <xdr:to>
      <xdr:col>19</xdr:col>
      <xdr:colOff>533400</xdr:colOff>
      <xdr:row>42</xdr:row>
      <xdr:rowOff>118428</xdr:rowOff>
    </xdr:to>
    <xdr:sp macro="" textlink="">
      <xdr:nvSpPr>
        <xdr:cNvPr id="401" name="円/楕円 400"/>
        <xdr:cNvSpPr/>
      </xdr:nvSpPr>
      <xdr:spPr>
        <a:xfrm>
          <a:off x="13462000" y="721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103205</xdr:rowOff>
    </xdr:from>
    <xdr:ext cx="762000" cy="259045"/>
    <xdr:sp macro="" textlink="">
      <xdr:nvSpPr>
        <xdr:cNvPr id="402" name="テキスト ボックス 401"/>
        <xdr:cNvSpPr txBox="1"/>
      </xdr:nvSpPr>
      <xdr:spPr>
        <a:xfrm>
          <a:off x="13131800" y="730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[40.2%]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900">
              <a:solidFill>
                <a:schemeClr val="dk1"/>
              </a:solidFill>
              <a:latin typeface="+mj-ea"/>
              <a:ea typeface="+mj-ea"/>
              <a:cs typeface="+mn-cs"/>
            </a:rPr>
            <a:t>　近年、市債による資金調達については、交付税算入率の高い合併特例事業債の割合が高くなっていることから、将来負担となる市債残高から控除される</a:t>
          </a:r>
          <a:r>
            <a:rPr lang="ja-JP" altLang="ja-JP" sz="900">
              <a:solidFill>
                <a:schemeClr val="dk1"/>
              </a:solidFill>
              <a:latin typeface="+mj-ea"/>
              <a:ea typeface="+mj-ea"/>
              <a:cs typeface="+mn-cs"/>
            </a:rPr>
            <a:t>充当可能財源</a:t>
          </a:r>
          <a:r>
            <a:rPr lang="ja-JP" altLang="en-US" sz="900">
              <a:solidFill>
                <a:schemeClr val="dk1"/>
              </a:solidFill>
              <a:latin typeface="+mj-ea"/>
              <a:ea typeface="+mj-ea"/>
              <a:cs typeface="+mn-cs"/>
            </a:rPr>
            <a:t>が増加し、</a:t>
          </a:r>
          <a:r>
            <a:rPr lang="ja-JP" altLang="ja-JP" sz="900">
              <a:solidFill>
                <a:schemeClr val="dk1"/>
              </a:solidFill>
              <a:latin typeface="+mj-ea"/>
              <a:ea typeface="+mj-ea"/>
              <a:cs typeface="+mn-cs"/>
            </a:rPr>
            <a:t>将来負担比率</a:t>
          </a:r>
          <a:r>
            <a:rPr lang="ja-JP" altLang="en-US" sz="900">
              <a:solidFill>
                <a:schemeClr val="dk1"/>
              </a:solidFill>
              <a:latin typeface="+mj-ea"/>
              <a:ea typeface="+mj-ea"/>
              <a:cs typeface="+mn-cs"/>
            </a:rPr>
            <a:t>が減少している。また、退職手当負担額の大きい高年齢層の退職と</a:t>
          </a:r>
          <a:r>
            <a:rPr lang="ja-JP" altLang="ja-JP" sz="900">
              <a:solidFill>
                <a:schemeClr val="dk1"/>
              </a:solidFill>
              <a:latin typeface="+mj-ea"/>
              <a:ea typeface="+mj-ea"/>
              <a:cs typeface="+mn-cs"/>
            </a:rPr>
            <a:t>定員適正化計画による職員数の減</a:t>
          </a:r>
          <a:r>
            <a:rPr lang="ja-JP" altLang="en-US" sz="900">
              <a:solidFill>
                <a:schemeClr val="dk1"/>
              </a:solidFill>
              <a:latin typeface="+mj-ea"/>
              <a:ea typeface="+mj-ea"/>
              <a:cs typeface="+mn-cs"/>
            </a:rPr>
            <a:t>により、退職手当に係る将来負担額が減少するなど、</a:t>
          </a:r>
          <a:r>
            <a:rPr lang="ja-JP" altLang="ja-JP" sz="900" b="0" i="0" baseline="0">
              <a:solidFill>
                <a:schemeClr val="dk1"/>
              </a:solidFill>
              <a:latin typeface="+mj-ea"/>
              <a:ea typeface="+mj-ea"/>
              <a:cs typeface="+mn-cs"/>
            </a:rPr>
            <a:t>将来負担比率が</a:t>
          </a:r>
          <a:r>
            <a:rPr lang="ja-JP" altLang="en-US" sz="900" b="0" i="0" baseline="0">
              <a:solidFill>
                <a:schemeClr val="dk1"/>
              </a:solidFill>
              <a:latin typeface="+mj-ea"/>
              <a:ea typeface="+mj-ea"/>
              <a:cs typeface="+mn-cs"/>
            </a:rPr>
            <a:t>前年度から</a:t>
          </a:r>
          <a:r>
            <a:rPr lang="en-US" altLang="ja-JP" sz="900" b="0" i="0" baseline="0">
              <a:solidFill>
                <a:schemeClr val="dk1"/>
              </a:solidFill>
              <a:latin typeface="+mj-ea"/>
              <a:ea typeface="+mj-ea"/>
              <a:cs typeface="+mn-cs"/>
            </a:rPr>
            <a:t>6.9</a:t>
          </a:r>
          <a:r>
            <a:rPr lang="ja-JP" altLang="en-US" sz="900" b="0" i="0" baseline="0">
              <a:solidFill>
                <a:schemeClr val="dk1"/>
              </a:solidFill>
              <a:latin typeface="+mj-ea"/>
              <a:ea typeface="+mj-ea"/>
              <a:cs typeface="+mn-cs"/>
            </a:rPr>
            <a:t>ポイント低下し、</a:t>
          </a:r>
          <a:r>
            <a:rPr lang="en-US" altLang="ja-JP" sz="900" b="0" i="0" baseline="0">
              <a:solidFill>
                <a:schemeClr val="dk1"/>
              </a:solidFill>
              <a:latin typeface="+mj-ea"/>
              <a:ea typeface="+mj-ea"/>
              <a:cs typeface="+mn-cs"/>
            </a:rPr>
            <a:t>40.2</a:t>
          </a:r>
          <a:r>
            <a:rPr lang="ja-JP" altLang="ja-JP" sz="900" b="0" i="0" baseline="0">
              <a:solidFill>
                <a:schemeClr val="dk1"/>
              </a:solidFill>
              <a:latin typeface="+mj-ea"/>
              <a:ea typeface="+mj-ea"/>
              <a:cs typeface="+mn-cs"/>
            </a:rPr>
            <a:t>％となった。</a:t>
          </a:r>
          <a:endParaRPr lang="en-US" altLang="ja-JP" sz="900" b="0" i="0" baseline="0">
            <a:solidFill>
              <a:schemeClr val="dk1"/>
            </a:solidFill>
            <a:latin typeface="+mj-ea"/>
            <a:ea typeface="+mj-ea"/>
            <a:cs typeface="+mn-cs"/>
          </a:endParaRPr>
        </a:p>
        <a:p>
          <a:pPr rtl="0" fontAlgn="base"/>
          <a:r>
            <a:rPr lang="ja-JP" altLang="ja-JP" sz="900" b="0" i="0" baseline="0">
              <a:solidFill>
                <a:schemeClr val="dk1"/>
              </a:solidFill>
              <a:latin typeface="+mj-ea"/>
              <a:ea typeface="+mj-ea"/>
              <a:cs typeface="+mn-cs"/>
            </a:rPr>
            <a:t>　これまで将来負担比率は減少傾向で推移してきたが、合併に伴う大型事業の実施によ</a:t>
          </a:r>
          <a:r>
            <a:rPr lang="ja-JP" altLang="en-US" sz="900" b="0" i="0" baseline="0">
              <a:solidFill>
                <a:schemeClr val="dk1"/>
              </a:solidFill>
              <a:latin typeface="+mj-ea"/>
              <a:ea typeface="+mj-ea"/>
              <a:cs typeface="+mn-cs"/>
            </a:rPr>
            <a:t>る市</a:t>
          </a:r>
          <a:r>
            <a:rPr lang="ja-JP" altLang="ja-JP" sz="900" b="0" i="0" baseline="0">
              <a:solidFill>
                <a:schemeClr val="dk1"/>
              </a:solidFill>
              <a:latin typeface="+mj-ea"/>
              <a:ea typeface="+mj-ea"/>
              <a:cs typeface="+mn-cs"/>
            </a:rPr>
            <a:t>債残高</a:t>
          </a:r>
          <a:r>
            <a:rPr lang="ja-JP" altLang="en-US" sz="900" b="0" i="0" baseline="0">
              <a:solidFill>
                <a:schemeClr val="dk1"/>
              </a:solidFill>
              <a:latin typeface="+mj-ea"/>
              <a:ea typeface="+mj-ea"/>
              <a:cs typeface="+mn-cs"/>
            </a:rPr>
            <a:t>の増加や</a:t>
          </a:r>
          <a:r>
            <a:rPr lang="ja-JP" altLang="ja-JP" sz="900" b="0" i="0" baseline="0">
              <a:solidFill>
                <a:schemeClr val="dk1"/>
              </a:solidFill>
              <a:latin typeface="+mj-ea"/>
              <a:ea typeface="+mj-ea"/>
              <a:cs typeface="+mn-cs"/>
            </a:rPr>
            <a:t>、</a:t>
          </a:r>
          <a:r>
            <a:rPr lang="ja-JP" altLang="en-US" sz="900" b="0" i="0" baseline="0">
              <a:solidFill>
                <a:schemeClr val="dk1"/>
              </a:solidFill>
              <a:latin typeface="+mj-ea"/>
              <a:ea typeface="+mj-ea"/>
              <a:cs typeface="+mn-cs"/>
            </a:rPr>
            <a:t>普通交付税の市町村合併による特例措置の逓減に伴い、充当可能財源である基金の取崩しなどが見込まれ、</a:t>
          </a:r>
          <a:r>
            <a:rPr lang="ja-JP" altLang="ja-JP" sz="900" b="0" i="0" baseline="0">
              <a:solidFill>
                <a:schemeClr val="dk1"/>
              </a:solidFill>
              <a:latin typeface="+mj-ea"/>
              <a:ea typeface="+mj-ea"/>
              <a:cs typeface="+mn-cs"/>
            </a:rPr>
            <a:t>今後</a:t>
          </a:r>
          <a:r>
            <a:rPr lang="ja-JP" altLang="en-US" sz="900" b="0" i="0" baseline="0">
              <a:solidFill>
                <a:schemeClr val="dk1"/>
              </a:solidFill>
              <a:latin typeface="+mj-ea"/>
              <a:ea typeface="+mj-ea"/>
              <a:cs typeface="+mn-cs"/>
            </a:rPr>
            <a:t>、</a:t>
          </a:r>
          <a:r>
            <a:rPr lang="ja-JP" altLang="ja-JP" sz="900" b="0" i="0" baseline="0">
              <a:solidFill>
                <a:schemeClr val="dk1"/>
              </a:solidFill>
              <a:latin typeface="+mj-ea"/>
              <a:ea typeface="+mj-ea"/>
              <a:cs typeface="+mn-cs"/>
            </a:rPr>
            <a:t>将来負担比率が上昇すると</a:t>
          </a:r>
          <a:r>
            <a:rPr lang="ja-JP" altLang="en-US" sz="900" b="0" i="0" baseline="0">
              <a:solidFill>
                <a:schemeClr val="dk1"/>
              </a:solidFill>
              <a:latin typeface="+mj-ea"/>
              <a:ea typeface="+mj-ea"/>
              <a:cs typeface="+mn-cs"/>
            </a:rPr>
            <a:t>推測される</a:t>
          </a:r>
          <a:r>
            <a:rPr lang="ja-JP" altLang="ja-JP" sz="900" b="0" i="0" baseline="0">
              <a:solidFill>
                <a:schemeClr val="dk1"/>
              </a:solidFill>
              <a:latin typeface="+mj-ea"/>
              <a:ea typeface="+mj-ea"/>
              <a:cs typeface="+mn-cs"/>
            </a:rPr>
            <a:t>。</a:t>
          </a:r>
          <a:endParaRPr lang="en-US" altLang="ja-JP" sz="900" b="0" i="0" baseline="0">
            <a:solidFill>
              <a:schemeClr val="dk1"/>
            </a:solidFill>
            <a:latin typeface="+mj-ea"/>
            <a:ea typeface="+mj-ea"/>
            <a:cs typeface="+mn-cs"/>
          </a:endParaRPr>
        </a:p>
        <a:p>
          <a:pPr rtl="0" fontAlgn="base"/>
          <a:r>
            <a:rPr lang="ja-JP" altLang="ja-JP" sz="900" b="0" i="0" baseline="0">
              <a:solidFill>
                <a:schemeClr val="dk1"/>
              </a:solidFill>
              <a:latin typeface="+mj-ea"/>
              <a:ea typeface="+mj-ea"/>
              <a:cs typeface="+mn-cs"/>
            </a:rPr>
            <a:t>　今後は、投資的経費の抑制を行うとともに、定員適正化計画に基づく職員数の削減、公の施設の見直しによる行財政改革の推進等により、後世への負担が過度とならないよう健全な財政運営</a:t>
          </a:r>
          <a:r>
            <a:rPr lang="ja-JP" altLang="en-US" sz="900" b="0" i="0" baseline="0">
              <a:solidFill>
                <a:schemeClr val="dk1"/>
              </a:solidFill>
              <a:latin typeface="+mj-ea"/>
              <a:ea typeface="+mj-ea"/>
              <a:cs typeface="+mn-cs"/>
            </a:rPr>
            <a:t>に努める。</a:t>
          </a:r>
          <a:endParaRPr lang="en-US" altLang="ja-JP" sz="900" b="0" i="0" baseline="0">
            <a:solidFill>
              <a:schemeClr val="dk1"/>
            </a:solidFill>
            <a:latin typeface="+mj-ea"/>
            <a:ea typeface="+mj-ea"/>
            <a:cs typeface="+mn-cs"/>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9" name="直線コネクタ 41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0" name="テキスト ボックス 41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1" name="直線コネクタ 42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2" name="テキスト ボックス 42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5" name="直線コネクタ 42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6" name="テキスト ボックス 42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7" name="直線コネクタ 42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8" name="テキスト ボックス 42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11049</xdr:rowOff>
    </xdr:to>
    <xdr:cxnSp macro="">
      <xdr:nvCxnSpPr>
        <xdr:cNvPr id="431" name="直線コネクタ 430"/>
        <xdr:cNvCxnSpPr/>
      </xdr:nvCxnSpPr>
      <xdr:spPr>
        <a:xfrm flipV="1">
          <a:off x="17018000" y="2370667"/>
          <a:ext cx="0" cy="1583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154576</xdr:rowOff>
    </xdr:from>
    <xdr:ext cx="762000" cy="259045"/>
    <xdr:sp macro="" textlink="">
      <xdr:nvSpPr>
        <xdr:cNvPr id="432" name="将来負担の状況最小値テキスト"/>
        <xdr:cNvSpPr txBox="1"/>
      </xdr:nvSpPr>
      <xdr:spPr>
        <a:xfrm>
          <a:off x="17106900" y="3926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a:t>
          </a:r>
          <a:endParaRPr kumimoji="1" lang="ja-JP" altLang="en-US" sz="1000" b="1">
            <a:latin typeface="ＭＳ Ｐゴシック"/>
          </a:endParaRPr>
        </a:p>
      </xdr:txBody>
    </xdr:sp>
    <xdr:clientData/>
  </xdr:oneCellAnchor>
  <xdr:twoCellAnchor>
    <xdr:from>
      <xdr:col>24</xdr:col>
      <xdr:colOff>469900</xdr:colOff>
      <xdr:row>23</xdr:row>
      <xdr:rowOff>11049</xdr:rowOff>
    </xdr:from>
    <xdr:to>
      <xdr:col>24</xdr:col>
      <xdr:colOff>647700</xdr:colOff>
      <xdr:row>23</xdr:row>
      <xdr:rowOff>11049</xdr:rowOff>
    </xdr:to>
    <xdr:cxnSp macro="">
      <xdr:nvCxnSpPr>
        <xdr:cNvPr id="433" name="直線コネクタ 432"/>
        <xdr:cNvCxnSpPr/>
      </xdr:nvCxnSpPr>
      <xdr:spPr>
        <a:xfrm>
          <a:off x="16929100" y="395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5" name="直線コネクタ 43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122259</xdr:rowOff>
    </xdr:from>
    <xdr:to>
      <xdr:col>24</xdr:col>
      <xdr:colOff>558800</xdr:colOff>
      <xdr:row>16</xdr:row>
      <xdr:rowOff>6308</xdr:rowOff>
    </xdr:to>
    <xdr:cxnSp macro="">
      <xdr:nvCxnSpPr>
        <xdr:cNvPr id="436" name="直線コネクタ 435"/>
        <xdr:cNvCxnSpPr/>
      </xdr:nvCxnSpPr>
      <xdr:spPr>
        <a:xfrm flipV="1">
          <a:off x="16179800" y="2694009"/>
          <a:ext cx="838200" cy="5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9965</xdr:rowOff>
    </xdr:from>
    <xdr:ext cx="762000" cy="259045"/>
    <xdr:sp macro="" textlink="">
      <xdr:nvSpPr>
        <xdr:cNvPr id="437" name="将来負担の状況平均値テキスト"/>
        <xdr:cNvSpPr txBox="1"/>
      </xdr:nvSpPr>
      <xdr:spPr>
        <a:xfrm>
          <a:off x="17106900" y="2410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164888</xdr:rowOff>
    </xdr:from>
    <xdr:to>
      <xdr:col>24</xdr:col>
      <xdr:colOff>609600</xdr:colOff>
      <xdr:row>15</xdr:row>
      <xdr:rowOff>95038</xdr:rowOff>
    </xdr:to>
    <xdr:sp macro="" textlink="">
      <xdr:nvSpPr>
        <xdr:cNvPr id="438" name="フローチャート : 判断 437"/>
        <xdr:cNvSpPr/>
      </xdr:nvSpPr>
      <xdr:spPr>
        <a:xfrm>
          <a:off x="169672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6308</xdr:rowOff>
    </xdr:from>
    <xdr:to>
      <xdr:col>23</xdr:col>
      <xdr:colOff>406400</xdr:colOff>
      <xdr:row>16</xdr:row>
      <xdr:rowOff>139827</xdr:rowOff>
    </xdr:to>
    <xdr:cxnSp macro="">
      <xdr:nvCxnSpPr>
        <xdr:cNvPr id="439" name="直線コネクタ 438"/>
        <xdr:cNvCxnSpPr/>
      </xdr:nvCxnSpPr>
      <xdr:spPr>
        <a:xfrm flipV="1">
          <a:off x="15290800" y="2749508"/>
          <a:ext cx="889000" cy="133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10329</xdr:rowOff>
    </xdr:from>
    <xdr:to>
      <xdr:col>23</xdr:col>
      <xdr:colOff>457200</xdr:colOff>
      <xdr:row>15</xdr:row>
      <xdr:rowOff>111929</xdr:rowOff>
    </xdr:to>
    <xdr:sp macro="" textlink="">
      <xdr:nvSpPr>
        <xdr:cNvPr id="440" name="フローチャート : 判断 439"/>
        <xdr:cNvSpPr/>
      </xdr:nvSpPr>
      <xdr:spPr>
        <a:xfrm>
          <a:off x="16129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122106</xdr:rowOff>
    </xdr:from>
    <xdr:ext cx="736600" cy="259045"/>
    <xdr:sp macro="" textlink="">
      <xdr:nvSpPr>
        <xdr:cNvPr id="441" name="テキスト ボックス 440"/>
        <xdr:cNvSpPr txBox="1"/>
      </xdr:nvSpPr>
      <xdr:spPr>
        <a:xfrm>
          <a:off x="15798800" y="2350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139827</xdr:rowOff>
    </xdr:from>
    <xdr:to>
      <xdr:col>22</xdr:col>
      <xdr:colOff>203200</xdr:colOff>
      <xdr:row>17</xdr:row>
      <xdr:rowOff>82592</xdr:rowOff>
    </xdr:to>
    <xdr:cxnSp macro="">
      <xdr:nvCxnSpPr>
        <xdr:cNvPr id="442" name="直線コネクタ 441"/>
        <xdr:cNvCxnSpPr/>
      </xdr:nvCxnSpPr>
      <xdr:spPr>
        <a:xfrm flipV="1">
          <a:off x="14401800" y="2883027"/>
          <a:ext cx="889000" cy="114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85937</xdr:rowOff>
    </xdr:from>
    <xdr:to>
      <xdr:col>22</xdr:col>
      <xdr:colOff>254000</xdr:colOff>
      <xdr:row>16</xdr:row>
      <xdr:rowOff>16087</xdr:rowOff>
    </xdr:to>
    <xdr:sp macro="" textlink="">
      <xdr:nvSpPr>
        <xdr:cNvPr id="443" name="フローチャート : 判断 442"/>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26264</xdr:rowOff>
    </xdr:from>
    <xdr:ext cx="762000" cy="259045"/>
    <xdr:sp macro="" textlink="">
      <xdr:nvSpPr>
        <xdr:cNvPr id="444" name="テキスト ボックス 443"/>
        <xdr:cNvSpPr txBox="1"/>
      </xdr:nvSpPr>
      <xdr:spPr>
        <a:xfrm>
          <a:off x="14909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82592</xdr:rowOff>
    </xdr:from>
    <xdr:to>
      <xdr:col>21</xdr:col>
      <xdr:colOff>0</xdr:colOff>
      <xdr:row>17</xdr:row>
      <xdr:rowOff>150961</xdr:rowOff>
    </xdr:to>
    <xdr:cxnSp macro="">
      <xdr:nvCxnSpPr>
        <xdr:cNvPr id="445" name="直線コネクタ 444"/>
        <xdr:cNvCxnSpPr/>
      </xdr:nvCxnSpPr>
      <xdr:spPr>
        <a:xfrm flipV="1">
          <a:off x="13512800" y="2997242"/>
          <a:ext cx="889000" cy="68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3768</xdr:rowOff>
    </xdr:from>
    <xdr:to>
      <xdr:col>21</xdr:col>
      <xdr:colOff>50800</xdr:colOff>
      <xdr:row>16</xdr:row>
      <xdr:rowOff>105368</xdr:rowOff>
    </xdr:to>
    <xdr:sp macro="" textlink="">
      <xdr:nvSpPr>
        <xdr:cNvPr id="446" name="フローチャート : 判断 445"/>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115545</xdr:rowOff>
    </xdr:from>
    <xdr:ext cx="762000" cy="259045"/>
    <xdr:sp macro="" textlink="">
      <xdr:nvSpPr>
        <xdr:cNvPr id="447" name="テキスト ボックス 446"/>
        <xdr:cNvSpPr txBox="1"/>
      </xdr:nvSpPr>
      <xdr:spPr>
        <a:xfrm>
          <a:off x="14020800" y="251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122682</xdr:rowOff>
    </xdr:from>
    <xdr:to>
      <xdr:col>19</xdr:col>
      <xdr:colOff>533400</xdr:colOff>
      <xdr:row>18</xdr:row>
      <xdr:rowOff>52832</xdr:rowOff>
    </xdr:to>
    <xdr:sp macro="" textlink="">
      <xdr:nvSpPr>
        <xdr:cNvPr id="448" name="フローチャート : 判断 447"/>
        <xdr:cNvSpPr/>
      </xdr:nvSpPr>
      <xdr:spPr>
        <a:xfrm>
          <a:off x="13462000" y="303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37609</xdr:rowOff>
    </xdr:from>
    <xdr:ext cx="762000" cy="259045"/>
    <xdr:sp macro="" textlink="">
      <xdr:nvSpPr>
        <xdr:cNvPr id="449" name="テキスト ボックス 448"/>
        <xdr:cNvSpPr txBox="1"/>
      </xdr:nvSpPr>
      <xdr:spPr>
        <a:xfrm>
          <a:off x="13131800" y="312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71459</xdr:rowOff>
    </xdr:from>
    <xdr:to>
      <xdr:col>24</xdr:col>
      <xdr:colOff>609600</xdr:colOff>
      <xdr:row>16</xdr:row>
      <xdr:rowOff>1609</xdr:rowOff>
    </xdr:to>
    <xdr:sp macro="" textlink="">
      <xdr:nvSpPr>
        <xdr:cNvPr id="455" name="円/楕円 454"/>
        <xdr:cNvSpPr/>
      </xdr:nvSpPr>
      <xdr:spPr>
        <a:xfrm>
          <a:off x="16967200" y="2643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43536</xdr:rowOff>
    </xdr:from>
    <xdr:ext cx="762000" cy="259045"/>
    <xdr:sp macro="" textlink="">
      <xdr:nvSpPr>
        <xdr:cNvPr id="456" name="将来負担の状況該当値テキスト"/>
        <xdr:cNvSpPr txBox="1"/>
      </xdr:nvSpPr>
      <xdr:spPr>
        <a:xfrm>
          <a:off x="17106900" y="2615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40.2</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126958</xdr:rowOff>
    </xdr:from>
    <xdr:to>
      <xdr:col>23</xdr:col>
      <xdr:colOff>457200</xdr:colOff>
      <xdr:row>16</xdr:row>
      <xdr:rowOff>57108</xdr:rowOff>
    </xdr:to>
    <xdr:sp macro="" textlink="">
      <xdr:nvSpPr>
        <xdr:cNvPr id="457" name="円/楕円 456"/>
        <xdr:cNvSpPr/>
      </xdr:nvSpPr>
      <xdr:spPr>
        <a:xfrm>
          <a:off x="16129000" y="2698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41885</xdr:rowOff>
    </xdr:from>
    <xdr:ext cx="736600" cy="259045"/>
    <xdr:sp macro="" textlink="">
      <xdr:nvSpPr>
        <xdr:cNvPr id="458" name="テキスト ボックス 457"/>
        <xdr:cNvSpPr txBox="1"/>
      </xdr:nvSpPr>
      <xdr:spPr>
        <a:xfrm>
          <a:off x="15798800" y="2785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47.1</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89027</xdr:rowOff>
    </xdr:from>
    <xdr:to>
      <xdr:col>22</xdr:col>
      <xdr:colOff>254000</xdr:colOff>
      <xdr:row>17</xdr:row>
      <xdr:rowOff>19177</xdr:rowOff>
    </xdr:to>
    <xdr:sp macro="" textlink="">
      <xdr:nvSpPr>
        <xdr:cNvPr id="459" name="円/楕円 458"/>
        <xdr:cNvSpPr/>
      </xdr:nvSpPr>
      <xdr:spPr>
        <a:xfrm>
          <a:off x="15240000" y="2832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3954</xdr:rowOff>
    </xdr:from>
    <xdr:ext cx="762000" cy="259045"/>
    <xdr:sp macro="" textlink="">
      <xdr:nvSpPr>
        <xdr:cNvPr id="460" name="テキスト ボックス 459"/>
        <xdr:cNvSpPr txBox="1"/>
      </xdr:nvSpPr>
      <xdr:spPr>
        <a:xfrm>
          <a:off x="14909800" y="2918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31792</xdr:rowOff>
    </xdr:from>
    <xdr:to>
      <xdr:col>21</xdr:col>
      <xdr:colOff>50800</xdr:colOff>
      <xdr:row>17</xdr:row>
      <xdr:rowOff>133392</xdr:rowOff>
    </xdr:to>
    <xdr:sp macro="" textlink="">
      <xdr:nvSpPr>
        <xdr:cNvPr id="461" name="円/楕円 460"/>
        <xdr:cNvSpPr/>
      </xdr:nvSpPr>
      <xdr:spPr>
        <a:xfrm>
          <a:off x="14351000" y="2946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118169</xdr:rowOff>
    </xdr:from>
    <xdr:ext cx="762000" cy="259045"/>
    <xdr:sp macro="" textlink="">
      <xdr:nvSpPr>
        <xdr:cNvPr id="462" name="テキスト ボックス 461"/>
        <xdr:cNvSpPr txBox="1"/>
      </xdr:nvSpPr>
      <xdr:spPr>
        <a:xfrm>
          <a:off x="14020800" y="3032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100161</xdr:rowOff>
    </xdr:from>
    <xdr:to>
      <xdr:col>19</xdr:col>
      <xdr:colOff>533400</xdr:colOff>
      <xdr:row>18</xdr:row>
      <xdr:rowOff>30311</xdr:rowOff>
    </xdr:to>
    <xdr:sp macro="" textlink="">
      <xdr:nvSpPr>
        <xdr:cNvPr id="463" name="円/楕円 462"/>
        <xdr:cNvSpPr/>
      </xdr:nvSpPr>
      <xdr:spPr>
        <a:xfrm>
          <a:off x="13462000" y="3014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40488</xdr:rowOff>
    </xdr:from>
    <xdr:ext cx="762000" cy="259045"/>
    <xdr:sp macro="" textlink="">
      <xdr:nvSpPr>
        <xdr:cNvPr id="464" name="テキスト ボックス 463"/>
        <xdr:cNvSpPr txBox="1"/>
      </xdr:nvSpPr>
      <xdr:spPr>
        <a:xfrm>
          <a:off x="13131800" y="2783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愛媛県今治市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166,059
163,954
419.13
82,624,171
77,748,957
3,859,396
48,028,094
90,187,186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40.2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前年度数値と比較して</a:t>
          </a:r>
          <a:r>
            <a:rPr kumimoji="1" lang="en-US" altLang="ja-JP" sz="1100">
              <a:latin typeface="ＭＳ Ｐゴシック"/>
            </a:rPr>
            <a:t>1.4</a:t>
          </a:r>
          <a:r>
            <a:rPr kumimoji="1" lang="ja-JP" altLang="en-US" sz="1100">
              <a:latin typeface="ＭＳ Ｐゴシック"/>
            </a:rPr>
            <a:t>ポイント増加しているものの、引き続き、類似団体平均を下回っている状況にある。平成</a:t>
          </a:r>
          <a:r>
            <a:rPr kumimoji="1" lang="en-US" altLang="ja-JP" sz="1100">
              <a:latin typeface="ＭＳ Ｐゴシック"/>
            </a:rPr>
            <a:t>18</a:t>
          </a:r>
          <a:r>
            <a:rPr kumimoji="1" lang="ja-JP" altLang="en-US" sz="1100">
              <a:latin typeface="ＭＳ Ｐゴシック"/>
            </a:rPr>
            <a:t>年度、平成</a:t>
          </a:r>
          <a:r>
            <a:rPr kumimoji="1" lang="en-US" altLang="ja-JP" sz="1100">
              <a:latin typeface="ＭＳ Ｐゴシック"/>
            </a:rPr>
            <a:t>21</a:t>
          </a:r>
          <a:r>
            <a:rPr kumimoji="1" lang="ja-JP" altLang="en-US" sz="1100">
              <a:latin typeface="ＭＳ Ｐゴシック"/>
            </a:rPr>
            <a:t>年度にそれぞれ策定した定員適正化計画（第</a:t>
          </a:r>
          <a:r>
            <a:rPr kumimoji="1" lang="en-US" altLang="ja-JP" sz="1100">
              <a:latin typeface="ＭＳ Ｐゴシック"/>
            </a:rPr>
            <a:t>1</a:t>
          </a:r>
          <a:r>
            <a:rPr kumimoji="1" lang="ja-JP" altLang="en-US" sz="1100">
              <a:latin typeface="ＭＳ Ｐゴシック"/>
            </a:rPr>
            <a:t>次、第</a:t>
          </a:r>
          <a:r>
            <a:rPr kumimoji="1" lang="en-US" altLang="ja-JP" sz="1100">
              <a:latin typeface="ＭＳ Ｐゴシック"/>
            </a:rPr>
            <a:t>2</a:t>
          </a:r>
          <a:r>
            <a:rPr kumimoji="1" lang="ja-JP" altLang="en-US" sz="1100">
              <a:latin typeface="ＭＳ Ｐゴシック"/>
            </a:rPr>
            <a:t>次）については、計画期間を前倒しして、職員の削減目標を達成しており、現在は、平成</a:t>
          </a:r>
          <a:r>
            <a:rPr kumimoji="1" lang="en-US" altLang="ja-JP" sz="1100">
              <a:latin typeface="ＭＳ Ｐゴシック"/>
            </a:rPr>
            <a:t>26</a:t>
          </a:r>
          <a:r>
            <a:rPr kumimoji="1" lang="ja-JP" altLang="en-US" sz="1100">
              <a:latin typeface="ＭＳ Ｐゴシック"/>
            </a:rPr>
            <a:t>年度に策定した第</a:t>
          </a:r>
          <a:r>
            <a:rPr kumimoji="1" lang="en-US" altLang="ja-JP" sz="1100">
              <a:latin typeface="ＭＳ Ｐゴシック"/>
            </a:rPr>
            <a:t>3</a:t>
          </a:r>
          <a:r>
            <a:rPr kumimoji="1" lang="ja-JP" altLang="en-US" sz="1100">
              <a:latin typeface="ＭＳ Ｐゴシック"/>
            </a:rPr>
            <a:t>次定員適正化計画に基づき、定員の適正化に取り組んでいる。今後も職員採用の抑制や事務事業、組織等の見直し等を行い、人件費の削減に努める。</a:t>
          </a:r>
          <a:endParaRPr kumimoji="1" lang="en-US" altLang="ja-JP" sz="11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88900</xdr:rowOff>
    </xdr:from>
    <xdr:to>
      <xdr:col>7</xdr:col>
      <xdr:colOff>15875</xdr:colOff>
      <xdr:row>42</xdr:row>
      <xdr:rowOff>7257</xdr:rowOff>
    </xdr:to>
    <xdr:cxnSp macro="">
      <xdr:nvCxnSpPr>
        <xdr:cNvPr id="61" name="直線コネクタ 60"/>
        <xdr:cNvCxnSpPr/>
      </xdr:nvCxnSpPr>
      <xdr:spPr>
        <a:xfrm flipV="1">
          <a:off x="4826000" y="5575300"/>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3827</xdr:rowOff>
    </xdr:from>
    <xdr:ext cx="762000" cy="259045"/>
    <xdr:sp macro="" textlink="">
      <xdr:nvSpPr>
        <xdr:cNvPr id="64" name="人件費最大値テキスト"/>
        <xdr:cNvSpPr txBox="1"/>
      </xdr:nvSpPr>
      <xdr:spPr>
        <a:xfrm>
          <a:off x="4914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6</xdr:col>
      <xdr:colOff>612775</xdr:colOff>
      <xdr:row>32</xdr:row>
      <xdr:rowOff>88900</xdr:rowOff>
    </xdr:from>
    <xdr:to>
      <xdr:col>7</xdr:col>
      <xdr:colOff>104775</xdr:colOff>
      <xdr:row>32</xdr:row>
      <xdr:rowOff>88900</xdr:rowOff>
    </xdr:to>
    <xdr:cxnSp macro="">
      <xdr:nvCxnSpPr>
        <xdr:cNvPr id="65" name="直線コネクタ 64"/>
        <xdr:cNvCxnSpPr/>
      </xdr:nvCxnSpPr>
      <xdr:spPr>
        <a:xfrm>
          <a:off x="4737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118836</xdr:rowOff>
    </xdr:from>
    <xdr:to>
      <xdr:col>7</xdr:col>
      <xdr:colOff>15875</xdr:colOff>
      <xdr:row>36</xdr:row>
      <xdr:rowOff>99786</xdr:rowOff>
    </xdr:to>
    <xdr:cxnSp macro="">
      <xdr:nvCxnSpPr>
        <xdr:cNvPr id="66" name="直線コネクタ 65"/>
        <xdr:cNvCxnSpPr/>
      </xdr:nvCxnSpPr>
      <xdr:spPr>
        <a:xfrm>
          <a:off x="3987800" y="6119586"/>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151691</xdr:rowOff>
    </xdr:from>
    <xdr:ext cx="762000" cy="259045"/>
    <xdr:sp macro="" textlink="">
      <xdr:nvSpPr>
        <xdr:cNvPr id="67" name="人件費平均値テキスト"/>
        <xdr:cNvSpPr txBox="1"/>
      </xdr:nvSpPr>
      <xdr:spPr>
        <a:xfrm>
          <a:off x="4914900" y="63238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68" name="フローチャート : 判断 67"/>
        <xdr:cNvSpPr/>
      </xdr:nvSpPr>
      <xdr:spPr>
        <a:xfrm>
          <a:off x="47752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118836</xdr:rowOff>
    </xdr:from>
    <xdr:to>
      <xdr:col>5</xdr:col>
      <xdr:colOff>549275</xdr:colOff>
      <xdr:row>36</xdr:row>
      <xdr:rowOff>132443</xdr:rowOff>
    </xdr:to>
    <xdr:cxnSp macro="">
      <xdr:nvCxnSpPr>
        <xdr:cNvPr id="69" name="直線コネクタ 68"/>
        <xdr:cNvCxnSpPr/>
      </xdr:nvCxnSpPr>
      <xdr:spPr>
        <a:xfrm flipV="1">
          <a:off x="3098800" y="6119586"/>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168728</xdr:rowOff>
    </xdr:from>
    <xdr:to>
      <xdr:col>5</xdr:col>
      <xdr:colOff>600075</xdr:colOff>
      <xdr:row>37</xdr:row>
      <xdr:rowOff>98878</xdr:rowOff>
    </xdr:to>
    <xdr:sp macro="" textlink="">
      <xdr:nvSpPr>
        <xdr:cNvPr id="70" name="フローチャート : 判断 69"/>
        <xdr:cNvSpPr/>
      </xdr:nvSpPr>
      <xdr:spPr>
        <a:xfrm>
          <a:off x="3937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83655</xdr:rowOff>
    </xdr:from>
    <xdr:ext cx="736600" cy="259045"/>
    <xdr:sp macro="" textlink="">
      <xdr:nvSpPr>
        <xdr:cNvPr id="71" name="テキスト ボックス 70"/>
        <xdr:cNvSpPr txBox="1"/>
      </xdr:nvSpPr>
      <xdr:spPr>
        <a:xfrm>
          <a:off x="3606800" y="6427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132443</xdr:rowOff>
    </xdr:from>
    <xdr:to>
      <xdr:col>4</xdr:col>
      <xdr:colOff>346075</xdr:colOff>
      <xdr:row>37</xdr:row>
      <xdr:rowOff>80736</xdr:rowOff>
    </xdr:to>
    <xdr:cxnSp macro="">
      <xdr:nvCxnSpPr>
        <xdr:cNvPr id="72" name="直線コネクタ 71"/>
        <xdr:cNvCxnSpPr/>
      </xdr:nvCxnSpPr>
      <xdr:spPr>
        <a:xfrm flipV="1">
          <a:off x="2209800" y="63046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106136</xdr:rowOff>
    </xdr:from>
    <xdr:to>
      <xdr:col>4</xdr:col>
      <xdr:colOff>396875</xdr:colOff>
      <xdr:row>38</xdr:row>
      <xdr:rowOff>36286</xdr:rowOff>
    </xdr:to>
    <xdr:sp macro="" textlink="">
      <xdr:nvSpPr>
        <xdr:cNvPr id="73" name="フローチャート : 判断 72"/>
        <xdr:cNvSpPr/>
      </xdr:nvSpPr>
      <xdr:spPr>
        <a:xfrm>
          <a:off x="3048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21062</xdr:rowOff>
    </xdr:from>
    <xdr:ext cx="762000" cy="259045"/>
    <xdr:sp macro="" textlink="">
      <xdr:nvSpPr>
        <xdr:cNvPr id="74" name="テキスト ボックス 73"/>
        <xdr:cNvSpPr txBox="1"/>
      </xdr:nvSpPr>
      <xdr:spPr>
        <a:xfrm>
          <a:off x="2717800" y="653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132443</xdr:rowOff>
    </xdr:from>
    <xdr:to>
      <xdr:col>3</xdr:col>
      <xdr:colOff>142875</xdr:colOff>
      <xdr:row>37</xdr:row>
      <xdr:rowOff>80736</xdr:rowOff>
    </xdr:to>
    <xdr:cxnSp macro="">
      <xdr:nvCxnSpPr>
        <xdr:cNvPr id="75" name="直線コネクタ 74"/>
        <xdr:cNvCxnSpPr/>
      </xdr:nvCxnSpPr>
      <xdr:spPr>
        <a:xfrm>
          <a:off x="1320800" y="63046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6" name="フローチャート : 判断 75"/>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97262</xdr:rowOff>
    </xdr:from>
    <xdr:ext cx="762000" cy="259045"/>
    <xdr:sp macro="" textlink="">
      <xdr:nvSpPr>
        <xdr:cNvPr id="77" name="テキスト ボックス 76"/>
        <xdr:cNvSpPr txBox="1"/>
      </xdr:nvSpPr>
      <xdr:spPr>
        <a:xfrm>
          <a:off x="1828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78" name="フローチャート : 判断 77"/>
        <xdr:cNvSpPr/>
      </xdr:nvSpPr>
      <xdr:spPr>
        <a:xfrm>
          <a:off x="1270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138084</xdr:rowOff>
    </xdr:from>
    <xdr:ext cx="762000" cy="259045"/>
    <xdr:sp macro="" textlink="">
      <xdr:nvSpPr>
        <xdr:cNvPr id="79" name="テキスト ボックス 78"/>
        <xdr:cNvSpPr txBox="1"/>
      </xdr:nvSpPr>
      <xdr:spPr>
        <a:xfrm>
          <a:off x="939800" y="648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48986</xdr:rowOff>
    </xdr:from>
    <xdr:to>
      <xdr:col>7</xdr:col>
      <xdr:colOff>66675</xdr:colOff>
      <xdr:row>36</xdr:row>
      <xdr:rowOff>150586</xdr:rowOff>
    </xdr:to>
    <xdr:sp macro="" textlink="">
      <xdr:nvSpPr>
        <xdr:cNvPr id="85" name="円/楕円 84"/>
        <xdr:cNvSpPr/>
      </xdr:nvSpPr>
      <xdr:spPr>
        <a:xfrm>
          <a:off x="47752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65513</xdr:rowOff>
    </xdr:from>
    <xdr:ext cx="762000" cy="259045"/>
    <xdr:sp macro="" textlink="">
      <xdr:nvSpPr>
        <xdr:cNvPr id="86" name="人件費該当値テキスト"/>
        <xdr:cNvSpPr txBox="1"/>
      </xdr:nvSpPr>
      <xdr:spPr>
        <a:xfrm>
          <a:off x="4914900" y="60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68036</xdr:rowOff>
    </xdr:from>
    <xdr:to>
      <xdr:col>5</xdr:col>
      <xdr:colOff>600075</xdr:colOff>
      <xdr:row>35</xdr:row>
      <xdr:rowOff>169636</xdr:rowOff>
    </xdr:to>
    <xdr:sp macro="" textlink="">
      <xdr:nvSpPr>
        <xdr:cNvPr id="87" name="円/楕円 86"/>
        <xdr:cNvSpPr/>
      </xdr:nvSpPr>
      <xdr:spPr>
        <a:xfrm>
          <a:off x="39370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8363</xdr:rowOff>
    </xdr:from>
    <xdr:ext cx="736600" cy="259045"/>
    <xdr:sp macro="" textlink="">
      <xdr:nvSpPr>
        <xdr:cNvPr id="88" name="テキスト ボックス 87"/>
        <xdr:cNvSpPr txBox="1"/>
      </xdr:nvSpPr>
      <xdr:spPr>
        <a:xfrm>
          <a:off x="3606800" y="5837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81643</xdr:rowOff>
    </xdr:from>
    <xdr:to>
      <xdr:col>4</xdr:col>
      <xdr:colOff>396875</xdr:colOff>
      <xdr:row>37</xdr:row>
      <xdr:rowOff>11793</xdr:rowOff>
    </xdr:to>
    <xdr:sp macro="" textlink="">
      <xdr:nvSpPr>
        <xdr:cNvPr id="89" name="円/楕円 88"/>
        <xdr:cNvSpPr/>
      </xdr:nvSpPr>
      <xdr:spPr>
        <a:xfrm>
          <a:off x="3048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21970</xdr:rowOff>
    </xdr:from>
    <xdr:ext cx="762000" cy="259045"/>
    <xdr:sp macro="" textlink="">
      <xdr:nvSpPr>
        <xdr:cNvPr id="90" name="テキスト ボックス 89"/>
        <xdr:cNvSpPr txBox="1"/>
      </xdr:nvSpPr>
      <xdr:spPr>
        <a:xfrm>
          <a:off x="2717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29936</xdr:rowOff>
    </xdr:from>
    <xdr:to>
      <xdr:col>3</xdr:col>
      <xdr:colOff>193675</xdr:colOff>
      <xdr:row>37</xdr:row>
      <xdr:rowOff>131536</xdr:rowOff>
    </xdr:to>
    <xdr:sp macro="" textlink="">
      <xdr:nvSpPr>
        <xdr:cNvPr id="91" name="円/楕円 90"/>
        <xdr:cNvSpPr/>
      </xdr:nvSpPr>
      <xdr:spPr>
        <a:xfrm>
          <a:off x="21590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141713</xdr:rowOff>
    </xdr:from>
    <xdr:ext cx="762000" cy="259045"/>
    <xdr:sp macro="" textlink="">
      <xdr:nvSpPr>
        <xdr:cNvPr id="92" name="テキスト ボックス 91"/>
        <xdr:cNvSpPr txBox="1"/>
      </xdr:nvSpPr>
      <xdr:spPr>
        <a:xfrm>
          <a:off x="18288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81643</xdr:rowOff>
    </xdr:from>
    <xdr:to>
      <xdr:col>1</xdr:col>
      <xdr:colOff>676275</xdr:colOff>
      <xdr:row>37</xdr:row>
      <xdr:rowOff>11793</xdr:rowOff>
    </xdr:to>
    <xdr:sp macro="" textlink="">
      <xdr:nvSpPr>
        <xdr:cNvPr id="93" name="円/楕円 92"/>
        <xdr:cNvSpPr/>
      </xdr:nvSpPr>
      <xdr:spPr>
        <a:xfrm>
          <a:off x="1270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21970</xdr:rowOff>
    </xdr:from>
    <xdr:ext cx="762000" cy="259045"/>
    <xdr:sp macro="" textlink="">
      <xdr:nvSpPr>
        <xdr:cNvPr id="94" name="テキスト ボックス 93"/>
        <xdr:cNvSpPr txBox="1"/>
      </xdr:nvSpPr>
      <xdr:spPr>
        <a:xfrm>
          <a:off x="939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a:t>
          </a:r>
          <a:r>
            <a:rPr kumimoji="1" lang="ja-JP" altLang="ja-JP" sz="1100">
              <a:solidFill>
                <a:schemeClr val="dk1"/>
              </a:solidFill>
              <a:latin typeface="+mn-lt"/>
              <a:ea typeface="+mn-ea"/>
              <a:cs typeface="+mn-cs"/>
            </a:rPr>
            <a:t>類似団体平均とほぼ同水準に</a:t>
          </a:r>
          <a:r>
            <a:rPr kumimoji="1" lang="ja-JP" altLang="en-US" sz="1100">
              <a:solidFill>
                <a:schemeClr val="dk1"/>
              </a:solidFill>
              <a:latin typeface="+mn-lt"/>
              <a:ea typeface="+mn-ea"/>
              <a:cs typeface="+mn-cs"/>
            </a:rPr>
            <a:t>あって、</a:t>
          </a:r>
          <a:r>
            <a:rPr kumimoji="1" lang="ja-JP" altLang="en-US" sz="1100">
              <a:latin typeface="ＭＳ Ｐゴシック"/>
            </a:rPr>
            <a:t>前年度数値との比較では</a:t>
          </a:r>
          <a:r>
            <a:rPr kumimoji="1" lang="en-US" altLang="ja-JP" sz="1100">
              <a:latin typeface="ＭＳ Ｐゴシック"/>
            </a:rPr>
            <a:t>0.8</a:t>
          </a:r>
          <a:r>
            <a:rPr kumimoji="1" lang="ja-JP" altLang="en-US" sz="1100">
              <a:latin typeface="ＭＳ Ｐゴシック"/>
            </a:rPr>
            <a:t>ポイント増加している。本市は、広域合併により類似する施設を複数抱えているため、維持管理コストが比較的大きくなっているが、今後は、施設の統廃合等に取り組み、物件費の削減に努める。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155575</xdr:rowOff>
    </xdr:from>
    <xdr:to>
      <xdr:col>24</xdr:col>
      <xdr:colOff>31750</xdr:colOff>
      <xdr:row>21</xdr:row>
      <xdr:rowOff>75565</xdr:rowOff>
    </xdr:to>
    <xdr:cxnSp macro="">
      <xdr:nvCxnSpPr>
        <xdr:cNvPr id="118" name="直線コネクタ 117"/>
        <xdr:cNvCxnSpPr/>
      </xdr:nvCxnSpPr>
      <xdr:spPr>
        <a:xfrm flipV="1">
          <a:off x="16510000" y="23844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47642</xdr:rowOff>
    </xdr:from>
    <xdr:ext cx="762000" cy="259045"/>
    <xdr:sp macro="" textlink="">
      <xdr:nvSpPr>
        <xdr:cNvPr id="119"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23</xdr:col>
      <xdr:colOff>628650</xdr:colOff>
      <xdr:row>21</xdr:row>
      <xdr:rowOff>75565</xdr:rowOff>
    </xdr:from>
    <xdr:to>
      <xdr:col>24</xdr:col>
      <xdr:colOff>120650</xdr:colOff>
      <xdr:row>21</xdr:row>
      <xdr:rowOff>75565</xdr:rowOff>
    </xdr:to>
    <xdr:cxnSp macro="">
      <xdr:nvCxnSpPr>
        <xdr:cNvPr id="120" name="直線コネクタ 119"/>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70502</xdr:rowOff>
    </xdr:from>
    <xdr:ext cx="762000" cy="259045"/>
    <xdr:sp macro="" textlink="">
      <xdr:nvSpPr>
        <xdr:cNvPr id="121" name="物件費最大値テキスト"/>
        <xdr:cNvSpPr txBox="1"/>
      </xdr:nvSpPr>
      <xdr:spPr>
        <a:xfrm>
          <a:off x="165989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155575</xdr:rowOff>
    </xdr:from>
    <xdr:to>
      <xdr:col>24</xdr:col>
      <xdr:colOff>120650</xdr:colOff>
      <xdr:row>13</xdr:row>
      <xdr:rowOff>155575</xdr:rowOff>
    </xdr:to>
    <xdr:cxnSp macro="">
      <xdr:nvCxnSpPr>
        <xdr:cNvPr id="122" name="直線コネクタ 121"/>
        <xdr:cNvCxnSpPr/>
      </xdr:nvCxnSpPr>
      <xdr:spPr>
        <a:xfrm>
          <a:off x="16421100" y="238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132715</xdr:rowOff>
    </xdr:from>
    <xdr:to>
      <xdr:col>24</xdr:col>
      <xdr:colOff>31750</xdr:colOff>
      <xdr:row>16</xdr:row>
      <xdr:rowOff>6985</xdr:rowOff>
    </xdr:to>
    <xdr:cxnSp macro="">
      <xdr:nvCxnSpPr>
        <xdr:cNvPr id="123" name="直線コネクタ 122"/>
        <xdr:cNvCxnSpPr/>
      </xdr:nvCxnSpPr>
      <xdr:spPr>
        <a:xfrm>
          <a:off x="15671800" y="2704465"/>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116857</xdr:rowOff>
    </xdr:from>
    <xdr:ext cx="762000" cy="259045"/>
    <xdr:sp macro="" textlink="">
      <xdr:nvSpPr>
        <xdr:cNvPr id="124" name="物件費平均値テキスト"/>
        <xdr:cNvSpPr txBox="1"/>
      </xdr:nvSpPr>
      <xdr:spPr>
        <a:xfrm>
          <a:off x="16598900" y="2688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144780</xdr:rowOff>
    </xdr:from>
    <xdr:to>
      <xdr:col>24</xdr:col>
      <xdr:colOff>82550</xdr:colOff>
      <xdr:row>16</xdr:row>
      <xdr:rowOff>74930</xdr:rowOff>
    </xdr:to>
    <xdr:sp macro="" textlink="">
      <xdr:nvSpPr>
        <xdr:cNvPr id="125" name="フローチャート : 判断 124"/>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132715</xdr:rowOff>
    </xdr:from>
    <xdr:to>
      <xdr:col>22</xdr:col>
      <xdr:colOff>565150</xdr:colOff>
      <xdr:row>15</xdr:row>
      <xdr:rowOff>155575</xdr:rowOff>
    </xdr:to>
    <xdr:cxnSp macro="">
      <xdr:nvCxnSpPr>
        <xdr:cNvPr id="126" name="直線コネクタ 125"/>
        <xdr:cNvCxnSpPr/>
      </xdr:nvCxnSpPr>
      <xdr:spPr>
        <a:xfrm flipV="1">
          <a:off x="14782800" y="270446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121920</xdr:rowOff>
    </xdr:from>
    <xdr:to>
      <xdr:col>22</xdr:col>
      <xdr:colOff>615950</xdr:colOff>
      <xdr:row>16</xdr:row>
      <xdr:rowOff>52070</xdr:rowOff>
    </xdr:to>
    <xdr:sp macro="" textlink="">
      <xdr:nvSpPr>
        <xdr:cNvPr id="127" name="フローチャート : 判断 126"/>
        <xdr:cNvSpPr/>
      </xdr:nvSpPr>
      <xdr:spPr>
        <a:xfrm>
          <a:off x="15621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36847</xdr:rowOff>
    </xdr:from>
    <xdr:ext cx="736600" cy="259045"/>
    <xdr:sp macro="" textlink="">
      <xdr:nvSpPr>
        <xdr:cNvPr id="128" name="テキスト ボックス 127"/>
        <xdr:cNvSpPr txBox="1"/>
      </xdr:nvSpPr>
      <xdr:spPr>
        <a:xfrm>
          <a:off x="15290800" y="278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138430</xdr:rowOff>
    </xdr:from>
    <xdr:to>
      <xdr:col>21</xdr:col>
      <xdr:colOff>361950</xdr:colOff>
      <xdr:row>15</xdr:row>
      <xdr:rowOff>155575</xdr:rowOff>
    </xdr:to>
    <xdr:cxnSp macro="">
      <xdr:nvCxnSpPr>
        <xdr:cNvPr id="129" name="直線コネクタ 128"/>
        <xdr:cNvCxnSpPr/>
      </xdr:nvCxnSpPr>
      <xdr:spPr>
        <a:xfrm>
          <a:off x="13893800" y="271018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93345</xdr:rowOff>
    </xdr:from>
    <xdr:to>
      <xdr:col>21</xdr:col>
      <xdr:colOff>412750</xdr:colOff>
      <xdr:row>16</xdr:row>
      <xdr:rowOff>23495</xdr:rowOff>
    </xdr:to>
    <xdr:sp macro="" textlink="">
      <xdr:nvSpPr>
        <xdr:cNvPr id="130" name="フローチャート : 判断 129"/>
        <xdr:cNvSpPr/>
      </xdr:nvSpPr>
      <xdr:spPr>
        <a:xfrm>
          <a:off x="14732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33672</xdr:rowOff>
    </xdr:from>
    <xdr:ext cx="762000" cy="259045"/>
    <xdr:sp macro="" textlink="">
      <xdr:nvSpPr>
        <xdr:cNvPr id="131" name="テキスト ボックス 130"/>
        <xdr:cNvSpPr txBox="1"/>
      </xdr:nvSpPr>
      <xdr:spPr>
        <a:xfrm>
          <a:off x="14401800" y="2433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98425</xdr:rowOff>
    </xdr:from>
    <xdr:to>
      <xdr:col>20</xdr:col>
      <xdr:colOff>158750</xdr:colOff>
      <xdr:row>15</xdr:row>
      <xdr:rowOff>138430</xdr:rowOff>
    </xdr:to>
    <xdr:cxnSp macro="">
      <xdr:nvCxnSpPr>
        <xdr:cNvPr id="132" name="直線コネクタ 131"/>
        <xdr:cNvCxnSpPr/>
      </xdr:nvCxnSpPr>
      <xdr:spPr>
        <a:xfrm>
          <a:off x="13004800" y="267017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70485</xdr:rowOff>
    </xdr:from>
    <xdr:to>
      <xdr:col>20</xdr:col>
      <xdr:colOff>209550</xdr:colOff>
      <xdr:row>16</xdr:row>
      <xdr:rowOff>635</xdr:rowOff>
    </xdr:to>
    <xdr:sp macro="" textlink="">
      <xdr:nvSpPr>
        <xdr:cNvPr id="133" name="フローチャート : 判断 132"/>
        <xdr:cNvSpPr/>
      </xdr:nvSpPr>
      <xdr:spPr>
        <a:xfrm>
          <a:off x="13843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10812</xdr:rowOff>
    </xdr:from>
    <xdr:ext cx="762000" cy="259045"/>
    <xdr:sp macro="" textlink="">
      <xdr:nvSpPr>
        <xdr:cNvPr id="134" name="テキスト ボックス 133"/>
        <xdr:cNvSpPr txBox="1"/>
      </xdr:nvSpPr>
      <xdr:spPr>
        <a:xfrm>
          <a:off x="13512800" y="241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110490</xdr:rowOff>
    </xdr:from>
    <xdr:to>
      <xdr:col>19</xdr:col>
      <xdr:colOff>6350</xdr:colOff>
      <xdr:row>15</xdr:row>
      <xdr:rowOff>40640</xdr:rowOff>
    </xdr:to>
    <xdr:sp macro="" textlink="">
      <xdr:nvSpPr>
        <xdr:cNvPr id="135" name="フローチャート : 判断 134"/>
        <xdr:cNvSpPr/>
      </xdr:nvSpPr>
      <xdr:spPr>
        <a:xfrm>
          <a:off x="12954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50817</xdr:rowOff>
    </xdr:from>
    <xdr:ext cx="762000" cy="259045"/>
    <xdr:sp macro="" textlink="">
      <xdr:nvSpPr>
        <xdr:cNvPr id="136" name="テキスト ボックス 135"/>
        <xdr:cNvSpPr txBox="1"/>
      </xdr:nvSpPr>
      <xdr:spPr>
        <a:xfrm>
          <a:off x="12623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127635</xdr:rowOff>
    </xdr:from>
    <xdr:to>
      <xdr:col>24</xdr:col>
      <xdr:colOff>82550</xdr:colOff>
      <xdr:row>16</xdr:row>
      <xdr:rowOff>57785</xdr:rowOff>
    </xdr:to>
    <xdr:sp macro="" textlink="">
      <xdr:nvSpPr>
        <xdr:cNvPr id="142" name="円/楕円 141"/>
        <xdr:cNvSpPr/>
      </xdr:nvSpPr>
      <xdr:spPr>
        <a:xfrm>
          <a:off x="16459200" y="269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144162</xdr:rowOff>
    </xdr:from>
    <xdr:ext cx="762000" cy="259045"/>
    <xdr:sp macro="" textlink="">
      <xdr:nvSpPr>
        <xdr:cNvPr id="143" name="物件費該当値テキスト"/>
        <xdr:cNvSpPr txBox="1"/>
      </xdr:nvSpPr>
      <xdr:spPr>
        <a:xfrm>
          <a:off x="16598900" y="2544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81915</xdr:rowOff>
    </xdr:from>
    <xdr:to>
      <xdr:col>22</xdr:col>
      <xdr:colOff>615950</xdr:colOff>
      <xdr:row>16</xdr:row>
      <xdr:rowOff>12065</xdr:rowOff>
    </xdr:to>
    <xdr:sp macro="" textlink="">
      <xdr:nvSpPr>
        <xdr:cNvPr id="144" name="円/楕円 143"/>
        <xdr:cNvSpPr/>
      </xdr:nvSpPr>
      <xdr:spPr>
        <a:xfrm>
          <a:off x="15621000" y="265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22242</xdr:rowOff>
    </xdr:from>
    <xdr:ext cx="736600" cy="259045"/>
    <xdr:sp macro="" textlink="">
      <xdr:nvSpPr>
        <xdr:cNvPr id="145" name="テキスト ボックス 144"/>
        <xdr:cNvSpPr txBox="1"/>
      </xdr:nvSpPr>
      <xdr:spPr>
        <a:xfrm>
          <a:off x="15290800" y="24225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104775</xdr:rowOff>
    </xdr:from>
    <xdr:to>
      <xdr:col>21</xdr:col>
      <xdr:colOff>412750</xdr:colOff>
      <xdr:row>16</xdr:row>
      <xdr:rowOff>34925</xdr:rowOff>
    </xdr:to>
    <xdr:sp macro="" textlink="">
      <xdr:nvSpPr>
        <xdr:cNvPr id="146" name="円/楕円 145"/>
        <xdr:cNvSpPr/>
      </xdr:nvSpPr>
      <xdr:spPr>
        <a:xfrm>
          <a:off x="14732000" y="267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19702</xdr:rowOff>
    </xdr:from>
    <xdr:ext cx="762000" cy="259045"/>
    <xdr:sp macro="" textlink="">
      <xdr:nvSpPr>
        <xdr:cNvPr id="147" name="テキスト ボックス 146"/>
        <xdr:cNvSpPr txBox="1"/>
      </xdr:nvSpPr>
      <xdr:spPr>
        <a:xfrm>
          <a:off x="14401800" y="2762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87630</xdr:rowOff>
    </xdr:from>
    <xdr:to>
      <xdr:col>20</xdr:col>
      <xdr:colOff>209550</xdr:colOff>
      <xdr:row>16</xdr:row>
      <xdr:rowOff>17780</xdr:rowOff>
    </xdr:to>
    <xdr:sp macro="" textlink="">
      <xdr:nvSpPr>
        <xdr:cNvPr id="148" name="円/楕円 147"/>
        <xdr:cNvSpPr/>
      </xdr:nvSpPr>
      <xdr:spPr>
        <a:xfrm>
          <a:off x="13843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2557</xdr:rowOff>
    </xdr:from>
    <xdr:ext cx="762000" cy="259045"/>
    <xdr:sp macro="" textlink="">
      <xdr:nvSpPr>
        <xdr:cNvPr id="149" name="テキスト ボックス 148"/>
        <xdr:cNvSpPr txBox="1"/>
      </xdr:nvSpPr>
      <xdr:spPr>
        <a:xfrm>
          <a:off x="13512800" y="27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47625</xdr:rowOff>
    </xdr:from>
    <xdr:to>
      <xdr:col>19</xdr:col>
      <xdr:colOff>6350</xdr:colOff>
      <xdr:row>15</xdr:row>
      <xdr:rowOff>149225</xdr:rowOff>
    </xdr:to>
    <xdr:sp macro="" textlink="">
      <xdr:nvSpPr>
        <xdr:cNvPr id="150" name="円/楕円 149"/>
        <xdr:cNvSpPr/>
      </xdr:nvSpPr>
      <xdr:spPr>
        <a:xfrm>
          <a:off x="12954000" y="261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134002</xdr:rowOff>
    </xdr:from>
    <xdr:ext cx="762000" cy="259045"/>
    <xdr:sp macro="" textlink="">
      <xdr:nvSpPr>
        <xdr:cNvPr id="151" name="テキスト ボックス 150"/>
        <xdr:cNvSpPr txBox="1"/>
      </xdr:nvSpPr>
      <xdr:spPr>
        <a:xfrm>
          <a:off x="12623800" y="2705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j-ea"/>
              <a:ea typeface="+mj-ea"/>
              <a:cs typeface="+mn-cs"/>
            </a:rPr>
            <a:t>　</a:t>
          </a:r>
          <a:r>
            <a:rPr kumimoji="1" lang="ja-JP" altLang="ja-JP" sz="1100">
              <a:solidFill>
                <a:schemeClr val="dk1"/>
              </a:solidFill>
              <a:latin typeface="+mj-ea"/>
              <a:ea typeface="+mj-ea"/>
              <a:cs typeface="+mn-cs"/>
            </a:rPr>
            <a:t>前年度数値と比較して</a:t>
          </a:r>
          <a:r>
            <a:rPr kumimoji="1" lang="en-US" altLang="ja-JP" sz="1100">
              <a:solidFill>
                <a:schemeClr val="dk1"/>
              </a:solidFill>
              <a:latin typeface="+mj-ea"/>
              <a:ea typeface="+mj-ea"/>
              <a:cs typeface="+mn-cs"/>
            </a:rPr>
            <a:t>0.4</a:t>
          </a:r>
          <a:r>
            <a:rPr kumimoji="1" lang="ja-JP" altLang="ja-JP" sz="1100">
              <a:solidFill>
                <a:schemeClr val="dk1"/>
              </a:solidFill>
              <a:latin typeface="+mj-ea"/>
              <a:ea typeface="+mj-ea"/>
              <a:cs typeface="+mn-cs"/>
            </a:rPr>
            <a:t>ポイント増加しているものの、引き続き、類似団体平均を下回っている状況にある。</a:t>
          </a:r>
          <a:r>
            <a:rPr kumimoji="1" lang="ja-JP" altLang="en-US" sz="1100">
              <a:solidFill>
                <a:schemeClr val="dk1"/>
              </a:solidFill>
              <a:latin typeface="+mj-ea"/>
              <a:ea typeface="+mj-ea"/>
              <a:cs typeface="+mn-cs"/>
            </a:rPr>
            <a:t>扶助費に充当した一般財源の額でみると、右肩上がりに増加しており、平成</a:t>
          </a:r>
          <a:r>
            <a:rPr kumimoji="1" lang="en-US" altLang="ja-JP" sz="1100">
              <a:solidFill>
                <a:schemeClr val="dk1"/>
              </a:solidFill>
              <a:latin typeface="+mj-ea"/>
              <a:ea typeface="+mj-ea"/>
              <a:cs typeface="+mn-cs"/>
            </a:rPr>
            <a:t>26</a:t>
          </a:r>
          <a:r>
            <a:rPr kumimoji="1" lang="ja-JP" altLang="en-US" sz="1100">
              <a:solidFill>
                <a:schemeClr val="dk1"/>
              </a:solidFill>
              <a:latin typeface="+mj-ea"/>
              <a:ea typeface="+mj-ea"/>
              <a:cs typeface="+mn-cs"/>
            </a:rPr>
            <a:t>年度と平成</a:t>
          </a:r>
          <a:r>
            <a:rPr kumimoji="1" lang="en-US" altLang="ja-JP" sz="1100">
              <a:solidFill>
                <a:schemeClr val="dk1"/>
              </a:solidFill>
              <a:latin typeface="+mj-ea"/>
              <a:ea typeface="+mj-ea"/>
              <a:cs typeface="+mn-cs"/>
            </a:rPr>
            <a:t>25</a:t>
          </a:r>
          <a:r>
            <a:rPr kumimoji="1" lang="ja-JP" altLang="en-US" sz="1100">
              <a:solidFill>
                <a:schemeClr val="dk1"/>
              </a:solidFill>
              <a:latin typeface="+mj-ea"/>
              <a:ea typeface="+mj-ea"/>
              <a:cs typeface="+mn-cs"/>
            </a:rPr>
            <a:t>年度を比較した場合、障害福祉サービス費に係る金額の上昇が大きい。今後も増加が見込まれる費目であるため、随時、経費の見直しを行い、上昇傾向の抑制に努めたい。</a:t>
          </a:r>
          <a:endParaRPr kumimoji="1" lang="ja-JP" altLang="en-US" sz="1100">
            <a:latin typeface="+mj-ea"/>
            <a:ea typeface="+mj-ea"/>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102507</xdr:rowOff>
    </xdr:to>
    <xdr:cxnSp macro="">
      <xdr:nvCxnSpPr>
        <xdr:cNvPr id="181" name="直線コネクタ 180"/>
        <xdr:cNvCxnSpPr/>
      </xdr:nvCxnSpPr>
      <xdr:spPr>
        <a:xfrm flipV="1">
          <a:off x="4826000" y="9042400"/>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4"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5" name="直線コネクタ 184"/>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159657</xdr:rowOff>
    </xdr:from>
    <xdr:to>
      <xdr:col>7</xdr:col>
      <xdr:colOff>15875</xdr:colOff>
      <xdr:row>53</xdr:row>
      <xdr:rowOff>53522</xdr:rowOff>
    </xdr:to>
    <xdr:cxnSp macro="">
      <xdr:nvCxnSpPr>
        <xdr:cNvPr id="186" name="直線コネクタ 185"/>
        <xdr:cNvCxnSpPr/>
      </xdr:nvCxnSpPr>
      <xdr:spPr>
        <a:xfrm>
          <a:off x="3987800" y="9075057"/>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97262</xdr:rowOff>
    </xdr:from>
    <xdr:ext cx="762000" cy="259045"/>
    <xdr:sp macro="" textlink="">
      <xdr:nvSpPr>
        <xdr:cNvPr id="187" name="扶助費平均値テキスト"/>
        <xdr:cNvSpPr txBox="1"/>
      </xdr:nvSpPr>
      <xdr:spPr>
        <a:xfrm>
          <a:off x="4914900" y="9698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188" name="フローチャート : 判断 187"/>
        <xdr:cNvSpPr/>
      </xdr:nvSpPr>
      <xdr:spPr>
        <a:xfrm>
          <a:off x="4775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159657</xdr:rowOff>
    </xdr:from>
    <xdr:to>
      <xdr:col>5</xdr:col>
      <xdr:colOff>549275</xdr:colOff>
      <xdr:row>53</xdr:row>
      <xdr:rowOff>37193</xdr:rowOff>
    </xdr:to>
    <xdr:cxnSp macro="">
      <xdr:nvCxnSpPr>
        <xdr:cNvPr id="189" name="直線コネクタ 188"/>
        <xdr:cNvCxnSpPr/>
      </xdr:nvCxnSpPr>
      <xdr:spPr>
        <a:xfrm flipV="1">
          <a:off x="3098800" y="90750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0" name="フローチャート : 判断 189"/>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113592</xdr:rowOff>
    </xdr:from>
    <xdr:ext cx="736600" cy="259045"/>
    <xdr:sp macro="" textlink="">
      <xdr:nvSpPr>
        <xdr:cNvPr id="191" name="テキスト ボックス 190"/>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127000</xdr:rowOff>
    </xdr:from>
    <xdr:to>
      <xdr:col>4</xdr:col>
      <xdr:colOff>346075</xdr:colOff>
      <xdr:row>53</xdr:row>
      <xdr:rowOff>37193</xdr:rowOff>
    </xdr:to>
    <xdr:cxnSp macro="">
      <xdr:nvCxnSpPr>
        <xdr:cNvPr id="192" name="直線コネクタ 191"/>
        <xdr:cNvCxnSpPr/>
      </xdr:nvCxnSpPr>
      <xdr:spPr>
        <a:xfrm>
          <a:off x="2209800" y="9042400"/>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3" name="フローチャート : 判断 192"/>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194" name="テキスト ボックス 193"/>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61685</xdr:rowOff>
    </xdr:from>
    <xdr:to>
      <xdr:col>3</xdr:col>
      <xdr:colOff>142875</xdr:colOff>
      <xdr:row>52</xdr:row>
      <xdr:rowOff>127000</xdr:rowOff>
    </xdr:to>
    <xdr:cxnSp macro="">
      <xdr:nvCxnSpPr>
        <xdr:cNvPr id="195" name="直線コネクタ 194"/>
        <xdr:cNvCxnSpPr/>
      </xdr:nvCxnSpPr>
      <xdr:spPr>
        <a:xfrm>
          <a:off x="1320800" y="89770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170742</xdr:rowOff>
    </xdr:from>
    <xdr:ext cx="762000" cy="259045"/>
    <xdr:sp macro="" textlink="">
      <xdr:nvSpPr>
        <xdr:cNvPr id="197" name="テキスト ボックス 196"/>
        <xdr:cNvSpPr txBox="1"/>
      </xdr:nvSpPr>
      <xdr:spPr>
        <a:xfrm>
          <a:off x="1828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xdr:rowOff>
    </xdr:from>
    <xdr:to>
      <xdr:col>1</xdr:col>
      <xdr:colOff>676275</xdr:colOff>
      <xdr:row>54</xdr:row>
      <xdr:rowOff>112485</xdr:rowOff>
    </xdr:to>
    <xdr:sp macro="" textlink="">
      <xdr:nvSpPr>
        <xdr:cNvPr id="198" name="フローチャート : 判断 197"/>
        <xdr:cNvSpPr/>
      </xdr:nvSpPr>
      <xdr:spPr>
        <a:xfrm>
          <a:off x="1270000" y="9269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97262</xdr:rowOff>
    </xdr:from>
    <xdr:ext cx="762000" cy="259045"/>
    <xdr:sp macro="" textlink="">
      <xdr:nvSpPr>
        <xdr:cNvPr id="199" name="テキスト ボックス 198"/>
        <xdr:cNvSpPr txBox="1"/>
      </xdr:nvSpPr>
      <xdr:spPr>
        <a:xfrm>
          <a:off x="939800" y="935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2722</xdr:rowOff>
    </xdr:from>
    <xdr:to>
      <xdr:col>7</xdr:col>
      <xdr:colOff>66675</xdr:colOff>
      <xdr:row>53</xdr:row>
      <xdr:rowOff>104322</xdr:rowOff>
    </xdr:to>
    <xdr:sp macro="" textlink="">
      <xdr:nvSpPr>
        <xdr:cNvPr id="205" name="円/楕円 204"/>
        <xdr:cNvSpPr/>
      </xdr:nvSpPr>
      <xdr:spPr>
        <a:xfrm>
          <a:off x="4775200" y="908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82749</xdr:rowOff>
    </xdr:from>
    <xdr:ext cx="762000" cy="259045"/>
    <xdr:sp macro="" textlink="">
      <xdr:nvSpPr>
        <xdr:cNvPr id="206" name="扶助費該当値テキスト"/>
        <xdr:cNvSpPr txBox="1"/>
      </xdr:nvSpPr>
      <xdr:spPr>
        <a:xfrm>
          <a:off x="4914900" y="8998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108857</xdr:rowOff>
    </xdr:from>
    <xdr:to>
      <xdr:col>5</xdr:col>
      <xdr:colOff>600075</xdr:colOff>
      <xdr:row>53</xdr:row>
      <xdr:rowOff>39007</xdr:rowOff>
    </xdr:to>
    <xdr:sp macro="" textlink="">
      <xdr:nvSpPr>
        <xdr:cNvPr id="207" name="円/楕円 206"/>
        <xdr:cNvSpPr/>
      </xdr:nvSpPr>
      <xdr:spPr>
        <a:xfrm>
          <a:off x="3937000" y="9024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49184</xdr:rowOff>
    </xdr:from>
    <xdr:ext cx="736600" cy="259045"/>
    <xdr:sp macro="" textlink="">
      <xdr:nvSpPr>
        <xdr:cNvPr id="208" name="テキスト ボックス 207"/>
        <xdr:cNvSpPr txBox="1"/>
      </xdr:nvSpPr>
      <xdr:spPr>
        <a:xfrm>
          <a:off x="3606800" y="8793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157843</xdr:rowOff>
    </xdr:from>
    <xdr:to>
      <xdr:col>4</xdr:col>
      <xdr:colOff>396875</xdr:colOff>
      <xdr:row>53</xdr:row>
      <xdr:rowOff>87993</xdr:rowOff>
    </xdr:to>
    <xdr:sp macro="" textlink="">
      <xdr:nvSpPr>
        <xdr:cNvPr id="209" name="円/楕円 208"/>
        <xdr:cNvSpPr/>
      </xdr:nvSpPr>
      <xdr:spPr>
        <a:xfrm>
          <a:off x="3048000" y="907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98170</xdr:rowOff>
    </xdr:from>
    <xdr:ext cx="762000" cy="259045"/>
    <xdr:sp macro="" textlink="">
      <xdr:nvSpPr>
        <xdr:cNvPr id="210" name="テキスト ボックス 209"/>
        <xdr:cNvSpPr txBox="1"/>
      </xdr:nvSpPr>
      <xdr:spPr>
        <a:xfrm>
          <a:off x="2717800" y="884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76200</xdr:rowOff>
    </xdr:from>
    <xdr:to>
      <xdr:col>3</xdr:col>
      <xdr:colOff>193675</xdr:colOff>
      <xdr:row>53</xdr:row>
      <xdr:rowOff>6350</xdr:rowOff>
    </xdr:to>
    <xdr:sp macro="" textlink="">
      <xdr:nvSpPr>
        <xdr:cNvPr id="211" name="円/楕円 210"/>
        <xdr:cNvSpPr/>
      </xdr:nvSpPr>
      <xdr:spPr>
        <a:xfrm>
          <a:off x="2159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16527</xdr:rowOff>
    </xdr:from>
    <xdr:ext cx="762000" cy="259045"/>
    <xdr:sp macro="" textlink="">
      <xdr:nvSpPr>
        <xdr:cNvPr id="212" name="テキスト ボックス 211"/>
        <xdr:cNvSpPr txBox="1"/>
      </xdr:nvSpPr>
      <xdr:spPr>
        <a:xfrm>
          <a:off x="18288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10885</xdr:rowOff>
    </xdr:from>
    <xdr:to>
      <xdr:col>1</xdr:col>
      <xdr:colOff>676275</xdr:colOff>
      <xdr:row>52</xdr:row>
      <xdr:rowOff>112485</xdr:rowOff>
    </xdr:to>
    <xdr:sp macro="" textlink="">
      <xdr:nvSpPr>
        <xdr:cNvPr id="213" name="円/楕円 212"/>
        <xdr:cNvSpPr/>
      </xdr:nvSpPr>
      <xdr:spPr>
        <a:xfrm>
          <a:off x="1270000" y="8926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50</xdr:row>
      <xdr:rowOff>122662</xdr:rowOff>
    </xdr:from>
    <xdr:ext cx="762000" cy="259045"/>
    <xdr:sp macro="" textlink="">
      <xdr:nvSpPr>
        <xdr:cNvPr id="214" name="テキスト ボックス 213"/>
        <xdr:cNvSpPr txBox="1"/>
      </xdr:nvSpPr>
      <xdr:spPr>
        <a:xfrm>
          <a:off x="939800" y="869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その他経費に充当する一般財源の大部分が、繰出金に充当する一般財源であるが、その他経費に係る経常収支比率が類似団体平均を大きく上回っている現状を踏まえ、基準外の繰出金の抑制等を行い、経費の削減に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31750</xdr:rowOff>
    </xdr:to>
    <xdr:cxnSp macro="">
      <xdr:nvCxnSpPr>
        <xdr:cNvPr id="242" name="直線コネクタ 241"/>
        <xdr:cNvCxnSpPr/>
      </xdr:nvCxnSpPr>
      <xdr:spPr>
        <a:xfrm flipV="1">
          <a:off x="16510000" y="9004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5"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6" name="直線コネクタ 245"/>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133350</xdr:rowOff>
    </xdr:from>
    <xdr:to>
      <xdr:col>24</xdr:col>
      <xdr:colOff>31750</xdr:colOff>
      <xdr:row>58</xdr:row>
      <xdr:rowOff>25400</xdr:rowOff>
    </xdr:to>
    <xdr:cxnSp macro="">
      <xdr:nvCxnSpPr>
        <xdr:cNvPr id="247" name="直線コネクタ 246"/>
        <xdr:cNvCxnSpPr/>
      </xdr:nvCxnSpPr>
      <xdr:spPr>
        <a:xfrm>
          <a:off x="15671800" y="99060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3827</xdr:rowOff>
    </xdr:from>
    <xdr:ext cx="762000" cy="259045"/>
    <xdr:sp macro="" textlink="">
      <xdr:nvSpPr>
        <xdr:cNvPr id="248" name="その他平均値テキスト"/>
        <xdr:cNvSpPr txBox="1"/>
      </xdr:nvSpPr>
      <xdr:spPr>
        <a:xfrm>
          <a:off x="16598900" y="943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49" name="フローチャート : 判断 248"/>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133350</xdr:rowOff>
    </xdr:from>
    <xdr:to>
      <xdr:col>22</xdr:col>
      <xdr:colOff>565150</xdr:colOff>
      <xdr:row>58</xdr:row>
      <xdr:rowOff>38100</xdr:rowOff>
    </xdr:to>
    <xdr:cxnSp macro="">
      <xdr:nvCxnSpPr>
        <xdr:cNvPr id="250" name="直線コネクタ 249"/>
        <xdr:cNvCxnSpPr/>
      </xdr:nvCxnSpPr>
      <xdr:spPr>
        <a:xfrm flipV="1">
          <a:off x="14782800" y="99060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95250</xdr:rowOff>
    </xdr:from>
    <xdr:to>
      <xdr:col>22</xdr:col>
      <xdr:colOff>615950</xdr:colOff>
      <xdr:row>56</xdr:row>
      <xdr:rowOff>25400</xdr:rowOff>
    </xdr:to>
    <xdr:sp macro="" textlink="">
      <xdr:nvSpPr>
        <xdr:cNvPr id="251" name="フローチャート : 判断 250"/>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52" name="テキスト ボックス 251"/>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12700</xdr:rowOff>
    </xdr:from>
    <xdr:to>
      <xdr:col>21</xdr:col>
      <xdr:colOff>361950</xdr:colOff>
      <xdr:row>58</xdr:row>
      <xdr:rowOff>38100</xdr:rowOff>
    </xdr:to>
    <xdr:cxnSp macro="">
      <xdr:nvCxnSpPr>
        <xdr:cNvPr id="253" name="直線コネクタ 252"/>
        <xdr:cNvCxnSpPr/>
      </xdr:nvCxnSpPr>
      <xdr:spPr>
        <a:xfrm>
          <a:off x="13893800" y="9956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69850</xdr:rowOff>
    </xdr:from>
    <xdr:to>
      <xdr:col>21</xdr:col>
      <xdr:colOff>412750</xdr:colOff>
      <xdr:row>56</xdr:row>
      <xdr:rowOff>0</xdr:rowOff>
    </xdr:to>
    <xdr:sp macro="" textlink="">
      <xdr:nvSpPr>
        <xdr:cNvPr id="254" name="フローチャート : 判断 253"/>
        <xdr:cNvSpPr/>
      </xdr:nvSpPr>
      <xdr:spPr>
        <a:xfrm>
          <a:off x="14732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10177</xdr:rowOff>
    </xdr:from>
    <xdr:ext cx="762000" cy="259045"/>
    <xdr:sp macro="" textlink="">
      <xdr:nvSpPr>
        <xdr:cNvPr id="255" name="テキスト ボックス 254"/>
        <xdr:cNvSpPr txBox="1"/>
      </xdr:nvSpPr>
      <xdr:spPr>
        <a:xfrm>
          <a:off x="14401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19050</xdr:rowOff>
    </xdr:from>
    <xdr:to>
      <xdr:col>20</xdr:col>
      <xdr:colOff>158750</xdr:colOff>
      <xdr:row>58</xdr:row>
      <xdr:rowOff>12700</xdr:rowOff>
    </xdr:to>
    <xdr:cxnSp macro="">
      <xdr:nvCxnSpPr>
        <xdr:cNvPr id="256" name="直線コネクタ 255"/>
        <xdr:cNvCxnSpPr/>
      </xdr:nvCxnSpPr>
      <xdr:spPr>
        <a:xfrm>
          <a:off x="13004800" y="97917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44450</xdr:rowOff>
    </xdr:from>
    <xdr:to>
      <xdr:col>20</xdr:col>
      <xdr:colOff>209550</xdr:colOff>
      <xdr:row>55</xdr:row>
      <xdr:rowOff>146050</xdr:rowOff>
    </xdr:to>
    <xdr:sp macro="" textlink="">
      <xdr:nvSpPr>
        <xdr:cNvPr id="257" name="フローチャート : 判断 256"/>
        <xdr:cNvSpPr/>
      </xdr:nvSpPr>
      <xdr:spPr>
        <a:xfrm>
          <a:off x="13843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156227</xdr:rowOff>
    </xdr:from>
    <xdr:ext cx="762000" cy="259045"/>
    <xdr:sp macro="" textlink="">
      <xdr:nvSpPr>
        <xdr:cNvPr id="258" name="テキスト ボックス 257"/>
        <xdr:cNvSpPr txBox="1"/>
      </xdr:nvSpPr>
      <xdr:spPr>
        <a:xfrm>
          <a:off x="13512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60" name="テキスト ボックス 259"/>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146050</xdr:rowOff>
    </xdr:from>
    <xdr:to>
      <xdr:col>24</xdr:col>
      <xdr:colOff>82550</xdr:colOff>
      <xdr:row>58</xdr:row>
      <xdr:rowOff>76200</xdr:rowOff>
    </xdr:to>
    <xdr:sp macro="" textlink="">
      <xdr:nvSpPr>
        <xdr:cNvPr id="266" name="円/楕円 265"/>
        <xdr:cNvSpPr/>
      </xdr:nvSpPr>
      <xdr:spPr>
        <a:xfrm>
          <a:off x="164592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118127</xdr:rowOff>
    </xdr:from>
    <xdr:ext cx="762000" cy="259045"/>
    <xdr:sp macro="" textlink="">
      <xdr:nvSpPr>
        <xdr:cNvPr id="267" name="その他該当値テキスト"/>
        <xdr:cNvSpPr txBox="1"/>
      </xdr:nvSpPr>
      <xdr:spPr>
        <a:xfrm>
          <a:off x="16598900" y="989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82550</xdr:rowOff>
    </xdr:from>
    <xdr:to>
      <xdr:col>22</xdr:col>
      <xdr:colOff>615950</xdr:colOff>
      <xdr:row>58</xdr:row>
      <xdr:rowOff>12700</xdr:rowOff>
    </xdr:to>
    <xdr:sp macro="" textlink="">
      <xdr:nvSpPr>
        <xdr:cNvPr id="268" name="円/楕円 267"/>
        <xdr:cNvSpPr/>
      </xdr:nvSpPr>
      <xdr:spPr>
        <a:xfrm>
          <a:off x="15621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168927</xdr:rowOff>
    </xdr:from>
    <xdr:ext cx="736600" cy="259045"/>
    <xdr:sp macro="" textlink="">
      <xdr:nvSpPr>
        <xdr:cNvPr id="269" name="テキスト ボックス 268"/>
        <xdr:cNvSpPr txBox="1"/>
      </xdr:nvSpPr>
      <xdr:spPr>
        <a:xfrm>
          <a:off x="15290800" y="994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158750</xdr:rowOff>
    </xdr:from>
    <xdr:to>
      <xdr:col>21</xdr:col>
      <xdr:colOff>412750</xdr:colOff>
      <xdr:row>58</xdr:row>
      <xdr:rowOff>88900</xdr:rowOff>
    </xdr:to>
    <xdr:sp macro="" textlink="">
      <xdr:nvSpPr>
        <xdr:cNvPr id="270" name="円/楕円 269"/>
        <xdr:cNvSpPr/>
      </xdr:nvSpPr>
      <xdr:spPr>
        <a:xfrm>
          <a:off x="147320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73677</xdr:rowOff>
    </xdr:from>
    <xdr:ext cx="762000" cy="259045"/>
    <xdr:sp macro="" textlink="">
      <xdr:nvSpPr>
        <xdr:cNvPr id="271" name="テキスト ボックス 270"/>
        <xdr:cNvSpPr txBox="1"/>
      </xdr:nvSpPr>
      <xdr:spPr>
        <a:xfrm>
          <a:off x="14401800" y="1001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133350</xdr:rowOff>
    </xdr:from>
    <xdr:to>
      <xdr:col>20</xdr:col>
      <xdr:colOff>209550</xdr:colOff>
      <xdr:row>58</xdr:row>
      <xdr:rowOff>63500</xdr:rowOff>
    </xdr:to>
    <xdr:sp macro="" textlink="">
      <xdr:nvSpPr>
        <xdr:cNvPr id="272" name="円/楕円 271"/>
        <xdr:cNvSpPr/>
      </xdr:nvSpPr>
      <xdr:spPr>
        <a:xfrm>
          <a:off x="13843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48277</xdr:rowOff>
    </xdr:from>
    <xdr:ext cx="762000" cy="259045"/>
    <xdr:sp macro="" textlink="">
      <xdr:nvSpPr>
        <xdr:cNvPr id="273" name="テキスト ボックス 272"/>
        <xdr:cNvSpPr txBox="1"/>
      </xdr:nvSpPr>
      <xdr:spPr>
        <a:xfrm>
          <a:off x="13512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139700</xdr:rowOff>
    </xdr:from>
    <xdr:to>
      <xdr:col>19</xdr:col>
      <xdr:colOff>6350</xdr:colOff>
      <xdr:row>57</xdr:row>
      <xdr:rowOff>69850</xdr:rowOff>
    </xdr:to>
    <xdr:sp macro="" textlink="">
      <xdr:nvSpPr>
        <xdr:cNvPr id="274" name="円/楕円 273"/>
        <xdr:cNvSpPr/>
      </xdr:nvSpPr>
      <xdr:spPr>
        <a:xfrm>
          <a:off x="12954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54627</xdr:rowOff>
    </xdr:from>
    <xdr:ext cx="762000" cy="259045"/>
    <xdr:sp macro="" textlink="">
      <xdr:nvSpPr>
        <xdr:cNvPr id="275" name="テキスト ボックス 274"/>
        <xdr:cNvSpPr txBox="1"/>
      </xdr:nvSpPr>
      <xdr:spPr>
        <a:xfrm>
          <a:off x="12623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類似団体平均を下回っている上、補助費等に充当する一般財源の額は、平成</a:t>
          </a:r>
          <a:r>
            <a:rPr kumimoji="1" lang="en-US" altLang="ja-JP" sz="1100">
              <a:latin typeface="ＭＳ Ｐゴシック"/>
            </a:rPr>
            <a:t>23</a:t>
          </a:r>
          <a:r>
            <a:rPr kumimoji="1" lang="ja-JP" altLang="en-US" sz="1100">
              <a:latin typeface="ＭＳ Ｐゴシック"/>
            </a:rPr>
            <a:t>年度以降、減少傾向にある。今後も、各種団体への補助金等の見直しを行い、経費の削減に努める。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0" name="直線コネクタ 28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1" name="テキスト ボックス 29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2" name="直線コネクタ 29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3" name="テキスト ボックス 29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4" name="直線コネクタ 29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5" name="テキスト ボックス 29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6" name="直線コネクタ 29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7" name="テキスト ボックス 29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8" name="直線コネクタ 29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9" name="テキスト ボックス 29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0" name="直線コネクタ 29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1" name="テキスト ボックス 30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56243</xdr:rowOff>
    </xdr:from>
    <xdr:to>
      <xdr:col>24</xdr:col>
      <xdr:colOff>31750</xdr:colOff>
      <xdr:row>41</xdr:row>
      <xdr:rowOff>80735</xdr:rowOff>
    </xdr:to>
    <xdr:cxnSp macro="">
      <xdr:nvCxnSpPr>
        <xdr:cNvPr id="305" name="直線コネクタ 304"/>
        <xdr:cNvCxnSpPr/>
      </xdr:nvCxnSpPr>
      <xdr:spPr>
        <a:xfrm flipV="1">
          <a:off x="16510000" y="5542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52812</xdr:rowOff>
    </xdr:from>
    <xdr:ext cx="762000" cy="259045"/>
    <xdr:sp macro="" textlink="">
      <xdr:nvSpPr>
        <xdr:cNvPr id="306" name="補助費等最小値テキスト"/>
        <xdr:cNvSpPr txBox="1"/>
      </xdr:nvSpPr>
      <xdr:spPr>
        <a:xfrm>
          <a:off x="165989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628650</xdr:colOff>
      <xdr:row>41</xdr:row>
      <xdr:rowOff>80735</xdr:rowOff>
    </xdr:from>
    <xdr:to>
      <xdr:col>24</xdr:col>
      <xdr:colOff>120650</xdr:colOff>
      <xdr:row>41</xdr:row>
      <xdr:rowOff>80735</xdr:rowOff>
    </xdr:to>
    <xdr:cxnSp macro="">
      <xdr:nvCxnSpPr>
        <xdr:cNvPr id="307" name="直線コネクタ 306"/>
        <xdr:cNvCxnSpPr/>
      </xdr:nvCxnSpPr>
      <xdr:spPr>
        <a:xfrm>
          <a:off x="16421100" y="7110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142620</xdr:rowOff>
    </xdr:from>
    <xdr:ext cx="762000" cy="259045"/>
    <xdr:sp macro="" textlink="">
      <xdr:nvSpPr>
        <xdr:cNvPr id="308" name="補助費等最大値テキスト"/>
        <xdr:cNvSpPr txBox="1"/>
      </xdr:nvSpPr>
      <xdr:spPr>
        <a:xfrm>
          <a:off x="16598900" y="528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56243</xdr:rowOff>
    </xdr:from>
    <xdr:to>
      <xdr:col>24</xdr:col>
      <xdr:colOff>120650</xdr:colOff>
      <xdr:row>32</xdr:row>
      <xdr:rowOff>56243</xdr:rowOff>
    </xdr:to>
    <xdr:cxnSp macro="">
      <xdr:nvCxnSpPr>
        <xdr:cNvPr id="309" name="直線コネクタ 308"/>
        <xdr:cNvCxnSpPr/>
      </xdr:nvCxnSpPr>
      <xdr:spPr>
        <a:xfrm>
          <a:off x="16421100" y="554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15422</xdr:rowOff>
    </xdr:from>
    <xdr:to>
      <xdr:col>24</xdr:col>
      <xdr:colOff>31750</xdr:colOff>
      <xdr:row>33</xdr:row>
      <xdr:rowOff>15422</xdr:rowOff>
    </xdr:to>
    <xdr:cxnSp macro="">
      <xdr:nvCxnSpPr>
        <xdr:cNvPr id="310" name="直線コネクタ 309"/>
        <xdr:cNvCxnSpPr/>
      </xdr:nvCxnSpPr>
      <xdr:spPr>
        <a:xfrm>
          <a:off x="15671800" y="56732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105427</xdr:rowOff>
    </xdr:from>
    <xdr:ext cx="762000" cy="259045"/>
    <xdr:sp macro="" textlink="">
      <xdr:nvSpPr>
        <xdr:cNvPr id="311" name="補助費等平均値テキスト"/>
        <xdr:cNvSpPr txBox="1"/>
      </xdr:nvSpPr>
      <xdr:spPr>
        <a:xfrm>
          <a:off x="16598900" y="6106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12" name="フローチャート : 判断 311"/>
        <xdr:cNvSpPr/>
      </xdr:nvSpPr>
      <xdr:spPr>
        <a:xfrm>
          <a:off x="16459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15422</xdr:rowOff>
    </xdr:from>
    <xdr:to>
      <xdr:col>22</xdr:col>
      <xdr:colOff>565150</xdr:colOff>
      <xdr:row>33</xdr:row>
      <xdr:rowOff>69850</xdr:rowOff>
    </xdr:to>
    <xdr:cxnSp macro="">
      <xdr:nvCxnSpPr>
        <xdr:cNvPr id="313" name="直線コネクタ 312"/>
        <xdr:cNvCxnSpPr/>
      </xdr:nvCxnSpPr>
      <xdr:spPr>
        <a:xfrm flipV="1">
          <a:off x="14782800" y="5673272"/>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155122</xdr:rowOff>
    </xdr:from>
    <xdr:to>
      <xdr:col>22</xdr:col>
      <xdr:colOff>615950</xdr:colOff>
      <xdr:row>36</xdr:row>
      <xdr:rowOff>85272</xdr:rowOff>
    </xdr:to>
    <xdr:sp macro="" textlink="">
      <xdr:nvSpPr>
        <xdr:cNvPr id="314" name="フローチャート : 判断 313"/>
        <xdr:cNvSpPr/>
      </xdr:nvSpPr>
      <xdr:spPr>
        <a:xfrm>
          <a:off x="15621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70049</xdr:rowOff>
    </xdr:from>
    <xdr:ext cx="736600" cy="259045"/>
    <xdr:sp macro="" textlink="">
      <xdr:nvSpPr>
        <xdr:cNvPr id="315" name="テキスト ボックス 314"/>
        <xdr:cNvSpPr txBox="1"/>
      </xdr:nvSpPr>
      <xdr:spPr>
        <a:xfrm>
          <a:off x="15290800" y="6242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69850</xdr:rowOff>
    </xdr:from>
    <xdr:to>
      <xdr:col>21</xdr:col>
      <xdr:colOff>361950</xdr:colOff>
      <xdr:row>33</xdr:row>
      <xdr:rowOff>80736</xdr:rowOff>
    </xdr:to>
    <xdr:cxnSp macro="">
      <xdr:nvCxnSpPr>
        <xdr:cNvPr id="316" name="直線コネクタ 315"/>
        <xdr:cNvCxnSpPr/>
      </xdr:nvCxnSpPr>
      <xdr:spPr>
        <a:xfrm flipV="1">
          <a:off x="13893800" y="57277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155122</xdr:rowOff>
    </xdr:from>
    <xdr:to>
      <xdr:col>21</xdr:col>
      <xdr:colOff>412750</xdr:colOff>
      <xdr:row>36</xdr:row>
      <xdr:rowOff>85272</xdr:rowOff>
    </xdr:to>
    <xdr:sp macro="" textlink="">
      <xdr:nvSpPr>
        <xdr:cNvPr id="317" name="フローチャート : 判断 316"/>
        <xdr:cNvSpPr/>
      </xdr:nvSpPr>
      <xdr:spPr>
        <a:xfrm>
          <a:off x="14732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70049</xdr:rowOff>
    </xdr:from>
    <xdr:ext cx="762000" cy="259045"/>
    <xdr:sp macro="" textlink="">
      <xdr:nvSpPr>
        <xdr:cNvPr id="318" name="テキスト ボックス 317"/>
        <xdr:cNvSpPr txBox="1"/>
      </xdr:nvSpPr>
      <xdr:spPr>
        <a:xfrm>
          <a:off x="14401800" y="624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48078</xdr:rowOff>
    </xdr:from>
    <xdr:to>
      <xdr:col>20</xdr:col>
      <xdr:colOff>158750</xdr:colOff>
      <xdr:row>33</xdr:row>
      <xdr:rowOff>80736</xdr:rowOff>
    </xdr:to>
    <xdr:cxnSp macro="">
      <xdr:nvCxnSpPr>
        <xdr:cNvPr id="319" name="直線コネクタ 318"/>
        <xdr:cNvCxnSpPr/>
      </xdr:nvCxnSpPr>
      <xdr:spPr>
        <a:xfrm>
          <a:off x="13004800" y="570592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122464</xdr:rowOff>
    </xdr:from>
    <xdr:to>
      <xdr:col>20</xdr:col>
      <xdr:colOff>209550</xdr:colOff>
      <xdr:row>36</xdr:row>
      <xdr:rowOff>52614</xdr:rowOff>
    </xdr:to>
    <xdr:sp macro="" textlink="">
      <xdr:nvSpPr>
        <xdr:cNvPr id="320" name="フローチャート : 判断 319"/>
        <xdr:cNvSpPr/>
      </xdr:nvSpPr>
      <xdr:spPr>
        <a:xfrm>
          <a:off x="13843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37391</xdr:rowOff>
    </xdr:from>
    <xdr:ext cx="762000" cy="259045"/>
    <xdr:sp macro="" textlink="">
      <xdr:nvSpPr>
        <xdr:cNvPr id="321" name="テキスト ボックス 320"/>
        <xdr:cNvSpPr txBox="1"/>
      </xdr:nvSpPr>
      <xdr:spPr>
        <a:xfrm>
          <a:off x="13512800" y="620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78922</xdr:rowOff>
    </xdr:from>
    <xdr:to>
      <xdr:col>19</xdr:col>
      <xdr:colOff>6350</xdr:colOff>
      <xdr:row>36</xdr:row>
      <xdr:rowOff>9072</xdr:rowOff>
    </xdr:to>
    <xdr:sp macro="" textlink="">
      <xdr:nvSpPr>
        <xdr:cNvPr id="322" name="フローチャート : 判断 321"/>
        <xdr:cNvSpPr/>
      </xdr:nvSpPr>
      <xdr:spPr>
        <a:xfrm>
          <a:off x="12954000" y="607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165299</xdr:rowOff>
    </xdr:from>
    <xdr:ext cx="762000" cy="259045"/>
    <xdr:sp macro="" textlink="">
      <xdr:nvSpPr>
        <xdr:cNvPr id="323" name="テキスト ボックス 322"/>
        <xdr:cNvSpPr txBox="1"/>
      </xdr:nvSpPr>
      <xdr:spPr>
        <a:xfrm>
          <a:off x="12623800" y="616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32</xdr:row>
      <xdr:rowOff>136072</xdr:rowOff>
    </xdr:from>
    <xdr:to>
      <xdr:col>24</xdr:col>
      <xdr:colOff>82550</xdr:colOff>
      <xdr:row>33</xdr:row>
      <xdr:rowOff>66222</xdr:rowOff>
    </xdr:to>
    <xdr:sp macro="" textlink="">
      <xdr:nvSpPr>
        <xdr:cNvPr id="329" name="円/楕円 328"/>
        <xdr:cNvSpPr/>
      </xdr:nvSpPr>
      <xdr:spPr>
        <a:xfrm>
          <a:off x="16459200" y="562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31</xdr:row>
      <xdr:rowOff>152599</xdr:rowOff>
    </xdr:from>
    <xdr:ext cx="762000" cy="259045"/>
    <xdr:sp macro="" textlink="">
      <xdr:nvSpPr>
        <xdr:cNvPr id="330" name="補助費等該当値テキスト"/>
        <xdr:cNvSpPr txBox="1"/>
      </xdr:nvSpPr>
      <xdr:spPr>
        <a:xfrm>
          <a:off x="16598900" y="546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136072</xdr:rowOff>
    </xdr:from>
    <xdr:to>
      <xdr:col>22</xdr:col>
      <xdr:colOff>615950</xdr:colOff>
      <xdr:row>33</xdr:row>
      <xdr:rowOff>66222</xdr:rowOff>
    </xdr:to>
    <xdr:sp macro="" textlink="">
      <xdr:nvSpPr>
        <xdr:cNvPr id="331" name="円/楕円 330"/>
        <xdr:cNvSpPr/>
      </xdr:nvSpPr>
      <xdr:spPr>
        <a:xfrm>
          <a:off x="15621000" y="562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76399</xdr:rowOff>
    </xdr:from>
    <xdr:ext cx="736600" cy="259045"/>
    <xdr:sp macro="" textlink="">
      <xdr:nvSpPr>
        <xdr:cNvPr id="332" name="テキスト ボックス 331"/>
        <xdr:cNvSpPr txBox="1"/>
      </xdr:nvSpPr>
      <xdr:spPr>
        <a:xfrm>
          <a:off x="15290800" y="5391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19050</xdr:rowOff>
    </xdr:from>
    <xdr:to>
      <xdr:col>21</xdr:col>
      <xdr:colOff>412750</xdr:colOff>
      <xdr:row>33</xdr:row>
      <xdr:rowOff>120650</xdr:rowOff>
    </xdr:to>
    <xdr:sp macro="" textlink="">
      <xdr:nvSpPr>
        <xdr:cNvPr id="333" name="円/楕円 332"/>
        <xdr:cNvSpPr/>
      </xdr:nvSpPr>
      <xdr:spPr>
        <a:xfrm>
          <a:off x="14732000" y="567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130827</xdr:rowOff>
    </xdr:from>
    <xdr:ext cx="762000" cy="259045"/>
    <xdr:sp macro="" textlink="">
      <xdr:nvSpPr>
        <xdr:cNvPr id="334" name="テキスト ボックス 333"/>
        <xdr:cNvSpPr txBox="1"/>
      </xdr:nvSpPr>
      <xdr:spPr>
        <a:xfrm>
          <a:off x="14401800" y="544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29936</xdr:rowOff>
    </xdr:from>
    <xdr:to>
      <xdr:col>20</xdr:col>
      <xdr:colOff>209550</xdr:colOff>
      <xdr:row>33</xdr:row>
      <xdr:rowOff>131536</xdr:rowOff>
    </xdr:to>
    <xdr:sp macro="" textlink="">
      <xdr:nvSpPr>
        <xdr:cNvPr id="335" name="円/楕円 334"/>
        <xdr:cNvSpPr/>
      </xdr:nvSpPr>
      <xdr:spPr>
        <a:xfrm>
          <a:off x="13843000" y="5687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141713</xdr:rowOff>
    </xdr:from>
    <xdr:ext cx="762000" cy="259045"/>
    <xdr:sp macro="" textlink="">
      <xdr:nvSpPr>
        <xdr:cNvPr id="336" name="テキスト ボックス 335"/>
        <xdr:cNvSpPr txBox="1"/>
      </xdr:nvSpPr>
      <xdr:spPr>
        <a:xfrm>
          <a:off x="13512800" y="5456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168728</xdr:rowOff>
    </xdr:from>
    <xdr:to>
      <xdr:col>19</xdr:col>
      <xdr:colOff>6350</xdr:colOff>
      <xdr:row>33</xdr:row>
      <xdr:rowOff>98878</xdr:rowOff>
    </xdr:to>
    <xdr:sp macro="" textlink="">
      <xdr:nvSpPr>
        <xdr:cNvPr id="337" name="円/楕円 336"/>
        <xdr:cNvSpPr/>
      </xdr:nvSpPr>
      <xdr:spPr>
        <a:xfrm>
          <a:off x="12954000" y="565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109055</xdr:rowOff>
    </xdr:from>
    <xdr:ext cx="762000" cy="259045"/>
    <xdr:sp macro="" textlink="">
      <xdr:nvSpPr>
        <xdr:cNvPr id="338" name="テキスト ボックス 337"/>
        <xdr:cNvSpPr txBox="1"/>
      </xdr:nvSpPr>
      <xdr:spPr>
        <a:xfrm>
          <a:off x="12623800" y="542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100">
              <a:latin typeface="+mj-ea"/>
              <a:ea typeface="+mj-ea"/>
            </a:rPr>
            <a:t>ごみ処理施設の建設や平成</a:t>
          </a:r>
          <a:r>
            <a:rPr kumimoji="1" lang="en-US" altLang="ja-JP" sz="1100">
              <a:latin typeface="+mj-ea"/>
              <a:ea typeface="+mj-ea"/>
            </a:rPr>
            <a:t>29</a:t>
          </a:r>
          <a:r>
            <a:rPr kumimoji="1" lang="ja-JP" altLang="en-US" sz="1100">
              <a:latin typeface="+mj-ea"/>
              <a:ea typeface="+mj-ea"/>
            </a:rPr>
            <a:t>年度に開催する国体関連施設の整備等、大型事業を集中して実施しているため、地方債の借入額が年々、増加傾向にある。このため、公債費に係る経常収支比率は、前年度と比較して</a:t>
          </a:r>
          <a:r>
            <a:rPr kumimoji="1" lang="en-US" altLang="ja-JP" sz="1100">
              <a:latin typeface="+mj-ea"/>
              <a:ea typeface="+mj-ea"/>
            </a:rPr>
            <a:t>1.4</a:t>
          </a:r>
          <a:r>
            <a:rPr kumimoji="1" lang="ja-JP" altLang="en-US" sz="1100">
              <a:latin typeface="+mj-ea"/>
              <a:ea typeface="+mj-ea"/>
            </a:rPr>
            <a:t>ポイント上昇し、類似団体平均との差も拡大している。今後も大型事業の実施が継続するが、歳入面をみると、</a:t>
          </a:r>
          <a:r>
            <a:rPr lang="ja-JP" altLang="ja-JP" sz="1100" b="0" i="0" baseline="0">
              <a:solidFill>
                <a:schemeClr val="dk1"/>
              </a:solidFill>
              <a:latin typeface="+mj-ea"/>
              <a:ea typeface="+mj-ea"/>
              <a:cs typeface="+mn-cs"/>
            </a:rPr>
            <a:t>平成</a:t>
          </a:r>
          <a:r>
            <a:rPr lang="en-US" altLang="ja-JP" sz="1100" b="0" i="0" baseline="0">
              <a:solidFill>
                <a:schemeClr val="dk1"/>
              </a:solidFill>
              <a:latin typeface="+mj-ea"/>
              <a:ea typeface="+mj-ea"/>
              <a:cs typeface="+mn-cs"/>
            </a:rPr>
            <a:t>27</a:t>
          </a:r>
          <a:r>
            <a:rPr lang="ja-JP" altLang="ja-JP" sz="1100" b="0" i="0" baseline="0">
              <a:solidFill>
                <a:schemeClr val="dk1"/>
              </a:solidFill>
              <a:latin typeface="+mj-ea"/>
              <a:ea typeface="+mj-ea"/>
              <a:cs typeface="+mn-cs"/>
            </a:rPr>
            <a:t>年度</a:t>
          </a:r>
          <a:r>
            <a:rPr lang="ja-JP" altLang="en-US" sz="1100" b="0" i="0" baseline="0">
              <a:solidFill>
                <a:schemeClr val="dk1"/>
              </a:solidFill>
              <a:latin typeface="+mj-ea"/>
              <a:ea typeface="+mj-ea"/>
              <a:cs typeface="+mn-cs"/>
            </a:rPr>
            <a:t>以降、合併算定替えによる普通交付税の特例加算額が段階的に削減される等、一層厳しい財政運営が見込まれているため、適切な計画に基づく事業の実施を推進し、地方債の新規発行を伴う投資的経費の抑制に努める。</a:t>
          </a:r>
          <a:endParaRPr kumimoji="1" lang="ja-JP" altLang="en-US" sz="1100">
            <a:latin typeface="+mj-ea"/>
            <a:ea typeface="+mj-ea"/>
          </a:endParaRP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3" name="直線コネクタ 352"/>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4" name="テキスト ボックス 353"/>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7" name="直線コネクタ 356"/>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8" name="テキスト ボックス 357"/>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29845</xdr:rowOff>
    </xdr:from>
    <xdr:to>
      <xdr:col>7</xdr:col>
      <xdr:colOff>15875</xdr:colOff>
      <xdr:row>80</xdr:row>
      <xdr:rowOff>18414</xdr:rowOff>
    </xdr:to>
    <xdr:cxnSp macro="">
      <xdr:nvCxnSpPr>
        <xdr:cNvPr id="362" name="直線コネクタ 361"/>
        <xdr:cNvCxnSpPr/>
      </xdr:nvCxnSpPr>
      <xdr:spPr>
        <a:xfrm flipV="1">
          <a:off x="4826000" y="12545695"/>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161941</xdr:rowOff>
    </xdr:from>
    <xdr:ext cx="762000" cy="259045"/>
    <xdr:sp macro="" textlink="">
      <xdr:nvSpPr>
        <xdr:cNvPr id="363" name="公債費最小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6</xdr:col>
      <xdr:colOff>612775</xdr:colOff>
      <xdr:row>80</xdr:row>
      <xdr:rowOff>18414</xdr:rowOff>
    </xdr:from>
    <xdr:to>
      <xdr:col>7</xdr:col>
      <xdr:colOff>104775</xdr:colOff>
      <xdr:row>80</xdr:row>
      <xdr:rowOff>18414</xdr:rowOff>
    </xdr:to>
    <xdr:cxnSp macro="">
      <xdr:nvCxnSpPr>
        <xdr:cNvPr id="364" name="直線コネクタ 363"/>
        <xdr:cNvCxnSpPr/>
      </xdr:nvCxnSpPr>
      <xdr:spPr>
        <a:xfrm>
          <a:off x="4737100" y="1373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116222</xdr:rowOff>
    </xdr:from>
    <xdr:ext cx="762000" cy="259045"/>
    <xdr:sp macro="" textlink="">
      <xdr:nvSpPr>
        <xdr:cNvPr id="365" name="公債費最大値テキスト"/>
        <xdr:cNvSpPr txBox="1"/>
      </xdr:nvSpPr>
      <xdr:spPr>
        <a:xfrm>
          <a:off x="4914900" y="1228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73</xdr:row>
      <xdr:rowOff>29845</xdr:rowOff>
    </xdr:from>
    <xdr:to>
      <xdr:col>7</xdr:col>
      <xdr:colOff>104775</xdr:colOff>
      <xdr:row>73</xdr:row>
      <xdr:rowOff>29845</xdr:rowOff>
    </xdr:to>
    <xdr:cxnSp macro="">
      <xdr:nvCxnSpPr>
        <xdr:cNvPr id="366" name="直線コネクタ 365"/>
        <xdr:cNvCxnSpPr/>
      </xdr:nvCxnSpPr>
      <xdr:spPr>
        <a:xfrm>
          <a:off x="4737100" y="12545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121286</xdr:rowOff>
    </xdr:from>
    <xdr:to>
      <xdr:col>7</xdr:col>
      <xdr:colOff>15875</xdr:colOff>
      <xdr:row>78</xdr:row>
      <xdr:rowOff>29845</xdr:rowOff>
    </xdr:to>
    <xdr:cxnSp macro="">
      <xdr:nvCxnSpPr>
        <xdr:cNvPr id="367" name="直線コネクタ 366"/>
        <xdr:cNvCxnSpPr/>
      </xdr:nvCxnSpPr>
      <xdr:spPr>
        <a:xfrm>
          <a:off x="3987800" y="13322936"/>
          <a:ext cx="8382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98442</xdr:rowOff>
    </xdr:from>
    <xdr:ext cx="762000" cy="259045"/>
    <xdr:sp macro="" textlink="">
      <xdr:nvSpPr>
        <xdr:cNvPr id="368" name="公債費平均値テキスト"/>
        <xdr:cNvSpPr txBox="1"/>
      </xdr:nvSpPr>
      <xdr:spPr>
        <a:xfrm>
          <a:off x="4914900" y="12785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81915</xdr:rowOff>
    </xdr:from>
    <xdr:to>
      <xdr:col>7</xdr:col>
      <xdr:colOff>66675</xdr:colOff>
      <xdr:row>76</xdr:row>
      <xdr:rowOff>12064</xdr:rowOff>
    </xdr:to>
    <xdr:sp macro="" textlink="">
      <xdr:nvSpPr>
        <xdr:cNvPr id="369" name="フローチャート : 判断 368"/>
        <xdr:cNvSpPr/>
      </xdr:nvSpPr>
      <xdr:spPr>
        <a:xfrm>
          <a:off x="4775200" y="12940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121286</xdr:rowOff>
    </xdr:from>
    <xdr:to>
      <xdr:col>5</xdr:col>
      <xdr:colOff>549275</xdr:colOff>
      <xdr:row>78</xdr:row>
      <xdr:rowOff>18414</xdr:rowOff>
    </xdr:to>
    <xdr:cxnSp macro="">
      <xdr:nvCxnSpPr>
        <xdr:cNvPr id="370" name="直線コネクタ 369"/>
        <xdr:cNvCxnSpPr/>
      </xdr:nvCxnSpPr>
      <xdr:spPr>
        <a:xfrm flipV="1">
          <a:off x="3098800" y="13322936"/>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99060</xdr:rowOff>
    </xdr:from>
    <xdr:to>
      <xdr:col>5</xdr:col>
      <xdr:colOff>600075</xdr:colOff>
      <xdr:row>76</xdr:row>
      <xdr:rowOff>29211</xdr:rowOff>
    </xdr:to>
    <xdr:sp macro="" textlink="">
      <xdr:nvSpPr>
        <xdr:cNvPr id="371" name="フローチャート : 判断 370"/>
        <xdr:cNvSpPr/>
      </xdr:nvSpPr>
      <xdr:spPr>
        <a:xfrm>
          <a:off x="3937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39387</xdr:rowOff>
    </xdr:from>
    <xdr:ext cx="736600" cy="259045"/>
    <xdr:sp macro="" textlink="">
      <xdr:nvSpPr>
        <xdr:cNvPr id="372" name="テキスト ボックス 371"/>
        <xdr:cNvSpPr txBox="1"/>
      </xdr:nvSpPr>
      <xdr:spPr>
        <a:xfrm>
          <a:off x="3606800" y="12726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167005</xdr:rowOff>
    </xdr:from>
    <xdr:to>
      <xdr:col>4</xdr:col>
      <xdr:colOff>346075</xdr:colOff>
      <xdr:row>78</xdr:row>
      <xdr:rowOff>18414</xdr:rowOff>
    </xdr:to>
    <xdr:cxnSp macro="">
      <xdr:nvCxnSpPr>
        <xdr:cNvPr id="373" name="直線コネクタ 372"/>
        <xdr:cNvCxnSpPr/>
      </xdr:nvCxnSpPr>
      <xdr:spPr>
        <a:xfrm>
          <a:off x="2209800" y="1336865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127635</xdr:rowOff>
    </xdr:from>
    <xdr:to>
      <xdr:col>4</xdr:col>
      <xdr:colOff>396875</xdr:colOff>
      <xdr:row>76</xdr:row>
      <xdr:rowOff>57786</xdr:rowOff>
    </xdr:to>
    <xdr:sp macro="" textlink="">
      <xdr:nvSpPr>
        <xdr:cNvPr id="374" name="フローチャート : 判断 373"/>
        <xdr:cNvSpPr/>
      </xdr:nvSpPr>
      <xdr:spPr>
        <a:xfrm>
          <a:off x="3048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67962</xdr:rowOff>
    </xdr:from>
    <xdr:ext cx="762000" cy="259045"/>
    <xdr:sp macro="" textlink="">
      <xdr:nvSpPr>
        <xdr:cNvPr id="375" name="テキスト ボックス 374"/>
        <xdr:cNvSpPr txBox="1"/>
      </xdr:nvSpPr>
      <xdr:spPr>
        <a:xfrm>
          <a:off x="2717800" y="1275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81280</xdr:rowOff>
    </xdr:from>
    <xdr:to>
      <xdr:col>3</xdr:col>
      <xdr:colOff>142875</xdr:colOff>
      <xdr:row>77</xdr:row>
      <xdr:rowOff>167005</xdr:rowOff>
    </xdr:to>
    <xdr:cxnSp macro="">
      <xdr:nvCxnSpPr>
        <xdr:cNvPr id="376" name="直線コネクタ 375"/>
        <xdr:cNvCxnSpPr/>
      </xdr:nvCxnSpPr>
      <xdr:spPr>
        <a:xfrm>
          <a:off x="1320800" y="1328293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139065</xdr:rowOff>
    </xdr:from>
    <xdr:to>
      <xdr:col>3</xdr:col>
      <xdr:colOff>193675</xdr:colOff>
      <xdr:row>76</xdr:row>
      <xdr:rowOff>69214</xdr:rowOff>
    </xdr:to>
    <xdr:sp macro="" textlink="">
      <xdr:nvSpPr>
        <xdr:cNvPr id="377" name="フローチャート : 判断 376"/>
        <xdr:cNvSpPr/>
      </xdr:nvSpPr>
      <xdr:spPr>
        <a:xfrm>
          <a:off x="2159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79392</xdr:rowOff>
    </xdr:from>
    <xdr:ext cx="762000" cy="259045"/>
    <xdr:sp macro="" textlink="">
      <xdr:nvSpPr>
        <xdr:cNvPr id="378" name="テキスト ボックス 377"/>
        <xdr:cNvSpPr txBox="1"/>
      </xdr:nvSpPr>
      <xdr:spPr>
        <a:xfrm>
          <a:off x="1828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9" name="フローチャート : 判断 378"/>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62247</xdr:rowOff>
    </xdr:from>
    <xdr:ext cx="762000" cy="259045"/>
    <xdr:sp macro="" textlink="">
      <xdr:nvSpPr>
        <xdr:cNvPr id="380" name="テキスト ボックス 379"/>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150495</xdr:rowOff>
    </xdr:from>
    <xdr:to>
      <xdr:col>7</xdr:col>
      <xdr:colOff>66675</xdr:colOff>
      <xdr:row>78</xdr:row>
      <xdr:rowOff>80645</xdr:rowOff>
    </xdr:to>
    <xdr:sp macro="" textlink="">
      <xdr:nvSpPr>
        <xdr:cNvPr id="386" name="円/楕円 385"/>
        <xdr:cNvSpPr/>
      </xdr:nvSpPr>
      <xdr:spPr>
        <a:xfrm>
          <a:off x="4775200" y="13352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122572</xdr:rowOff>
    </xdr:from>
    <xdr:ext cx="762000" cy="259045"/>
    <xdr:sp macro="" textlink="">
      <xdr:nvSpPr>
        <xdr:cNvPr id="387" name="公債費該当値テキスト"/>
        <xdr:cNvSpPr txBox="1"/>
      </xdr:nvSpPr>
      <xdr:spPr>
        <a:xfrm>
          <a:off x="4914900" y="13324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70486</xdr:rowOff>
    </xdr:from>
    <xdr:to>
      <xdr:col>5</xdr:col>
      <xdr:colOff>600075</xdr:colOff>
      <xdr:row>78</xdr:row>
      <xdr:rowOff>636</xdr:rowOff>
    </xdr:to>
    <xdr:sp macro="" textlink="">
      <xdr:nvSpPr>
        <xdr:cNvPr id="388" name="円/楕円 387"/>
        <xdr:cNvSpPr/>
      </xdr:nvSpPr>
      <xdr:spPr>
        <a:xfrm>
          <a:off x="3937000" y="1327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156863</xdr:rowOff>
    </xdr:from>
    <xdr:ext cx="736600" cy="259045"/>
    <xdr:sp macro="" textlink="">
      <xdr:nvSpPr>
        <xdr:cNvPr id="389" name="テキスト ボックス 388"/>
        <xdr:cNvSpPr txBox="1"/>
      </xdr:nvSpPr>
      <xdr:spPr>
        <a:xfrm>
          <a:off x="3606800" y="13358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139064</xdr:rowOff>
    </xdr:from>
    <xdr:to>
      <xdr:col>4</xdr:col>
      <xdr:colOff>396875</xdr:colOff>
      <xdr:row>78</xdr:row>
      <xdr:rowOff>69214</xdr:rowOff>
    </xdr:to>
    <xdr:sp macro="" textlink="">
      <xdr:nvSpPr>
        <xdr:cNvPr id="390" name="円/楕円 389"/>
        <xdr:cNvSpPr/>
      </xdr:nvSpPr>
      <xdr:spPr>
        <a:xfrm>
          <a:off x="3048000" y="13340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53991</xdr:rowOff>
    </xdr:from>
    <xdr:ext cx="762000" cy="259045"/>
    <xdr:sp macro="" textlink="">
      <xdr:nvSpPr>
        <xdr:cNvPr id="391" name="テキスト ボックス 390"/>
        <xdr:cNvSpPr txBox="1"/>
      </xdr:nvSpPr>
      <xdr:spPr>
        <a:xfrm>
          <a:off x="2717800" y="13427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116205</xdr:rowOff>
    </xdr:from>
    <xdr:to>
      <xdr:col>3</xdr:col>
      <xdr:colOff>193675</xdr:colOff>
      <xdr:row>78</xdr:row>
      <xdr:rowOff>46355</xdr:rowOff>
    </xdr:to>
    <xdr:sp macro="" textlink="">
      <xdr:nvSpPr>
        <xdr:cNvPr id="392" name="円/楕円 391"/>
        <xdr:cNvSpPr/>
      </xdr:nvSpPr>
      <xdr:spPr>
        <a:xfrm>
          <a:off x="2159000" y="13317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31132</xdr:rowOff>
    </xdr:from>
    <xdr:ext cx="762000" cy="259045"/>
    <xdr:sp macro="" textlink="">
      <xdr:nvSpPr>
        <xdr:cNvPr id="393" name="テキスト ボックス 392"/>
        <xdr:cNvSpPr txBox="1"/>
      </xdr:nvSpPr>
      <xdr:spPr>
        <a:xfrm>
          <a:off x="1828800" y="13404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30480</xdr:rowOff>
    </xdr:from>
    <xdr:to>
      <xdr:col>1</xdr:col>
      <xdr:colOff>676275</xdr:colOff>
      <xdr:row>77</xdr:row>
      <xdr:rowOff>132080</xdr:rowOff>
    </xdr:to>
    <xdr:sp macro="" textlink="">
      <xdr:nvSpPr>
        <xdr:cNvPr id="394" name="円/楕円 393"/>
        <xdr:cNvSpPr/>
      </xdr:nvSpPr>
      <xdr:spPr>
        <a:xfrm>
          <a:off x="1270000" y="1323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116857</xdr:rowOff>
    </xdr:from>
    <xdr:ext cx="762000" cy="259045"/>
    <xdr:sp macro="" textlink="">
      <xdr:nvSpPr>
        <xdr:cNvPr id="395" name="テキスト ボックス 394"/>
        <xdr:cNvSpPr txBox="1"/>
      </xdr:nvSpPr>
      <xdr:spPr>
        <a:xfrm>
          <a:off x="939800" y="1331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人件費、補助費等に充当する一般財源が減少する一方で、扶助費、繰出金等に充当する一般財源が増加し、分子に当たる公債費以外に充当する一般財源の額は、小幅な変動に収まっているが、分母に当たる経常一般財源や臨時財政対策債の額の変動幅が大きく、</a:t>
          </a:r>
          <a:r>
            <a:rPr kumimoji="1" lang="ja-JP" altLang="ja-JP" sz="1100">
              <a:solidFill>
                <a:schemeClr val="dk1"/>
              </a:solidFill>
              <a:latin typeface="+mn-lt"/>
              <a:ea typeface="+mn-ea"/>
              <a:cs typeface="+mn-cs"/>
            </a:rPr>
            <a:t>平成</a:t>
          </a:r>
          <a:r>
            <a:rPr kumimoji="1" lang="en-US" altLang="ja-JP" sz="1100">
              <a:solidFill>
                <a:schemeClr val="dk1"/>
              </a:solidFill>
              <a:latin typeface="+mn-lt"/>
              <a:ea typeface="+mn-ea"/>
              <a:cs typeface="+mn-cs"/>
            </a:rPr>
            <a:t>22</a:t>
          </a:r>
          <a:r>
            <a:rPr kumimoji="1" lang="ja-JP" altLang="ja-JP" sz="1100">
              <a:solidFill>
                <a:schemeClr val="dk1"/>
              </a:solidFill>
              <a:latin typeface="+mn-lt"/>
              <a:ea typeface="+mn-ea"/>
              <a:cs typeface="+mn-cs"/>
            </a:rPr>
            <a:t>年度から平成</a:t>
          </a:r>
          <a:r>
            <a:rPr kumimoji="1" lang="en-US" altLang="ja-JP" sz="1100">
              <a:solidFill>
                <a:schemeClr val="dk1"/>
              </a:solidFill>
              <a:latin typeface="+mn-lt"/>
              <a:ea typeface="+mn-ea"/>
              <a:cs typeface="+mn-cs"/>
            </a:rPr>
            <a:t>26</a:t>
          </a:r>
          <a:r>
            <a:rPr kumimoji="1" lang="ja-JP" altLang="ja-JP" sz="1100">
              <a:solidFill>
                <a:schemeClr val="dk1"/>
              </a:solidFill>
              <a:latin typeface="+mn-lt"/>
              <a:ea typeface="+mn-ea"/>
              <a:cs typeface="+mn-cs"/>
            </a:rPr>
            <a:t>年度にかけて</a:t>
          </a:r>
          <a:r>
            <a:rPr kumimoji="1" lang="ja-JP" altLang="en-US" sz="1100">
              <a:solidFill>
                <a:schemeClr val="dk1"/>
              </a:solidFill>
              <a:latin typeface="+mn-lt"/>
              <a:ea typeface="+mn-ea"/>
              <a:cs typeface="+mn-cs"/>
            </a:rPr>
            <a:t>公債費以外に係る経常経費比率は若干増減している。この間、類似団体平均は常に下回ってきたものの、今後も社会保障関連経費や老朽化が進む公共施設等の維持管理経費等は増加が予想されるため、定員の適正化や事務事業の見直し、公共施設の統廃合等に積極的に取り組み、経費の削減に努める。</a:t>
          </a:r>
          <a:endParaRPr kumimoji="1" lang="ja-JP" altLang="en-US" sz="11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17272</xdr:rowOff>
    </xdr:to>
    <xdr:cxnSp macro="">
      <xdr:nvCxnSpPr>
        <xdr:cNvPr id="421" name="直線コネクタ 420"/>
        <xdr:cNvCxnSpPr/>
      </xdr:nvCxnSpPr>
      <xdr:spPr>
        <a:xfrm flipV="1">
          <a:off x="16510000" y="12617704"/>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160799</xdr:rowOff>
    </xdr:from>
    <xdr:ext cx="762000" cy="259045"/>
    <xdr:sp macro="" textlink="">
      <xdr:nvSpPr>
        <xdr:cNvPr id="422" name="公債費以外最小値テキスト"/>
        <xdr:cNvSpPr txBox="1"/>
      </xdr:nvSpPr>
      <xdr:spPr>
        <a:xfrm>
          <a:off x="16598900" y="1370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a:t>
          </a:r>
          <a:endParaRPr kumimoji="1" lang="ja-JP" altLang="en-US" sz="1000" b="1">
            <a:latin typeface="ＭＳ Ｐゴシック"/>
          </a:endParaRPr>
        </a:p>
      </xdr:txBody>
    </xdr:sp>
    <xdr:clientData/>
  </xdr:oneCellAnchor>
  <xdr:twoCellAnchor>
    <xdr:from>
      <xdr:col>23</xdr:col>
      <xdr:colOff>628650</xdr:colOff>
      <xdr:row>80</xdr:row>
      <xdr:rowOff>17272</xdr:rowOff>
    </xdr:from>
    <xdr:to>
      <xdr:col>24</xdr:col>
      <xdr:colOff>120650</xdr:colOff>
      <xdr:row>80</xdr:row>
      <xdr:rowOff>17272</xdr:rowOff>
    </xdr:to>
    <xdr:cxnSp macro="">
      <xdr:nvCxnSpPr>
        <xdr:cNvPr id="423" name="直線コネクタ 422"/>
        <xdr:cNvCxnSpPr/>
      </xdr:nvCxnSpPr>
      <xdr:spPr>
        <a:xfrm>
          <a:off x="16421100" y="1373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4"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5" name="直線コネクタ 424"/>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145288</xdr:rowOff>
    </xdr:from>
    <xdr:to>
      <xdr:col>24</xdr:col>
      <xdr:colOff>31750</xdr:colOff>
      <xdr:row>75</xdr:row>
      <xdr:rowOff>115570</xdr:rowOff>
    </xdr:to>
    <xdr:cxnSp macro="">
      <xdr:nvCxnSpPr>
        <xdr:cNvPr id="426" name="直線コネクタ 425"/>
        <xdr:cNvCxnSpPr/>
      </xdr:nvCxnSpPr>
      <xdr:spPr>
        <a:xfrm>
          <a:off x="15671800" y="12832588"/>
          <a:ext cx="8382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36847</xdr:rowOff>
    </xdr:from>
    <xdr:ext cx="762000" cy="259045"/>
    <xdr:sp macro="" textlink="">
      <xdr:nvSpPr>
        <xdr:cNvPr id="427" name="公債費以外平均値テキスト"/>
        <xdr:cNvSpPr txBox="1"/>
      </xdr:nvSpPr>
      <xdr:spPr>
        <a:xfrm>
          <a:off x="16598900" y="13238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28" name="フローチャート : 判断 427"/>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145288</xdr:rowOff>
    </xdr:from>
    <xdr:to>
      <xdr:col>22</xdr:col>
      <xdr:colOff>565150</xdr:colOff>
      <xdr:row>75</xdr:row>
      <xdr:rowOff>133858</xdr:rowOff>
    </xdr:to>
    <xdr:cxnSp macro="">
      <xdr:nvCxnSpPr>
        <xdr:cNvPr id="429" name="直線コネクタ 428"/>
        <xdr:cNvCxnSpPr/>
      </xdr:nvCxnSpPr>
      <xdr:spPr>
        <a:xfrm flipV="1">
          <a:off x="14782800" y="12832588"/>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763</xdr:rowOff>
    </xdr:from>
    <xdr:to>
      <xdr:col>22</xdr:col>
      <xdr:colOff>615950</xdr:colOff>
      <xdr:row>77</xdr:row>
      <xdr:rowOff>102363</xdr:rowOff>
    </xdr:to>
    <xdr:sp macro="" textlink="">
      <xdr:nvSpPr>
        <xdr:cNvPr id="430" name="フローチャート : 判断 429"/>
        <xdr:cNvSpPr/>
      </xdr:nvSpPr>
      <xdr:spPr>
        <a:xfrm>
          <a:off x="15621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87140</xdr:rowOff>
    </xdr:from>
    <xdr:ext cx="736600" cy="259045"/>
    <xdr:sp macro="" textlink="">
      <xdr:nvSpPr>
        <xdr:cNvPr id="431" name="テキスト ボックス 430"/>
        <xdr:cNvSpPr txBox="1"/>
      </xdr:nvSpPr>
      <xdr:spPr>
        <a:xfrm>
          <a:off x="15290800" y="13288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133858</xdr:rowOff>
    </xdr:from>
    <xdr:to>
      <xdr:col>21</xdr:col>
      <xdr:colOff>361950</xdr:colOff>
      <xdr:row>75</xdr:row>
      <xdr:rowOff>143002</xdr:rowOff>
    </xdr:to>
    <xdr:cxnSp macro="">
      <xdr:nvCxnSpPr>
        <xdr:cNvPr id="432" name="直線コネクタ 431"/>
        <xdr:cNvCxnSpPr/>
      </xdr:nvCxnSpPr>
      <xdr:spPr>
        <a:xfrm flipV="1">
          <a:off x="13893800" y="129926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14478</xdr:rowOff>
    </xdr:from>
    <xdr:to>
      <xdr:col>21</xdr:col>
      <xdr:colOff>412750</xdr:colOff>
      <xdr:row>77</xdr:row>
      <xdr:rowOff>116078</xdr:rowOff>
    </xdr:to>
    <xdr:sp macro="" textlink="">
      <xdr:nvSpPr>
        <xdr:cNvPr id="433" name="フローチャート : 判断 432"/>
        <xdr:cNvSpPr/>
      </xdr:nvSpPr>
      <xdr:spPr>
        <a:xfrm>
          <a:off x="14732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100855</xdr:rowOff>
    </xdr:from>
    <xdr:ext cx="762000" cy="259045"/>
    <xdr:sp macro="" textlink="">
      <xdr:nvSpPr>
        <xdr:cNvPr id="434" name="テキスト ボックス 433"/>
        <xdr:cNvSpPr txBox="1"/>
      </xdr:nvSpPr>
      <xdr:spPr>
        <a:xfrm>
          <a:off x="14401800" y="1330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140716</xdr:rowOff>
    </xdr:from>
    <xdr:to>
      <xdr:col>20</xdr:col>
      <xdr:colOff>158750</xdr:colOff>
      <xdr:row>75</xdr:row>
      <xdr:rowOff>143002</xdr:rowOff>
    </xdr:to>
    <xdr:cxnSp macro="">
      <xdr:nvCxnSpPr>
        <xdr:cNvPr id="435" name="直線コネクタ 434"/>
        <xdr:cNvCxnSpPr/>
      </xdr:nvCxnSpPr>
      <xdr:spPr>
        <a:xfrm>
          <a:off x="13004800" y="12828016"/>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144780</xdr:rowOff>
    </xdr:from>
    <xdr:to>
      <xdr:col>20</xdr:col>
      <xdr:colOff>209550</xdr:colOff>
      <xdr:row>77</xdr:row>
      <xdr:rowOff>74930</xdr:rowOff>
    </xdr:to>
    <xdr:sp macro="" textlink="">
      <xdr:nvSpPr>
        <xdr:cNvPr id="436" name="フローチャート : 判断 435"/>
        <xdr:cNvSpPr/>
      </xdr:nvSpPr>
      <xdr:spPr>
        <a:xfrm>
          <a:off x="13843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59707</xdr:rowOff>
    </xdr:from>
    <xdr:ext cx="762000" cy="259045"/>
    <xdr:sp macro="" textlink="">
      <xdr:nvSpPr>
        <xdr:cNvPr id="437" name="テキスト ボックス 436"/>
        <xdr:cNvSpPr txBox="1"/>
      </xdr:nvSpPr>
      <xdr:spPr>
        <a:xfrm>
          <a:off x="13512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115062</xdr:rowOff>
    </xdr:from>
    <xdr:to>
      <xdr:col>19</xdr:col>
      <xdr:colOff>6350</xdr:colOff>
      <xdr:row>76</xdr:row>
      <xdr:rowOff>45213</xdr:rowOff>
    </xdr:to>
    <xdr:sp macro="" textlink="">
      <xdr:nvSpPr>
        <xdr:cNvPr id="438" name="フローチャート : 判断 437"/>
        <xdr:cNvSpPr/>
      </xdr:nvSpPr>
      <xdr:spPr>
        <a:xfrm>
          <a:off x="12954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29990</xdr:rowOff>
    </xdr:from>
    <xdr:ext cx="762000" cy="259045"/>
    <xdr:sp macro="" textlink="">
      <xdr:nvSpPr>
        <xdr:cNvPr id="439" name="テキスト ボックス 438"/>
        <xdr:cNvSpPr txBox="1"/>
      </xdr:nvSpPr>
      <xdr:spPr>
        <a:xfrm>
          <a:off x="12623800" y="1306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64770</xdr:rowOff>
    </xdr:from>
    <xdr:to>
      <xdr:col>24</xdr:col>
      <xdr:colOff>82550</xdr:colOff>
      <xdr:row>75</xdr:row>
      <xdr:rowOff>166370</xdr:rowOff>
    </xdr:to>
    <xdr:sp macro="" textlink="">
      <xdr:nvSpPr>
        <xdr:cNvPr id="445" name="円/楕円 444"/>
        <xdr:cNvSpPr/>
      </xdr:nvSpPr>
      <xdr:spPr>
        <a:xfrm>
          <a:off x="164592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81297</xdr:rowOff>
    </xdr:from>
    <xdr:ext cx="762000" cy="259045"/>
    <xdr:sp macro="" textlink="">
      <xdr:nvSpPr>
        <xdr:cNvPr id="446" name="公債費以外該当値テキスト"/>
        <xdr:cNvSpPr txBox="1"/>
      </xdr:nvSpPr>
      <xdr:spPr>
        <a:xfrm>
          <a:off x="165989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94488</xdr:rowOff>
    </xdr:from>
    <xdr:to>
      <xdr:col>22</xdr:col>
      <xdr:colOff>615950</xdr:colOff>
      <xdr:row>75</xdr:row>
      <xdr:rowOff>24638</xdr:rowOff>
    </xdr:to>
    <xdr:sp macro="" textlink="">
      <xdr:nvSpPr>
        <xdr:cNvPr id="447" name="円/楕円 446"/>
        <xdr:cNvSpPr/>
      </xdr:nvSpPr>
      <xdr:spPr>
        <a:xfrm>
          <a:off x="15621000" y="12781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34815</xdr:rowOff>
    </xdr:from>
    <xdr:ext cx="736600" cy="259045"/>
    <xdr:sp macro="" textlink="">
      <xdr:nvSpPr>
        <xdr:cNvPr id="448" name="テキスト ボックス 447"/>
        <xdr:cNvSpPr txBox="1"/>
      </xdr:nvSpPr>
      <xdr:spPr>
        <a:xfrm>
          <a:off x="15290800" y="12550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83058</xdr:rowOff>
    </xdr:from>
    <xdr:to>
      <xdr:col>21</xdr:col>
      <xdr:colOff>412750</xdr:colOff>
      <xdr:row>76</xdr:row>
      <xdr:rowOff>13208</xdr:rowOff>
    </xdr:to>
    <xdr:sp macro="" textlink="">
      <xdr:nvSpPr>
        <xdr:cNvPr id="449" name="円/楕円 448"/>
        <xdr:cNvSpPr/>
      </xdr:nvSpPr>
      <xdr:spPr>
        <a:xfrm>
          <a:off x="14732000" y="1294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23385</xdr:rowOff>
    </xdr:from>
    <xdr:ext cx="762000" cy="259045"/>
    <xdr:sp macro="" textlink="">
      <xdr:nvSpPr>
        <xdr:cNvPr id="450" name="テキスト ボックス 449"/>
        <xdr:cNvSpPr txBox="1"/>
      </xdr:nvSpPr>
      <xdr:spPr>
        <a:xfrm>
          <a:off x="14401800" y="1271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92202</xdr:rowOff>
    </xdr:from>
    <xdr:to>
      <xdr:col>20</xdr:col>
      <xdr:colOff>209550</xdr:colOff>
      <xdr:row>76</xdr:row>
      <xdr:rowOff>22352</xdr:rowOff>
    </xdr:to>
    <xdr:sp macro="" textlink="">
      <xdr:nvSpPr>
        <xdr:cNvPr id="451" name="円/楕円 450"/>
        <xdr:cNvSpPr/>
      </xdr:nvSpPr>
      <xdr:spPr>
        <a:xfrm>
          <a:off x="13843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32529</xdr:rowOff>
    </xdr:from>
    <xdr:ext cx="762000" cy="259045"/>
    <xdr:sp macro="" textlink="">
      <xdr:nvSpPr>
        <xdr:cNvPr id="452" name="テキスト ボックス 451"/>
        <xdr:cNvSpPr txBox="1"/>
      </xdr:nvSpPr>
      <xdr:spPr>
        <a:xfrm>
          <a:off x="13512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89916</xdr:rowOff>
    </xdr:from>
    <xdr:to>
      <xdr:col>19</xdr:col>
      <xdr:colOff>6350</xdr:colOff>
      <xdr:row>75</xdr:row>
      <xdr:rowOff>20066</xdr:rowOff>
    </xdr:to>
    <xdr:sp macro="" textlink="">
      <xdr:nvSpPr>
        <xdr:cNvPr id="453" name="円/楕円 452"/>
        <xdr:cNvSpPr/>
      </xdr:nvSpPr>
      <xdr:spPr>
        <a:xfrm>
          <a:off x="12954000" y="1277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30243</xdr:rowOff>
    </xdr:from>
    <xdr:ext cx="762000" cy="259045"/>
    <xdr:sp macro="" textlink="">
      <xdr:nvSpPr>
        <xdr:cNvPr id="454" name="テキスト ボックス 453"/>
        <xdr:cNvSpPr txBox="1"/>
      </xdr:nvSpPr>
      <xdr:spPr>
        <a:xfrm>
          <a:off x="12623800" y="1254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愛媛県今治市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138095</xdr:rowOff>
    </xdr:from>
    <xdr:to>
      <xdr:col>4</xdr:col>
      <xdr:colOff>1117600</xdr:colOff>
      <xdr:row>19</xdr:row>
      <xdr:rowOff>21783</xdr:rowOff>
    </xdr:to>
    <xdr:cxnSp macro="">
      <xdr:nvCxnSpPr>
        <xdr:cNvPr id="43" name="直線コネクタ 42"/>
        <xdr:cNvCxnSpPr/>
      </xdr:nvCxnSpPr>
      <xdr:spPr bwMode="auto">
        <a:xfrm flipV="1">
          <a:off x="5651500" y="2071670"/>
          <a:ext cx="0" cy="12552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165310</xdr:rowOff>
    </xdr:from>
    <xdr:ext cx="762000" cy="259045"/>
    <xdr:sp macro="" textlink="">
      <xdr:nvSpPr>
        <xdr:cNvPr id="44" name="人口1人当たり決算額の推移最小値テキスト130"/>
        <xdr:cNvSpPr txBox="1"/>
      </xdr:nvSpPr>
      <xdr:spPr>
        <a:xfrm>
          <a:off x="5740400" y="329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46,686</a:t>
          </a:r>
          <a:endParaRPr kumimoji="1" lang="ja-JP" altLang="en-US" sz="1000" b="1">
            <a:latin typeface="ＭＳ Ｐゴシック"/>
          </a:endParaRPr>
        </a:p>
      </xdr:txBody>
    </xdr:sp>
    <xdr:clientData/>
  </xdr:oneCellAnchor>
  <xdr:twoCellAnchor>
    <xdr:from>
      <xdr:col>4</xdr:col>
      <xdr:colOff>1028700</xdr:colOff>
      <xdr:row>19</xdr:row>
      <xdr:rowOff>21783</xdr:rowOff>
    </xdr:from>
    <xdr:to>
      <xdr:col>5</xdr:col>
      <xdr:colOff>73025</xdr:colOff>
      <xdr:row>19</xdr:row>
      <xdr:rowOff>21783</xdr:rowOff>
    </xdr:to>
    <xdr:cxnSp macro="">
      <xdr:nvCxnSpPr>
        <xdr:cNvPr id="45" name="直線コネクタ 44"/>
        <xdr:cNvCxnSpPr/>
      </xdr:nvCxnSpPr>
      <xdr:spPr bwMode="auto">
        <a:xfrm>
          <a:off x="5562600" y="33269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53022</xdr:rowOff>
    </xdr:from>
    <xdr:ext cx="762000" cy="259045"/>
    <xdr:sp macro="" textlink="">
      <xdr:nvSpPr>
        <xdr:cNvPr id="46" name="人口1人当たり決算額の推移最大値テキスト130"/>
        <xdr:cNvSpPr txBox="1"/>
      </xdr:nvSpPr>
      <xdr:spPr>
        <a:xfrm>
          <a:off x="5740400" y="181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101,598</a:t>
          </a:r>
          <a:endParaRPr kumimoji="1" lang="ja-JP" altLang="en-US" sz="1000" b="1">
            <a:latin typeface="ＭＳ Ｐゴシック"/>
          </a:endParaRPr>
        </a:p>
      </xdr:txBody>
    </xdr:sp>
    <xdr:clientData/>
  </xdr:oneCellAnchor>
  <xdr:twoCellAnchor>
    <xdr:from>
      <xdr:col>4</xdr:col>
      <xdr:colOff>1028700</xdr:colOff>
      <xdr:row>11</xdr:row>
      <xdr:rowOff>138095</xdr:rowOff>
    </xdr:from>
    <xdr:to>
      <xdr:col>5</xdr:col>
      <xdr:colOff>73025</xdr:colOff>
      <xdr:row>11</xdr:row>
      <xdr:rowOff>138095</xdr:rowOff>
    </xdr:to>
    <xdr:cxnSp macro="">
      <xdr:nvCxnSpPr>
        <xdr:cNvPr id="47" name="直線コネクタ 46"/>
        <xdr:cNvCxnSpPr/>
      </xdr:nvCxnSpPr>
      <xdr:spPr bwMode="auto">
        <a:xfrm>
          <a:off x="5562600" y="2071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46929</xdr:rowOff>
    </xdr:from>
    <xdr:to>
      <xdr:col>4</xdr:col>
      <xdr:colOff>1117600</xdr:colOff>
      <xdr:row>15</xdr:row>
      <xdr:rowOff>92009</xdr:rowOff>
    </xdr:to>
    <xdr:cxnSp macro="">
      <xdr:nvCxnSpPr>
        <xdr:cNvPr id="48" name="直線コネクタ 47"/>
        <xdr:cNvCxnSpPr/>
      </xdr:nvCxnSpPr>
      <xdr:spPr bwMode="auto">
        <a:xfrm flipV="1">
          <a:off x="5003800" y="2666304"/>
          <a:ext cx="647700" cy="450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130809</xdr:rowOff>
    </xdr:from>
    <xdr:ext cx="762000" cy="259045"/>
    <xdr:sp macro="" textlink="">
      <xdr:nvSpPr>
        <xdr:cNvPr id="49" name="人口1人当たり決算額の推移平均値テキスト130"/>
        <xdr:cNvSpPr txBox="1"/>
      </xdr:nvSpPr>
      <xdr:spPr>
        <a:xfrm>
          <a:off x="5740400" y="292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158732</xdr:rowOff>
    </xdr:from>
    <xdr:to>
      <xdr:col>5</xdr:col>
      <xdr:colOff>34925</xdr:colOff>
      <xdr:row>17</xdr:row>
      <xdr:rowOff>88882</xdr:rowOff>
    </xdr:to>
    <xdr:sp macro="" textlink="">
      <xdr:nvSpPr>
        <xdr:cNvPr id="50" name="フローチャート : 判断 49"/>
        <xdr:cNvSpPr/>
      </xdr:nvSpPr>
      <xdr:spPr bwMode="auto">
        <a:xfrm>
          <a:off x="5600700" y="2949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72395</xdr:rowOff>
    </xdr:from>
    <xdr:to>
      <xdr:col>4</xdr:col>
      <xdr:colOff>469900</xdr:colOff>
      <xdr:row>15</xdr:row>
      <xdr:rowOff>92009</xdr:rowOff>
    </xdr:to>
    <xdr:cxnSp macro="">
      <xdr:nvCxnSpPr>
        <xdr:cNvPr id="51" name="直線コネクタ 50"/>
        <xdr:cNvCxnSpPr/>
      </xdr:nvCxnSpPr>
      <xdr:spPr bwMode="auto">
        <a:xfrm>
          <a:off x="4305300" y="2691770"/>
          <a:ext cx="698500" cy="19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160332</xdr:rowOff>
    </xdr:from>
    <xdr:to>
      <xdr:col>4</xdr:col>
      <xdr:colOff>520700</xdr:colOff>
      <xdr:row>17</xdr:row>
      <xdr:rowOff>90482</xdr:rowOff>
    </xdr:to>
    <xdr:sp macro="" textlink="">
      <xdr:nvSpPr>
        <xdr:cNvPr id="52" name="フローチャート : 判断 51"/>
        <xdr:cNvSpPr/>
      </xdr:nvSpPr>
      <xdr:spPr bwMode="auto">
        <a:xfrm>
          <a:off x="49530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75259</xdr:rowOff>
    </xdr:from>
    <xdr:ext cx="736600" cy="259045"/>
    <xdr:sp macro="" textlink="">
      <xdr:nvSpPr>
        <xdr:cNvPr id="53" name="テキスト ボックス 52"/>
        <xdr:cNvSpPr txBox="1"/>
      </xdr:nvSpPr>
      <xdr:spPr>
        <a:xfrm>
          <a:off x="4622800" y="3037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42906</xdr:rowOff>
    </xdr:from>
    <xdr:to>
      <xdr:col>3</xdr:col>
      <xdr:colOff>904875</xdr:colOff>
      <xdr:row>15</xdr:row>
      <xdr:rowOff>72395</xdr:rowOff>
    </xdr:to>
    <xdr:cxnSp macro="">
      <xdr:nvCxnSpPr>
        <xdr:cNvPr id="54" name="直線コネクタ 53"/>
        <xdr:cNvCxnSpPr/>
      </xdr:nvCxnSpPr>
      <xdr:spPr bwMode="auto">
        <a:xfrm>
          <a:off x="3606800" y="2662281"/>
          <a:ext cx="698500" cy="294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137861</xdr:rowOff>
    </xdr:from>
    <xdr:to>
      <xdr:col>3</xdr:col>
      <xdr:colOff>955675</xdr:colOff>
      <xdr:row>17</xdr:row>
      <xdr:rowOff>68011</xdr:rowOff>
    </xdr:to>
    <xdr:sp macro="" textlink="">
      <xdr:nvSpPr>
        <xdr:cNvPr id="55" name="フローチャート : 判断 54"/>
        <xdr:cNvSpPr/>
      </xdr:nvSpPr>
      <xdr:spPr bwMode="auto">
        <a:xfrm>
          <a:off x="42545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52788</xdr:rowOff>
    </xdr:from>
    <xdr:ext cx="762000" cy="259045"/>
    <xdr:sp macro="" textlink="">
      <xdr:nvSpPr>
        <xdr:cNvPr id="56" name="テキスト ボックス 55"/>
        <xdr:cNvSpPr txBox="1"/>
      </xdr:nvSpPr>
      <xdr:spPr>
        <a:xfrm>
          <a:off x="3924300" y="30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42906</xdr:rowOff>
    </xdr:from>
    <xdr:to>
      <xdr:col>3</xdr:col>
      <xdr:colOff>206375</xdr:colOff>
      <xdr:row>15</xdr:row>
      <xdr:rowOff>44780</xdr:rowOff>
    </xdr:to>
    <xdr:cxnSp macro="">
      <xdr:nvCxnSpPr>
        <xdr:cNvPr id="57" name="直線コネクタ 56"/>
        <xdr:cNvCxnSpPr/>
      </xdr:nvCxnSpPr>
      <xdr:spPr bwMode="auto">
        <a:xfrm flipV="1">
          <a:off x="2908300" y="2662281"/>
          <a:ext cx="698500" cy="18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85946</xdr:rowOff>
    </xdr:from>
    <xdr:to>
      <xdr:col>3</xdr:col>
      <xdr:colOff>257175</xdr:colOff>
      <xdr:row>17</xdr:row>
      <xdr:rowOff>16096</xdr:rowOff>
    </xdr:to>
    <xdr:sp macro="" textlink="">
      <xdr:nvSpPr>
        <xdr:cNvPr id="58" name="フローチャート : 判断 57"/>
        <xdr:cNvSpPr/>
      </xdr:nvSpPr>
      <xdr:spPr bwMode="auto">
        <a:xfrm>
          <a:off x="35560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873</xdr:rowOff>
    </xdr:from>
    <xdr:ext cx="762000" cy="259045"/>
    <xdr:sp macro="" textlink="">
      <xdr:nvSpPr>
        <xdr:cNvPr id="59" name="テキスト ボックス 58"/>
        <xdr:cNvSpPr txBox="1"/>
      </xdr:nvSpPr>
      <xdr:spPr>
        <a:xfrm>
          <a:off x="3225800" y="29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54308</xdr:rowOff>
    </xdr:from>
    <xdr:to>
      <xdr:col>2</xdr:col>
      <xdr:colOff>692150</xdr:colOff>
      <xdr:row>15</xdr:row>
      <xdr:rowOff>155908</xdr:rowOff>
    </xdr:to>
    <xdr:sp macro="" textlink="">
      <xdr:nvSpPr>
        <xdr:cNvPr id="60" name="フローチャート : 判断 59"/>
        <xdr:cNvSpPr/>
      </xdr:nvSpPr>
      <xdr:spPr bwMode="auto">
        <a:xfrm>
          <a:off x="28575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140685</xdr:rowOff>
    </xdr:from>
    <xdr:ext cx="762000" cy="259045"/>
    <xdr:sp macro="" textlink="">
      <xdr:nvSpPr>
        <xdr:cNvPr id="61" name="テキスト ボックス 60"/>
        <xdr:cNvSpPr txBox="1"/>
      </xdr:nvSpPr>
      <xdr:spPr>
        <a:xfrm>
          <a:off x="2527300" y="2760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167579</xdr:rowOff>
    </xdr:from>
    <xdr:to>
      <xdr:col>5</xdr:col>
      <xdr:colOff>34925</xdr:colOff>
      <xdr:row>15</xdr:row>
      <xdr:rowOff>97729</xdr:rowOff>
    </xdr:to>
    <xdr:sp macro="" textlink="">
      <xdr:nvSpPr>
        <xdr:cNvPr id="67" name="円/楕円 66"/>
        <xdr:cNvSpPr/>
      </xdr:nvSpPr>
      <xdr:spPr bwMode="auto">
        <a:xfrm>
          <a:off x="5600700" y="26155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12656</xdr:rowOff>
    </xdr:from>
    <xdr:ext cx="762000" cy="259045"/>
    <xdr:sp macro="" textlink="">
      <xdr:nvSpPr>
        <xdr:cNvPr id="68" name="人口1人当たり決算額の推移該当値テキスト130"/>
        <xdr:cNvSpPr txBox="1"/>
      </xdr:nvSpPr>
      <xdr:spPr>
        <a:xfrm>
          <a:off x="5740400" y="246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75,586</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41209</xdr:rowOff>
    </xdr:from>
    <xdr:to>
      <xdr:col>4</xdr:col>
      <xdr:colOff>520700</xdr:colOff>
      <xdr:row>15</xdr:row>
      <xdr:rowOff>142809</xdr:rowOff>
    </xdr:to>
    <xdr:sp macro="" textlink="">
      <xdr:nvSpPr>
        <xdr:cNvPr id="69" name="円/楕円 68"/>
        <xdr:cNvSpPr/>
      </xdr:nvSpPr>
      <xdr:spPr bwMode="auto">
        <a:xfrm>
          <a:off x="4953000" y="2660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152986</xdr:rowOff>
    </xdr:from>
    <xdr:ext cx="736600" cy="259045"/>
    <xdr:sp macro="" textlink="">
      <xdr:nvSpPr>
        <xdr:cNvPr id="70" name="テキスト ボックス 69"/>
        <xdr:cNvSpPr txBox="1"/>
      </xdr:nvSpPr>
      <xdr:spPr>
        <a:xfrm>
          <a:off x="4622800" y="2429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73,614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21595</xdr:rowOff>
    </xdr:from>
    <xdr:to>
      <xdr:col>3</xdr:col>
      <xdr:colOff>955675</xdr:colOff>
      <xdr:row>15</xdr:row>
      <xdr:rowOff>123195</xdr:rowOff>
    </xdr:to>
    <xdr:sp macro="" textlink="">
      <xdr:nvSpPr>
        <xdr:cNvPr id="71" name="円/楕円 70"/>
        <xdr:cNvSpPr/>
      </xdr:nvSpPr>
      <xdr:spPr bwMode="auto">
        <a:xfrm>
          <a:off x="4254500" y="26409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133372</xdr:rowOff>
    </xdr:from>
    <xdr:ext cx="762000" cy="259045"/>
    <xdr:sp macro="" textlink="">
      <xdr:nvSpPr>
        <xdr:cNvPr id="72" name="テキスト ボックス 71"/>
        <xdr:cNvSpPr txBox="1"/>
      </xdr:nvSpPr>
      <xdr:spPr>
        <a:xfrm>
          <a:off x="3924300" y="240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74,472</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163556</xdr:rowOff>
    </xdr:from>
    <xdr:to>
      <xdr:col>3</xdr:col>
      <xdr:colOff>257175</xdr:colOff>
      <xdr:row>15</xdr:row>
      <xdr:rowOff>93706</xdr:rowOff>
    </xdr:to>
    <xdr:sp macro="" textlink="">
      <xdr:nvSpPr>
        <xdr:cNvPr id="73" name="円/楕円 72"/>
        <xdr:cNvSpPr/>
      </xdr:nvSpPr>
      <xdr:spPr bwMode="auto">
        <a:xfrm>
          <a:off x="3556000" y="26114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103883</xdr:rowOff>
    </xdr:from>
    <xdr:ext cx="762000" cy="259045"/>
    <xdr:sp macro="" textlink="">
      <xdr:nvSpPr>
        <xdr:cNvPr id="74" name="テキスト ボックス 73"/>
        <xdr:cNvSpPr txBox="1"/>
      </xdr:nvSpPr>
      <xdr:spPr>
        <a:xfrm>
          <a:off x="3225800" y="2380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75,762</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165430</xdr:rowOff>
    </xdr:from>
    <xdr:to>
      <xdr:col>2</xdr:col>
      <xdr:colOff>692150</xdr:colOff>
      <xdr:row>15</xdr:row>
      <xdr:rowOff>95580</xdr:rowOff>
    </xdr:to>
    <xdr:sp macro="" textlink="">
      <xdr:nvSpPr>
        <xdr:cNvPr id="75" name="円/楕円 74"/>
        <xdr:cNvSpPr/>
      </xdr:nvSpPr>
      <xdr:spPr bwMode="auto">
        <a:xfrm>
          <a:off x="2857500" y="2613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105757</xdr:rowOff>
    </xdr:from>
    <xdr:ext cx="762000" cy="259045"/>
    <xdr:sp macro="" textlink="">
      <xdr:nvSpPr>
        <xdr:cNvPr id="76" name="テキスト ボックス 75"/>
        <xdr:cNvSpPr txBox="1"/>
      </xdr:nvSpPr>
      <xdr:spPr>
        <a:xfrm>
          <a:off x="2527300" y="238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75,680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17729</xdr:rowOff>
    </xdr:from>
    <xdr:to>
      <xdr:col>4</xdr:col>
      <xdr:colOff>1117600</xdr:colOff>
      <xdr:row>37</xdr:row>
      <xdr:rowOff>269777</xdr:rowOff>
    </xdr:to>
    <xdr:cxnSp macro="">
      <xdr:nvCxnSpPr>
        <xdr:cNvPr id="106" name="直線コネクタ 105"/>
        <xdr:cNvCxnSpPr/>
      </xdr:nvCxnSpPr>
      <xdr:spPr bwMode="auto">
        <a:xfrm flipV="1">
          <a:off x="5651500" y="5942279"/>
          <a:ext cx="0" cy="14521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241854</xdr:rowOff>
    </xdr:from>
    <xdr:ext cx="762000" cy="259045"/>
    <xdr:sp macro="" textlink="">
      <xdr:nvSpPr>
        <xdr:cNvPr id="107" name="人口1人当たり決算額の推移最小値テキスト445"/>
        <xdr:cNvSpPr txBox="1"/>
      </xdr:nvSpPr>
      <xdr:spPr>
        <a:xfrm>
          <a:off x="5740400" y="7366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a:t>
          </a:r>
          <a:endParaRPr kumimoji="1" lang="ja-JP" altLang="en-US" sz="1000" b="1">
            <a:latin typeface="ＭＳ Ｐゴシック"/>
          </a:endParaRPr>
        </a:p>
      </xdr:txBody>
    </xdr:sp>
    <xdr:clientData/>
  </xdr:oneCellAnchor>
  <xdr:twoCellAnchor>
    <xdr:from>
      <xdr:col>4</xdr:col>
      <xdr:colOff>1028700</xdr:colOff>
      <xdr:row>37</xdr:row>
      <xdr:rowOff>269777</xdr:rowOff>
    </xdr:from>
    <xdr:to>
      <xdr:col>5</xdr:col>
      <xdr:colOff>73025</xdr:colOff>
      <xdr:row>37</xdr:row>
      <xdr:rowOff>269777</xdr:rowOff>
    </xdr:to>
    <xdr:cxnSp macro="">
      <xdr:nvCxnSpPr>
        <xdr:cNvPr id="108" name="直線コネクタ 107"/>
        <xdr:cNvCxnSpPr/>
      </xdr:nvCxnSpPr>
      <xdr:spPr bwMode="auto">
        <a:xfrm>
          <a:off x="5562600" y="73944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275556</xdr:rowOff>
    </xdr:from>
    <xdr:ext cx="762000" cy="259045"/>
    <xdr:sp macro="" textlink="">
      <xdr:nvSpPr>
        <xdr:cNvPr id="109" name="人口1人当たり決算額の推移最大値テキスト445"/>
        <xdr:cNvSpPr txBox="1"/>
      </xdr:nvSpPr>
      <xdr:spPr>
        <a:xfrm>
          <a:off x="5740400" y="568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41,096</a:t>
          </a:r>
          <a:endParaRPr kumimoji="1" lang="ja-JP" altLang="en-US" sz="1000" b="1">
            <a:latin typeface="ＭＳ Ｐゴシック"/>
          </a:endParaRPr>
        </a:p>
      </xdr:txBody>
    </xdr:sp>
    <xdr:clientData/>
  </xdr:oneCellAnchor>
  <xdr:twoCellAnchor>
    <xdr:from>
      <xdr:col>4</xdr:col>
      <xdr:colOff>1028700</xdr:colOff>
      <xdr:row>33</xdr:row>
      <xdr:rowOff>17729</xdr:rowOff>
    </xdr:from>
    <xdr:to>
      <xdr:col>5</xdr:col>
      <xdr:colOff>73025</xdr:colOff>
      <xdr:row>33</xdr:row>
      <xdr:rowOff>17729</xdr:rowOff>
    </xdr:to>
    <xdr:cxnSp macro="">
      <xdr:nvCxnSpPr>
        <xdr:cNvPr id="110" name="直線コネクタ 109"/>
        <xdr:cNvCxnSpPr/>
      </xdr:nvCxnSpPr>
      <xdr:spPr bwMode="auto">
        <a:xfrm>
          <a:off x="5562600" y="5942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43267</xdr:rowOff>
    </xdr:from>
    <xdr:to>
      <xdr:col>4</xdr:col>
      <xdr:colOff>1117600</xdr:colOff>
      <xdr:row>34</xdr:row>
      <xdr:rowOff>79713</xdr:rowOff>
    </xdr:to>
    <xdr:cxnSp macro="">
      <xdr:nvCxnSpPr>
        <xdr:cNvPr id="111" name="直線コネクタ 110"/>
        <xdr:cNvCxnSpPr/>
      </xdr:nvCxnSpPr>
      <xdr:spPr bwMode="auto">
        <a:xfrm>
          <a:off x="5003800" y="6310717"/>
          <a:ext cx="647700" cy="364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338665</xdr:rowOff>
    </xdr:from>
    <xdr:ext cx="762000" cy="259045"/>
    <xdr:sp macro="" textlink="">
      <xdr:nvSpPr>
        <xdr:cNvPr id="112" name="人口1人当たり決算額の推移平均値テキスト445"/>
        <xdr:cNvSpPr txBox="1"/>
      </xdr:nvSpPr>
      <xdr:spPr>
        <a:xfrm>
          <a:off x="5740400" y="6949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23688</xdr:rowOff>
    </xdr:from>
    <xdr:to>
      <xdr:col>5</xdr:col>
      <xdr:colOff>34925</xdr:colOff>
      <xdr:row>36</xdr:row>
      <xdr:rowOff>125288</xdr:rowOff>
    </xdr:to>
    <xdr:sp macro="" textlink="">
      <xdr:nvSpPr>
        <xdr:cNvPr id="113" name="フローチャート : 判断 112"/>
        <xdr:cNvSpPr/>
      </xdr:nvSpPr>
      <xdr:spPr bwMode="auto">
        <a:xfrm>
          <a:off x="5600700" y="6976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311023</xdr:rowOff>
    </xdr:from>
    <xdr:to>
      <xdr:col>4</xdr:col>
      <xdr:colOff>469900</xdr:colOff>
      <xdr:row>34</xdr:row>
      <xdr:rowOff>43267</xdr:rowOff>
    </xdr:to>
    <xdr:cxnSp macro="">
      <xdr:nvCxnSpPr>
        <xdr:cNvPr id="114" name="直線コネクタ 113"/>
        <xdr:cNvCxnSpPr/>
      </xdr:nvCxnSpPr>
      <xdr:spPr bwMode="auto">
        <a:xfrm>
          <a:off x="4305300" y="6235573"/>
          <a:ext cx="698500" cy="751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319659</xdr:rowOff>
    </xdr:from>
    <xdr:to>
      <xdr:col>4</xdr:col>
      <xdr:colOff>520700</xdr:colOff>
      <xdr:row>36</xdr:row>
      <xdr:rowOff>78359</xdr:rowOff>
    </xdr:to>
    <xdr:sp macro="" textlink="">
      <xdr:nvSpPr>
        <xdr:cNvPr id="115" name="フローチャート : 判断 114"/>
        <xdr:cNvSpPr/>
      </xdr:nvSpPr>
      <xdr:spPr bwMode="auto">
        <a:xfrm>
          <a:off x="49530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63136</xdr:rowOff>
    </xdr:from>
    <xdr:ext cx="736600" cy="259045"/>
    <xdr:sp macro="" textlink="">
      <xdr:nvSpPr>
        <xdr:cNvPr id="116" name="テキスト ボックス 115"/>
        <xdr:cNvSpPr txBox="1"/>
      </xdr:nvSpPr>
      <xdr:spPr>
        <a:xfrm>
          <a:off x="4622800" y="7016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251848</xdr:rowOff>
    </xdr:from>
    <xdr:to>
      <xdr:col>3</xdr:col>
      <xdr:colOff>904875</xdr:colOff>
      <xdr:row>33</xdr:row>
      <xdr:rowOff>311023</xdr:rowOff>
    </xdr:to>
    <xdr:cxnSp macro="">
      <xdr:nvCxnSpPr>
        <xdr:cNvPr id="117" name="直線コネクタ 116"/>
        <xdr:cNvCxnSpPr/>
      </xdr:nvCxnSpPr>
      <xdr:spPr bwMode="auto">
        <a:xfrm>
          <a:off x="3606800" y="6176398"/>
          <a:ext cx="698500" cy="591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261921</xdr:rowOff>
    </xdr:from>
    <xdr:to>
      <xdr:col>3</xdr:col>
      <xdr:colOff>955675</xdr:colOff>
      <xdr:row>36</xdr:row>
      <xdr:rowOff>20621</xdr:rowOff>
    </xdr:to>
    <xdr:sp macro="" textlink="">
      <xdr:nvSpPr>
        <xdr:cNvPr id="118" name="フローチャート : 判断 117"/>
        <xdr:cNvSpPr/>
      </xdr:nvSpPr>
      <xdr:spPr bwMode="auto">
        <a:xfrm>
          <a:off x="42545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5398</xdr:rowOff>
    </xdr:from>
    <xdr:ext cx="762000" cy="259045"/>
    <xdr:sp macro="" textlink="">
      <xdr:nvSpPr>
        <xdr:cNvPr id="119" name="テキスト ボックス 118"/>
        <xdr:cNvSpPr txBox="1"/>
      </xdr:nvSpPr>
      <xdr:spPr>
        <a:xfrm>
          <a:off x="3924300" y="6958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251848</xdr:rowOff>
    </xdr:from>
    <xdr:to>
      <xdr:col>3</xdr:col>
      <xdr:colOff>206375</xdr:colOff>
      <xdr:row>33</xdr:row>
      <xdr:rowOff>304916</xdr:rowOff>
    </xdr:to>
    <xdr:cxnSp macro="">
      <xdr:nvCxnSpPr>
        <xdr:cNvPr id="120" name="直線コネクタ 119"/>
        <xdr:cNvCxnSpPr/>
      </xdr:nvCxnSpPr>
      <xdr:spPr bwMode="auto">
        <a:xfrm flipV="1">
          <a:off x="2908300" y="6176398"/>
          <a:ext cx="698500" cy="530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225345</xdr:rowOff>
    </xdr:from>
    <xdr:to>
      <xdr:col>3</xdr:col>
      <xdr:colOff>257175</xdr:colOff>
      <xdr:row>35</xdr:row>
      <xdr:rowOff>326945</xdr:rowOff>
    </xdr:to>
    <xdr:sp macro="" textlink="">
      <xdr:nvSpPr>
        <xdr:cNvPr id="121" name="フローチャート : 判断 120"/>
        <xdr:cNvSpPr/>
      </xdr:nvSpPr>
      <xdr:spPr bwMode="auto">
        <a:xfrm>
          <a:off x="35560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311722</xdr:rowOff>
    </xdr:from>
    <xdr:ext cx="762000" cy="259045"/>
    <xdr:sp macro="" textlink="">
      <xdr:nvSpPr>
        <xdr:cNvPr id="122" name="テキスト ボックス 121"/>
        <xdr:cNvSpPr txBox="1"/>
      </xdr:nvSpPr>
      <xdr:spPr>
        <a:xfrm>
          <a:off x="3225800" y="692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294677</xdr:rowOff>
    </xdr:from>
    <xdr:to>
      <xdr:col>2</xdr:col>
      <xdr:colOff>692150</xdr:colOff>
      <xdr:row>35</xdr:row>
      <xdr:rowOff>53377</xdr:rowOff>
    </xdr:to>
    <xdr:sp macro="" textlink="">
      <xdr:nvSpPr>
        <xdr:cNvPr id="123" name="フローチャート : 判断 122"/>
        <xdr:cNvSpPr/>
      </xdr:nvSpPr>
      <xdr:spPr bwMode="auto">
        <a:xfrm>
          <a:off x="28575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38154</xdr:rowOff>
    </xdr:from>
    <xdr:ext cx="762000" cy="259045"/>
    <xdr:sp macro="" textlink="">
      <xdr:nvSpPr>
        <xdr:cNvPr id="124" name="テキスト ボックス 123"/>
        <xdr:cNvSpPr txBox="1"/>
      </xdr:nvSpPr>
      <xdr:spPr>
        <a:xfrm>
          <a:off x="2527300" y="6648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28913</xdr:rowOff>
    </xdr:from>
    <xdr:to>
      <xdr:col>5</xdr:col>
      <xdr:colOff>34925</xdr:colOff>
      <xdr:row>34</xdr:row>
      <xdr:rowOff>130513</xdr:rowOff>
    </xdr:to>
    <xdr:sp macro="" textlink="">
      <xdr:nvSpPr>
        <xdr:cNvPr id="130" name="円/楕円 129"/>
        <xdr:cNvSpPr/>
      </xdr:nvSpPr>
      <xdr:spPr bwMode="auto">
        <a:xfrm>
          <a:off x="5600700" y="62963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216890</xdr:rowOff>
    </xdr:from>
    <xdr:ext cx="762000" cy="259045"/>
    <xdr:sp macro="" textlink="">
      <xdr:nvSpPr>
        <xdr:cNvPr id="131" name="人口1人当たり決算額の推移該当値テキスト445"/>
        <xdr:cNvSpPr txBox="1"/>
      </xdr:nvSpPr>
      <xdr:spPr>
        <a:xfrm>
          <a:off x="5740400" y="6141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28,698</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335367</xdr:rowOff>
    </xdr:from>
    <xdr:to>
      <xdr:col>4</xdr:col>
      <xdr:colOff>520700</xdr:colOff>
      <xdr:row>34</xdr:row>
      <xdr:rowOff>94067</xdr:rowOff>
    </xdr:to>
    <xdr:sp macro="" textlink="">
      <xdr:nvSpPr>
        <xdr:cNvPr id="132" name="円/楕円 131"/>
        <xdr:cNvSpPr/>
      </xdr:nvSpPr>
      <xdr:spPr bwMode="auto">
        <a:xfrm>
          <a:off x="4953000" y="62599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104244</xdr:rowOff>
    </xdr:from>
    <xdr:ext cx="736600" cy="259045"/>
    <xdr:sp macro="" textlink="">
      <xdr:nvSpPr>
        <xdr:cNvPr id="133" name="テキスト ボックス 132"/>
        <xdr:cNvSpPr txBox="1"/>
      </xdr:nvSpPr>
      <xdr:spPr>
        <a:xfrm>
          <a:off x="4622800" y="6028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29,814</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260223</xdr:rowOff>
    </xdr:from>
    <xdr:to>
      <xdr:col>3</xdr:col>
      <xdr:colOff>955675</xdr:colOff>
      <xdr:row>34</xdr:row>
      <xdr:rowOff>18923</xdr:rowOff>
    </xdr:to>
    <xdr:sp macro="" textlink="">
      <xdr:nvSpPr>
        <xdr:cNvPr id="134" name="円/楕円 133"/>
        <xdr:cNvSpPr/>
      </xdr:nvSpPr>
      <xdr:spPr bwMode="auto">
        <a:xfrm>
          <a:off x="4254500" y="61847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29100</xdr:rowOff>
    </xdr:from>
    <xdr:ext cx="762000" cy="259045"/>
    <xdr:sp macro="" textlink="">
      <xdr:nvSpPr>
        <xdr:cNvPr id="135" name="テキスト ボックス 134"/>
        <xdr:cNvSpPr txBox="1"/>
      </xdr:nvSpPr>
      <xdr:spPr>
        <a:xfrm>
          <a:off x="3924300" y="595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32,115</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201048</xdr:rowOff>
    </xdr:from>
    <xdr:to>
      <xdr:col>3</xdr:col>
      <xdr:colOff>257175</xdr:colOff>
      <xdr:row>33</xdr:row>
      <xdr:rowOff>302648</xdr:rowOff>
    </xdr:to>
    <xdr:sp macro="" textlink="">
      <xdr:nvSpPr>
        <xdr:cNvPr id="136" name="円/楕円 135"/>
        <xdr:cNvSpPr/>
      </xdr:nvSpPr>
      <xdr:spPr bwMode="auto">
        <a:xfrm>
          <a:off x="3556000" y="61255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141375</xdr:rowOff>
    </xdr:from>
    <xdr:ext cx="762000" cy="259045"/>
    <xdr:sp macro="" textlink="">
      <xdr:nvSpPr>
        <xdr:cNvPr id="137" name="テキスト ボックス 136"/>
        <xdr:cNvSpPr txBox="1"/>
      </xdr:nvSpPr>
      <xdr:spPr>
        <a:xfrm>
          <a:off x="3225800" y="5894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33,927</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254116</xdr:rowOff>
    </xdr:from>
    <xdr:to>
      <xdr:col>2</xdr:col>
      <xdr:colOff>692150</xdr:colOff>
      <xdr:row>34</xdr:row>
      <xdr:rowOff>12816</xdr:rowOff>
    </xdr:to>
    <xdr:sp macro="" textlink="">
      <xdr:nvSpPr>
        <xdr:cNvPr id="138" name="円/楕円 137"/>
        <xdr:cNvSpPr/>
      </xdr:nvSpPr>
      <xdr:spPr bwMode="auto">
        <a:xfrm>
          <a:off x="2857500" y="6178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22993</xdr:rowOff>
    </xdr:from>
    <xdr:ext cx="762000" cy="259045"/>
    <xdr:sp macro="" textlink="">
      <xdr:nvSpPr>
        <xdr:cNvPr id="139" name="テキスト ボックス 138"/>
        <xdr:cNvSpPr txBox="1"/>
      </xdr:nvSpPr>
      <xdr:spPr>
        <a:xfrm>
          <a:off x="2527300" y="5947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32,302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愛媛県今治市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平成</a:t>
          </a:r>
          <a:r>
            <a:rPr kumimoji="1" lang="en-US" altLang="ja-JP" sz="1100">
              <a:latin typeface="ＭＳ ゴシック" pitchFamily="49" charset="-128"/>
              <a:ea typeface="ＭＳ ゴシック" pitchFamily="49" charset="-128"/>
            </a:rPr>
            <a:t>24</a:t>
          </a:r>
          <a:r>
            <a:rPr kumimoji="1" lang="ja-JP" altLang="en-US" sz="1100">
              <a:latin typeface="ＭＳ ゴシック" pitchFamily="49" charset="-128"/>
              <a:ea typeface="ＭＳ ゴシック" pitchFamily="49" charset="-128"/>
            </a:rPr>
            <a:t>年度以降、単年度収支額の赤字が継続し、実質収支額が減少傾向にある一方で、標準財政規模は増加傾向にあるため、実質収支比率は減少している。また、平成</a:t>
          </a:r>
          <a:r>
            <a:rPr kumimoji="1" lang="en-US" altLang="ja-JP" sz="1100">
              <a:latin typeface="ＭＳ ゴシック" pitchFamily="49" charset="-128"/>
              <a:ea typeface="ＭＳ ゴシック" pitchFamily="49" charset="-128"/>
            </a:rPr>
            <a:t>26</a:t>
          </a:r>
          <a:r>
            <a:rPr kumimoji="1" lang="ja-JP" altLang="en-US" sz="1100">
              <a:latin typeface="ＭＳ ゴシック" pitchFamily="49" charset="-128"/>
              <a:ea typeface="ＭＳ ゴシック" pitchFamily="49" charset="-128"/>
            </a:rPr>
            <a:t>年度は、財政調整基金を</a:t>
          </a:r>
          <a:r>
            <a:rPr kumimoji="1" lang="en-US" altLang="ja-JP" sz="1100">
              <a:latin typeface="ＭＳ ゴシック" pitchFamily="49" charset="-128"/>
              <a:ea typeface="ＭＳ ゴシック" pitchFamily="49" charset="-128"/>
            </a:rPr>
            <a:t>14,826</a:t>
          </a:r>
          <a:r>
            <a:rPr kumimoji="1" lang="ja-JP" altLang="en-US" sz="1100">
              <a:latin typeface="ＭＳ ゴシック" pitchFamily="49" charset="-128"/>
              <a:ea typeface="ＭＳ ゴシック" pitchFamily="49" charset="-128"/>
            </a:rPr>
            <a:t>千円積み立てたものの、</a:t>
          </a:r>
          <a:r>
            <a:rPr kumimoji="1" lang="en-US" altLang="ja-JP" sz="1100">
              <a:latin typeface="ＭＳ ゴシック" pitchFamily="49" charset="-128"/>
              <a:ea typeface="ＭＳ ゴシック" pitchFamily="49" charset="-128"/>
            </a:rPr>
            <a:t>448,082</a:t>
          </a:r>
          <a:r>
            <a:rPr kumimoji="1" lang="ja-JP" altLang="en-US" sz="1100">
              <a:latin typeface="ＭＳ ゴシック" pitchFamily="49" charset="-128"/>
              <a:ea typeface="ＭＳ ゴシック" pitchFamily="49" charset="-128"/>
            </a:rPr>
            <a:t>千円取り崩ししているうえ、地方債の繰上償還を行っていないため実質単年度収支は、前年度に引き続き赤字となっている。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今後は、更に厳しい財政運営を強いられることが予想されるため、財政収支の均衡を図る努力を継続するとともに、計画的に財政調整基金等の積立を行っていきたい。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愛媛県今治市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latin typeface="+mj-ea"/>
              <a:ea typeface="+mj-ea"/>
              <a:cs typeface="+mn-cs"/>
            </a:rPr>
            <a:t>　</a:t>
          </a:r>
          <a:r>
            <a:rPr lang="ja-JP" altLang="en-US" sz="1400" b="0" i="0" baseline="0">
              <a:solidFill>
                <a:schemeClr val="dk1"/>
              </a:solidFill>
              <a:latin typeface="+mj-ea"/>
              <a:ea typeface="+mj-ea"/>
              <a:cs typeface="+mn-cs"/>
            </a:rPr>
            <a:t>Ｈ</a:t>
          </a:r>
          <a:r>
            <a:rPr lang="en-US" altLang="ja-JP" sz="1400" b="0" i="0" baseline="0">
              <a:solidFill>
                <a:schemeClr val="dk1"/>
              </a:solidFill>
              <a:latin typeface="+mj-ea"/>
              <a:ea typeface="+mj-ea"/>
              <a:cs typeface="+mn-cs"/>
            </a:rPr>
            <a:t>26</a:t>
          </a:r>
          <a:r>
            <a:rPr lang="ja-JP" altLang="en-US" sz="1400" b="0" i="0" baseline="0">
              <a:solidFill>
                <a:schemeClr val="dk1"/>
              </a:solidFill>
              <a:latin typeface="+mj-ea"/>
              <a:ea typeface="+mj-ea"/>
              <a:cs typeface="+mn-cs"/>
            </a:rPr>
            <a:t>決算において、</a:t>
          </a:r>
          <a:r>
            <a:rPr lang="ja-JP" altLang="ja-JP" sz="1400" b="0" i="0" baseline="0">
              <a:solidFill>
                <a:schemeClr val="dk1"/>
              </a:solidFill>
              <a:latin typeface="+mj-ea"/>
              <a:ea typeface="+mj-ea"/>
              <a:cs typeface="+mn-cs"/>
            </a:rPr>
            <a:t>すべての会計</a:t>
          </a:r>
          <a:r>
            <a:rPr lang="ja-JP" altLang="en-US" sz="1400" b="0" i="0" baseline="0">
              <a:solidFill>
                <a:schemeClr val="dk1"/>
              </a:solidFill>
              <a:latin typeface="+mj-ea"/>
              <a:ea typeface="+mj-ea"/>
              <a:cs typeface="+mn-cs"/>
            </a:rPr>
            <a:t>で</a:t>
          </a:r>
          <a:r>
            <a:rPr lang="ja-JP" altLang="ja-JP" sz="1400" b="0" i="0" baseline="0">
              <a:solidFill>
                <a:schemeClr val="dk1"/>
              </a:solidFill>
              <a:latin typeface="+mj-ea"/>
              <a:ea typeface="+mj-ea"/>
              <a:cs typeface="+mn-cs"/>
            </a:rPr>
            <a:t>実質収支</a:t>
          </a:r>
          <a:r>
            <a:rPr lang="ja-JP" altLang="en-US" sz="1400" b="0" i="0" baseline="0">
              <a:solidFill>
                <a:schemeClr val="dk1"/>
              </a:solidFill>
              <a:latin typeface="+mj-ea"/>
              <a:ea typeface="+mj-ea"/>
              <a:cs typeface="+mn-cs"/>
            </a:rPr>
            <a:t>が</a:t>
          </a:r>
          <a:r>
            <a:rPr lang="ja-JP" altLang="ja-JP" sz="1400" b="0" i="0" baseline="0">
              <a:solidFill>
                <a:schemeClr val="dk1"/>
              </a:solidFill>
              <a:latin typeface="+mj-ea"/>
              <a:ea typeface="+mj-ea"/>
              <a:cs typeface="+mn-cs"/>
            </a:rPr>
            <a:t>黒字または</a:t>
          </a:r>
          <a:r>
            <a:rPr lang="en-US" altLang="ja-JP" sz="1400" b="0" i="0" baseline="0">
              <a:solidFill>
                <a:schemeClr val="dk1"/>
              </a:solidFill>
              <a:latin typeface="+mj-ea"/>
              <a:ea typeface="+mj-ea"/>
              <a:cs typeface="+mn-cs"/>
            </a:rPr>
            <a:t>0</a:t>
          </a:r>
          <a:r>
            <a:rPr lang="ja-JP" altLang="ja-JP" sz="1400" b="0" i="0" baseline="0">
              <a:solidFill>
                <a:schemeClr val="dk1"/>
              </a:solidFill>
              <a:latin typeface="+mj-ea"/>
              <a:ea typeface="+mj-ea"/>
              <a:cs typeface="+mn-cs"/>
            </a:rPr>
            <a:t>となっている</a:t>
          </a:r>
          <a:r>
            <a:rPr lang="ja-JP" altLang="en-US" sz="1400" b="0" i="0" baseline="0">
              <a:solidFill>
                <a:schemeClr val="dk1"/>
              </a:solidFill>
              <a:latin typeface="+mj-ea"/>
              <a:ea typeface="+mj-ea"/>
              <a:cs typeface="+mn-cs"/>
            </a:rPr>
            <a:t>。</a:t>
          </a:r>
          <a:endParaRPr lang="en-US" altLang="ja-JP" sz="1400" b="0" i="0" baseline="0">
            <a:solidFill>
              <a:schemeClr val="dk1"/>
            </a:solidFill>
            <a:latin typeface="+mj-ea"/>
            <a:ea typeface="+mj-ea"/>
            <a:cs typeface="+mn-cs"/>
          </a:endParaRPr>
        </a:p>
        <a:p>
          <a:pPr rtl="0" eaLnBrk="1" fontAlgn="auto" latinLnBrk="0" hangingPunct="1"/>
          <a:r>
            <a:rPr lang="ja-JP" altLang="en-US" sz="1400" b="0" i="0" baseline="0">
              <a:solidFill>
                <a:schemeClr val="dk1"/>
              </a:solidFill>
              <a:latin typeface="+mj-ea"/>
              <a:ea typeface="+mj-ea"/>
              <a:cs typeface="+mn-cs"/>
            </a:rPr>
            <a:t>　また、</a:t>
          </a:r>
          <a:r>
            <a:rPr lang="ja-JP" altLang="ja-JP" sz="1400" b="0" i="0" baseline="0">
              <a:solidFill>
                <a:schemeClr val="dk1"/>
              </a:solidFill>
              <a:latin typeface="+mj-ea"/>
              <a:ea typeface="+mj-ea"/>
              <a:cs typeface="+mn-cs"/>
            </a:rPr>
            <a:t>標準財政規模に対する実質収支額の割合</a:t>
          </a:r>
          <a:r>
            <a:rPr lang="ja-JP" altLang="en-US" sz="1400" b="0" i="0" baseline="0">
              <a:solidFill>
                <a:schemeClr val="dk1"/>
              </a:solidFill>
              <a:latin typeface="+mj-ea"/>
              <a:ea typeface="+mj-ea"/>
              <a:cs typeface="+mn-cs"/>
            </a:rPr>
            <a:t>は、前年度</a:t>
          </a:r>
          <a:r>
            <a:rPr lang="en-US" altLang="ja-JP" sz="1400" b="0" i="0" baseline="0">
              <a:solidFill>
                <a:schemeClr val="dk1"/>
              </a:solidFill>
              <a:latin typeface="+mj-ea"/>
              <a:ea typeface="+mj-ea"/>
              <a:cs typeface="+mn-cs"/>
            </a:rPr>
            <a:t>13.93</a:t>
          </a:r>
          <a:r>
            <a:rPr lang="ja-JP" altLang="ja-JP" sz="1400" b="0" i="0" baseline="0">
              <a:solidFill>
                <a:schemeClr val="dk1"/>
              </a:solidFill>
              <a:latin typeface="+mj-ea"/>
              <a:ea typeface="+mj-ea"/>
              <a:cs typeface="+mn-cs"/>
            </a:rPr>
            <a:t>％</a:t>
          </a:r>
          <a:r>
            <a:rPr lang="ja-JP" altLang="en-US" sz="1400" b="0" i="0" baseline="0">
              <a:solidFill>
                <a:schemeClr val="dk1"/>
              </a:solidFill>
              <a:latin typeface="+mj-ea"/>
              <a:ea typeface="+mj-ea"/>
              <a:cs typeface="+mn-cs"/>
            </a:rPr>
            <a:t>に対し、</a:t>
          </a:r>
          <a:r>
            <a:rPr lang="en-US" altLang="ja-JP" sz="1400" b="0" i="0" baseline="0">
              <a:solidFill>
                <a:schemeClr val="dk1"/>
              </a:solidFill>
              <a:latin typeface="+mj-ea"/>
              <a:ea typeface="+mj-ea"/>
              <a:cs typeface="+mn-cs"/>
            </a:rPr>
            <a:t>0.5</a:t>
          </a:r>
          <a:r>
            <a:rPr lang="ja-JP" altLang="en-US" sz="1400" b="0" i="0" baseline="0">
              <a:solidFill>
                <a:schemeClr val="dk1"/>
              </a:solidFill>
              <a:latin typeface="+mj-ea"/>
              <a:ea typeface="+mj-ea"/>
              <a:cs typeface="+mn-cs"/>
            </a:rPr>
            <a:t>ポイント低下し</a:t>
          </a:r>
          <a:r>
            <a:rPr lang="en-US" altLang="ja-JP" sz="1400" b="0" i="0" baseline="0">
              <a:solidFill>
                <a:schemeClr val="dk1"/>
              </a:solidFill>
              <a:latin typeface="+mj-ea"/>
              <a:ea typeface="+mj-ea"/>
              <a:cs typeface="+mn-cs"/>
            </a:rPr>
            <a:t>13.43</a:t>
          </a:r>
          <a:r>
            <a:rPr lang="ja-JP" altLang="en-US" sz="1400" b="0" i="0" baseline="0">
              <a:solidFill>
                <a:schemeClr val="dk1"/>
              </a:solidFill>
              <a:latin typeface="+mj-ea"/>
              <a:ea typeface="+mj-ea"/>
              <a:cs typeface="+mn-cs"/>
            </a:rPr>
            <a:t>％</a:t>
          </a:r>
          <a:r>
            <a:rPr lang="ja-JP" altLang="ja-JP" sz="1400" b="0" i="0" baseline="0">
              <a:solidFill>
                <a:schemeClr val="dk1"/>
              </a:solidFill>
              <a:latin typeface="+mj-ea"/>
              <a:ea typeface="+mj-ea"/>
              <a:cs typeface="+mn-cs"/>
            </a:rPr>
            <a:t>となっている。</a:t>
          </a:r>
          <a:endParaRPr lang="en-US" altLang="ja-JP" sz="1400" b="0" i="0" baseline="0">
            <a:solidFill>
              <a:schemeClr val="dk1"/>
            </a:solidFill>
            <a:latin typeface="+mj-ea"/>
            <a:ea typeface="+mj-ea"/>
            <a:cs typeface="+mn-cs"/>
          </a:endParaRPr>
        </a:p>
        <a:p>
          <a:pPr rtl="0" eaLnBrk="1" fontAlgn="auto" latinLnBrk="0" hangingPunct="1"/>
          <a:r>
            <a:rPr lang="ja-JP" altLang="en-US" sz="1400" b="0" i="0" baseline="0">
              <a:solidFill>
                <a:schemeClr val="dk1"/>
              </a:solidFill>
              <a:latin typeface="+mj-ea"/>
              <a:ea typeface="+mj-ea"/>
              <a:cs typeface="+mn-cs"/>
            </a:rPr>
            <a:t>　</a:t>
          </a:r>
          <a:r>
            <a:rPr lang="ja-JP" altLang="ja-JP" sz="1400" b="0" i="0" baseline="0">
              <a:solidFill>
                <a:schemeClr val="dk1"/>
              </a:solidFill>
              <a:latin typeface="+mj-ea"/>
              <a:ea typeface="+mj-ea"/>
              <a:cs typeface="+mn-cs"/>
            </a:rPr>
            <a:t>実質収支額</a:t>
          </a:r>
          <a:r>
            <a:rPr lang="ja-JP" altLang="en-US" sz="1400" b="0" i="0" baseline="0">
              <a:solidFill>
                <a:schemeClr val="dk1"/>
              </a:solidFill>
              <a:latin typeface="+mj-ea"/>
              <a:ea typeface="+mj-ea"/>
              <a:cs typeface="+mn-cs"/>
            </a:rPr>
            <a:t>の割合</a:t>
          </a:r>
          <a:r>
            <a:rPr lang="ja-JP" altLang="ja-JP" sz="1400" b="0" i="0" baseline="0">
              <a:solidFill>
                <a:schemeClr val="dk1"/>
              </a:solidFill>
              <a:latin typeface="+mj-ea"/>
              <a:ea typeface="+mj-ea"/>
              <a:cs typeface="+mn-cs"/>
            </a:rPr>
            <a:t>が</a:t>
          </a:r>
          <a:r>
            <a:rPr lang="ja-JP" altLang="en-US" sz="1400" b="0" i="0" baseline="0">
              <a:solidFill>
                <a:schemeClr val="dk1"/>
              </a:solidFill>
              <a:latin typeface="+mj-ea"/>
              <a:ea typeface="+mj-ea"/>
              <a:cs typeface="+mn-cs"/>
            </a:rPr>
            <a:t>低下した理由として、ＬＰＧ地下備蓄基地の竣工による国有資産所在市町村交付金の大幅な増加と法人市民税の増収見込みなどにより標準財政規模が大きくなったことが挙げられる。一方、税収の増加見込みによる地方交付税の大幅な減少と、景気の低迷などにより法人市民税が減収となったこと、また、投資的経費の大幅な増加などにより、実質収支額が減少したため、実質収支額の割合が低下した。</a:t>
          </a:r>
          <a:endParaRPr lang="ja-JP" altLang="ja-JP" sz="1400">
            <a:solidFill>
              <a:schemeClr val="dk1"/>
            </a:solidFill>
            <a:latin typeface="+mj-ea"/>
            <a:ea typeface="+mj-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愛媛県今治市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base" latinLnBrk="0" hangingPunct="1">
            <a:lnSpc>
              <a:spcPct val="100000"/>
            </a:lnSpc>
            <a:spcBef>
              <a:spcPts val="0"/>
            </a:spcBef>
            <a:spcAft>
              <a:spcPts val="0"/>
            </a:spcAft>
            <a:buClrTx/>
            <a:buSzTx/>
            <a:buFontTx/>
            <a:buNone/>
            <a:tabLst/>
            <a:defRPr/>
          </a:pPr>
          <a:r>
            <a:rPr lang="ja-JP" altLang="en-US" sz="1400">
              <a:solidFill>
                <a:schemeClr val="dk1"/>
              </a:solidFill>
              <a:latin typeface="+mj-ea"/>
              <a:ea typeface="+mj-ea"/>
              <a:cs typeface="+mn-cs"/>
            </a:rPr>
            <a:t>　</a:t>
          </a:r>
          <a:r>
            <a:rPr lang="ja-JP" altLang="ja-JP" sz="1400">
              <a:solidFill>
                <a:schemeClr val="dk1"/>
              </a:solidFill>
              <a:latin typeface="+mj-ea"/>
              <a:ea typeface="+mj-ea"/>
              <a:cs typeface="+mn-cs"/>
            </a:rPr>
            <a:t>新市建設計画に基づく環境衛生施設等の統合整備や国体関連施設の整備等、大型事業の進捗に伴い合併特例事業債による借入れが増加したほか、臨時財政対策債の発行増に伴い元利償還金が前年度に比較して</a:t>
          </a:r>
          <a:r>
            <a:rPr lang="en-US" altLang="ja-JP" sz="1400">
              <a:solidFill>
                <a:schemeClr val="dk1"/>
              </a:solidFill>
              <a:latin typeface="+mj-ea"/>
              <a:ea typeface="+mj-ea"/>
              <a:cs typeface="+mn-cs"/>
            </a:rPr>
            <a:t>209</a:t>
          </a:r>
          <a:r>
            <a:rPr lang="ja-JP" altLang="ja-JP" sz="1400">
              <a:solidFill>
                <a:schemeClr val="dk1"/>
              </a:solidFill>
              <a:latin typeface="+mj-ea"/>
              <a:ea typeface="+mj-ea"/>
              <a:cs typeface="+mn-cs"/>
            </a:rPr>
            <a:t>百万円増加したが、交付税算入率の低い</a:t>
          </a:r>
          <a:r>
            <a:rPr lang="ja-JP" altLang="en-US" sz="1400">
              <a:solidFill>
                <a:schemeClr val="dk1"/>
              </a:solidFill>
              <a:latin typeface="+mj-ea"/>
              <a:ea typeface="+mj-ea"/>
              <a:cs typeface="+mn-cs"/>
            </a:rPr>
            <a:t>市</a:t>
          </a:r>
          <a:r>
            <a:rPr lang="ja-JP" altLang="ja-JP" sz="1400">
              <a:solidFill>
                <a:schemeClr val="dk1"/>
              </a:solidFill>
              <a:latin typeface="+mj-ea"/>
              <a:ea typeface="+mj-ea"/>
              <a:cs typeface="+mn-cs"/>
            </a:rPr>
            <a:t>債の償還と交付税算入率の高い合併特例事業債及び臨時財政対策債の借入れの増加に伴い、分子から控除される算入公債費等が前年度から</a:t>
          </a:r>
          <a:r>
            <a:rPr lang="en-US" altLang="ja-JP" sz="1400">
              <a:solidFill>
                <a:schemeClr val="dk1"/>
              </a:solidFill>
              <a:latin typeface="+mj-ea"/>
              <a:ea typeface="+mj-ea"/>
              <a:cs typeface="+mn-cs"/>
            </a:rPr>
            <a:t>416</a:t>
          </a:r>
          <a:r>
            <a:rPr lang="ja-JP" altLang="ja-JP" sz="1400">
              <a:solidFill>
                <a:schemeClr val="dk1"/>
              </a:solidFill>
              <a:latin typeface="+mj-ea"/>
              <a:ea typeface="+mj-ea"/>
              <a:cs typeface="+mn-cs"/>
            </a:rPr>
            <a:t>百万円</a:t>
          </a:r>
          <a:r>
            <a:rPr lang="ja-JP" altLang="en-US" sz="1400">
              <a:solidFill>
                <a:schemeClr val="dk1"/>
              </a:solidFill>
              <a:latin typeface="+mj-ea"/>
              <a:ea typeface="+mj-ea"/>
              <a:cs typeface="+mn-cs"/>
            </a:rPr>
            <a:t>増加</a:t>
          </a:r>
          <a:r>
            <a:rPr lang="ja-JP" altLang="ja-JP" sz="1400">
              <a:solidFill>
                <a:schemeClr val="dk1"/>
              </a:solidFill>
              <a:latin typeface="+mj-ea"/>
              <a:ea typeface="+mj-ea"/>
              <a:cs typeface="+mn-cs"/>
            </a:rPr>
            <a:t>し、実質公債費比率の分子は、前年度</a:t>
          </a:r>
          <a:r>
            <a:rPr lang="en-US" altLang="ja-JP" sz="1400">
              <a:solidFill>
                <a:schemeClr val="dk1"/>
              </a:solidFill>
              <a:latin typeface="+mj-ea"/>
              <a:ea typeface="+mj-ea"/>
              <a:cs typeface="+mn-cs"/>
            </a:rPr>
            <a:t>5,004</a:t>
          </a:r>
          <a:r>
            <a:rPr lang="ja-JP" altLang="ja-JP" sz="1400">
              <a:solidFill>
                <a:schemeClr val="dk1"/>
              </a:solidFill>
              <a:latin typeface="+mj-ea"/>
              <a:ea typeface="+mj-ea"/>
              <a:cs typeface="+mn-cs"/>
            </a:rPr>
            <a:t>百万円から</a:t>
          </a:r>
          <a:r>
            <a:rPr lang="en-US" altLang="ja-JP" sz="1400">
              <a:solidFill>
                <a:schemeClr val="dk1"/>
              </a:solidFill>
              <a:latin typeface="+mj-ea"/>
              <a:ea typeface="+mj-ea"/>
              <a:cs typeface="+mn-cs"/>
            </a:rPr>
            <a:t>239</a:t>
          </a:r>
          <a:r>
            <a:rPr lang="ja-JP" altLang="ja-JP" sz="1400">
              <a:solidFill>
                <a:schemeClr val="dk1"/>
              </a:solidFill>
              <a:latin typeface="+mj-ea"/>
              <a:ea typeface="+mj-ea"/>
              <a:cs typeface="+mn-cs"/>
            </a:rPr>
            <a:t>百万円減少し、</a:t>
          </a:r>
          <a:r>
            <a:rPr lang="en-US" altLang="ja-JP" sz="1400">
              <a:solidFill>
                <a:schemeClr val="dk1"/>
              </a:solidFill>
              <a:latin typeface="+mj-ea"/>
              <a:ea typeface="+mj-ea"/>
              <a:cs typeface="+mn-cs"/>
            </a:rPr>
            <a:t>4,765</a:t>
          </a:r>
          <a:r>
            <a:rPr lang="ja-JP" altLang="ja-JP" sz="1400">
              <a:solidFill>
                <a:schemeClr val="dk1"/>
              </a:solidFill>
              <a:latin typeface="+mj-ea"/>
              <a:ea typeface="+mj-ea"/>
              <a:cs typeface="+mn-cs"/>
            </a:rPr>
            <a:t>百万円となった。</a:t>
          </a:r>
        </a:p>
        <a:p>
          <a:pPr marL="0" marR="0" indent="0" defTabSz="914400" rtl="0" eaLnBrk="1" fontAlgn="base" latinLnBrk="0" hangingPunct="1">
            <a:lnSpc>
              <a:spcPct val="100000"/>
            </a:lnSpc>
            <a:spcBef>
              <a:spcPts val="0"/>
            </a:spcBef>
            <a:spcAft>
              <a:spcPts val="0"/>
            </a:spcAft>
            <a:buClrTx/>
            <a:buSzTx/>
            <a:buFontTx/>
            <a:buNone/>
            <a:tabLst/>
            <a:defRPr/>
          </a:pPr>
          <a:endParaRPr lang="ja-JP" altLang="ja-JP" sz="1400">
            <a:solidFill>
              <a:schemeClr val="dk1"/>
            </a:solidFill>
            <a:latin typeface="+mj-ea"/>
            <a:ea typeface="+mj-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愛媛県今治市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latin typeface="+mn-lt"/>
              <a:ea typeface="+mn-ea"/>
              <a:cs typeface="+mn-cs"/>
            </a:rPr>
            <a:t>　</a:t>
          </a:r>
          <a:r>
            <a:rPr lang="ja-JP" altLang="ja-JP" sz="1400">
              <a:solidFill>
                <a:schemeClr val="dk1"/>
              </a:solidFill>
              <a:latin typeface="+mj-ea"/>
              <a:ea typeface="+mj-ea"/>
              <a:cs typeface="+mn-cs"/>
            </a:rPr>
            <a:t>大型事業の実施に伴う合併特例事業債の借入れと臨時財政対策債の借入れにより、地方債現在高の増加が顕著（対前年比＋</a:t>
          </a:r>
          <a:r>
            <a:rPr lang="en-US" altLang="ja-JP" sz="1400">
              <a:solidFill>
                <a:schemeClr val="dk1"/>
              </a:solidFill>
              <a:latin typeface="+mj-ea"/>
              <a:ea typeface="+mj-ea"/>
              <a:cs typeface="+mn-cs"/>
            </a:rPr>
            <a:t>2,176</a:t>
          </a:r>
          <a:r>
            <a:rPr lang="ja-JP" altLang="ja-JP" sz="1400">
              <a:solidFill>
                <a:schemeClr val="dk1"/>
              </a:solidFill>
              <a:latin typeface="+mj-ea"/>
              <a:ea typeface="+mj-ea"/>
              <a:cs typeface="+mn-cs"/>
            </a:rPr>
            <a:t>百万円）であるが、定員適正化計画による職員数の削減により退職手当負担見込額が減少（同△</a:t>
          </a:r>
          <a:r>
            <a:rPr lang="en-US" altLang="ja-JP" sz="1400">
              <a:solidFill>
                <a:schemeClr val="dk1"/>
              </a:solidFill>
              <a:latin typeface="+mj-ea"/>
              <a:ea typeface="+mj-ea"/>
              <a:cs typeface="+mn-cs"/>
            </a:rPr>
            <a:t>1,047</a:t>
          </a:r>
          <a:r>
            <a:rPr lang="ja-JP" altLang="ja-JP" sz="1400">
              <a:solidFill>
                <a:schemeClr val="dk1"/>
              </a:solidFill>
              <a:latin typeface="+mj-ea"/>
              <a:ea typeface="+mj-ea"/>
              <a:cs typeface="+mn-cs"/>
            </a:rPr>
            <a:t>百万円）し、交付税参入率の高い</a:t>
          </a:r>
          <a:r>
            <a:rPr lang="ja-JP" altLang="en-US" sz="1400">
              <a:solidFill>
                <a:schemeClr val="dk1"/>
              </a:solidFill>
              <a:latin typeface="+mj-ea"/>
              <a:ea typeface="+mj-ea"/>
              <a:cs typeface="+mn-cs"/>
            </a:rPr>
            <a:t>市</a:t>
          </a:r>
          <a:r>
            <a:rPr lang="ja-JP" altLang="ja-JP" sz="1400">
              <a:solidFill>
                <a:schemeClr val="dk1"/>
              </a:solidFill>
              <a:latin typeface="+mj-ea"/>
              <a:ea typeface="+mj-ea"/>
              <a:cs typeface="+mn-cs"/>
            </a:rPr>
            <a:t>債の借入れにより基準財政需要</a:t>
          </a:r>
          <a:r>
            <a:rPr lang="ja-JP" altLang="en-US" sz="1400">
              <a:solidFill>
                <a:schemeClr val="dk1"/>
              </a:solidFill>
              <a:latin typeface="+mj-ea"/>
              <a:ea typeface="+mj-ea"/>
              <a:cs typeface="+mn-cs"/>
            </a:rPr>
            <a:t>額</a:t>
          </a:r>
          <a:r>
            <a:rPr lang="ja-JP" altLang="ja-JP" sz="1400">
              <a:solidFill>
                <a:schemeClr val="dk1"/>
              </a:solidFill>
              <a:latin typeface="+mj-ea"/>
              <a:ea typeface="+mj-ea"/>
              <a:cs typeface="+mn-cs"/>
            </a:rPr>
            <a:t>算入見込額が増加（同＋</a:t>
          </a:r>
          <a:r>
            <a:rPr lang="en-US" altLang="ja-JP" sz="1400">
              <a:solidFill>
                <a:schemeClr val="dk1"/>
              </a:solidFill>
              <a:latin typeface="+mj-ea"/>
              <a:ea typeface="+mj-ea"/>
              <a:cs typeface="+mn-cs"/>
            </a:rPr>
            <a:t>2,708</a:t>
          </a:r>
          <a:r>
            <a:rPr lang="ja-JP" altLang="ja-JP" sz="1400">
              <a:solidFill>
                <a:schemeClr val="dk1"/>
              </a:solidFill>
              <a:latin typeface="+mj-ea"/>
              <a:ea typeface="+mj-ea"/>
              <a:cs typeface="+mn-cs"/>
            </a:rPr>
            <a:t>百万円）していることなどから、将来負担比率の分子は、前年度の</a:t>
          </a:r>
          <a:r>
            <a:rPr lang="en-US" altLang="ja-JP" sz="1400">
              <a:solidFill>
                <a:schemeClr val="dk1"/>
              </a:solidFill>
              <a:latin typeface="+mj-ea"/>
              <a:ea typeface="+mj-ea"/>
              <a:cs typeface="+mn-cs"/>
            </a:rPr>
            <a:t>18,204</a:t>
          </a:r>
          <a:r>
            <a:rPr lang="ja-JP" altLang="ja-JP" sz="1400">
              <a:solidFill>
                <a:schemeClr val="dk1"/>
              </a:solidFill>
              <a:latin typeface="+mj-ea"/>
              <a:ea typeface="+mj-ea"/>
              <a:cs typeface="+mn-cs"/>
            </a:rPr>
            <a:t>百万円から</a:t>
          </a:r>
          <a:r>
            <a:rPr lang="en-US" altLang="ja-JP" sz="1400">
              <a:solidFill>
                <a:schemeClr val="dk1"/>
              </a:solidFill>
              <a:latin typeface="+mj-ea"/>
              <a:ea typeface="+mj-ea"/>
              <a:cs typeface="+mn-cs"/>
            </a:rPr>
            <a:t>2,412</a:t>
          </a:r>
          <a:r>
            <a:rPr lang="ja-JP" altLang="ja-JP" sz="1400">
              <a:solidFill>
                <a:schemeClr val="dk1"/>
              </a:solidFill>
              <a:latin typeface="+mj-ea"/>
              <a:ea typeface="+mj-ea"/>
              <a:cs typeface="+mn-cs"/>
            </a:rPr>
            <a:t>百万円減少し、</a:t>
          </a:r>
          <a:r>
            <a:rPr lang="en-US" altLang="ja-JP" sz="1400">
              <a:solidFill>
                <a:schemeClr val="dk1"/>
              </a:solidFill>
              <a:latin typeface="+mj-ea"/>
              <a:ea typeface="+mj-ea"/>
              <a:cs typeface="+mn-cs"/>
            </a:rPr>
            <a:t>15,792</a:t>
          </a:r>
          <a:r>
            <a:rPr lang="ja-JP" altLang="ja-JP" sz="1400">
              <a:solidFill>
                <a:schemeClr val="dk1"/>
              </a:solidFill>
              <a:latin typeface="+mj-ea"/>
              <a:ea typeface="+mj-ea"/>
              <a:cs typeface="+mn-cs"/>
            </a:rPr>
            <a:t>百万円となっている。</a:t>
          </a:r>
        </a:p>
        <a:p>
          <a:r>
            <a:rPr lang="ja-JP" altLang="ja-JP" sz="1400">
              <a:solidFill>
                <a:schemeClr val="dk1"/>
              </a:solidFill>
              <a:latin typeface="+mj-ea"/>
              <a:ea typeface="+mj-ea"/>
              <a:cs typeface="+mn-cs"/>
            </a:rPr>
            <a:t>　今後、合併特例期間終了後の地方交付税の段階的な削減により、歳入が減少するだけでなく、分母となる標準財政規模も減少するため、将来負担に配慮しながら、投資的経費の抑制や定員適正化計画の推進などにより、健全な財政運営を図る</a:t>
          </a:r>
          <a:r>
            <a:rPr lang="ja-JP" altLang="en-US" sz="1400">
              <a:solidFill>
                <a:schemeClr val="dk1"/>
              </a:solidFill>
              <a:latin typeface="+mj-ea"/>
              <a:ea typeface="+mj-ea"/>
              <a:cs typeface="+mn-cs"/>
            </a:rPr>
            <a:t>。</a:t>
          </a:r>
          <a:endParaRPr lang="ja-JP" altLang="ja-JP" sz="1400">
            <a:solidFill>
              <a:schemeClr val="dk1"/>
            </a:solidFill>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82624171</v>
      </c>
      <c r="BO4" s="349"/>
      <c r="BP4" s="349"/>
      <c r="BQ4" s="349"/>
      <c r="BR4" s="349"/>
      <c r="BS4" s="349"/>
      <c r="BT4" s="349"/>
      <c r="BU4" s="350"/>
      <c r="BV4" s="348">
        <v>82181924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8</v>
      </c>
      <c r="CU4" s="355"/>
      <c r="CV4" s="355"/>
      <c r="CW4" s="355"/>
      <c r="CX4" s="355"/>
      <c r="CY4" s="355"/>
      <c r="CZ4" s="355"/>
      <c r="DA4" s="356"/>
      <c r="DB4" s="354">
        <v>8.4</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77748957</v>
      </c>
      <c r="BO5" s="386"/>
      <c r="BP5" s="386"/>
      <c r="BQ5" s="386"/>
      <c r="BR5" s="386"/>
      <c r="BS5" s="386"/>
      <c r="BT5" s="386"/>
      <c r="BU5" s="387"/>
      <c r="BV5" s="385">
        <v>78002920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90.8</v>
      </c>
      <c r="CU5" s="383"/>
      <c r="CV5" s="383"/>
      <c r="CW5" s="383"/>
      <c r="CX5" s="383"/>
      <c r="CY5" s="383"/>
      <c r="CZ5" s="383"/>
      <c r="DA5" s="384"/>
      <c r="DB5" s="382">
        <v>86.3</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4875214</v>
      </c>
      <c r="BO6" s="386"/>
      <c r="BP6" s="386"/>
      <c r="BQ6" s="386"/>
      <c r="BR6" s="386"/>
      <c r="BS6" s="386"/>
      <c r="BT6" s="386"/>
      <c r="BU6" s="387"/>
      <c r="BV6" s="385">
        <v>4179004</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97.4</v>
      </c>
      <c r="CU6" s="423"/>
      <c r="CV6" s="423"/>
      <c r="CW6" s="423"/>
      <c r="CX6" s="423"/>
      <c r="CY6" s="423"/>
      <c r="CZ6" s="423"/>
      <c r="DA6" s="424"/>
      <c r="DB6" s="422">
        <v>93.7</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1015818</v>
      </c>
      <c r="BO7" s="386"/>
      <c r="BP7" s="386"/>
      <c r="BQ7" s="386"/>
      <c r="BR7" s="386"/>
      <c r="BS7" s="386"/>
      <c r="BT7" s="386"/>
      <c r="BU7" s="387"/>
      <c r="BV7" s="385">
        <v>263619</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48028094</v>
      </c>
      <c r="CU7" s="386"/>
      <c r="CV7" s="386"/>
      <c r="CW7" s="386"/>
      <c r="CX7" s="386"/>
      <c r="CY7" s="386"/>
      <c r="CZ7" s="386"/>
      <c r="DA7" s="387"/>
      <c r="DB7" s="385">
        <v>46848236</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3859396</v>
      </c>
      <c r="BO8" s="386"/>
      <c r="BP8" s="386"/>
      <c r="BQ8" s="386"/>
      <c r="BR8" s="386"/>
      <c r="BS8" s="386"/>
      <c r="BT8" s="386"/>
      <c r="BU8" s="387"/>
      <c r="BV8" s="385">
        <v>3915385</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0.57999999999999996</v>
      </c>
      <c r="CU8" s="426"/>
      <c r="CV8" s="426"/>
      <c r="CW8" s="426"/>
      <c r="CX8" s="426"/>
      <c r="CY8" s="426"/>
      <c r="CZ8" s="426"/>
      <c r="DA8" s="427"/>
      <c r="DB8" s="425">
        <v>0.57999999999999996</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166532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-55989</v>
      </c>
      <c r="BO9" s="386"/>
      <c r="BP9" s="386"/>
      <c r="BQ9" s="386"/>
      <c r="BR9" s="386"/>
      <c r="BS9" s="386"/>
      <c r="BT9" s="386"/>
      <c r="BU9" s="387"/>
      <c r="BV9" s="385">
        <v>-421066</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19.3</v>
      </c>
      <c r="CU9" s="383"/>
      <c r="CV9" s="383"/>
      <c r="CW9" s="383"/>
      <c r="CX9" s="383"/>
      <c r="CY9" s="383"/>
      <c r="CZ9" s="383"/>
      <c r="DA9" s="384"/>
      <c r="DB9" s="382">
        <v>18.100000000000001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173983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14826</v>
      </c>
      <c r="BO10" s="386"/>
      <c r="BP10" s="386"/>
      <c r="BQ10" s="386"/>
      <c r="BR10" s="386"/>
      <c r="BS10" s="386"/>
      <c r="BT10" s="386"/>
      <c r="BU10" s="387"/>
      <c r="BV10" s="385">
        <v>174958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166059</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448082</v>
      </c>
      <c r="BO12" s="386"/>
      <c r="BP12" s="386"/>
      <c r="BQ12" s="386"/>
      <c r="BR12" s="386"/>
      <c r="BS12" s="386"/>
      <c r="BT12" s="386"/>
      <c r="BU12" s="387"/>
      <c r="BV12" s="385">
        <v>165431</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163954</v>
      </c>
      <c r="S13" s="467"/>
      <c r="T13" s="467"/>
      <c r="U13" s="467"/>
      <c r="V13" s="468"/>
      <c r="W13" s="401" t="s">
        <v>124</v>
      </c>
      <c r="X13" s="402"/>
      <c r="Y13" s="402"/>
      <c r="Z13" s="402"/>
      <c r="AA13" s="402"/>
      <c r="AB13" s="392"/>
      <c r="AC13" s="436">
        <v>4752</v>
      </c>
      <c r="AD13" s="437"/>
      <c r="AE13" s="437"/>
      <c r="AF13" s="437"/>
      <c r="AG13" s="476"/>
      <c r="AH13" s="436">
        <v>6539</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-489245</v>
      </c>
      <c r="BO13" s="386"/>
      <c r="BP13" s="386"/>
      <c r="BQ13" s="386"/>
      <c r="BR13" s="386"/>
      <c r="BS13" s="386"/>
      <c r="BT13" s="386"/>
      <c r="BU13" s="387"/>
      <c r="BV13" s="385">
        <v>-411539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13</v>
      </c>
      <c r="CU13" s="383"/>
      <c r="CV13" s="383"/>
      <c r="CW13" s="383"/>
      <c r="CX13" s="383"/>
      <c r="CY13" s="383"/>
      <c r="CZ13" s="383"/>
      <c r="DA13" s="384"/>
      <c r="DB13" s="382">
        <v>13.9</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167872</v>
      </c>
      <c r="S14" s="467"/>
      <c r="T14" s="467"/>
      <c r="U14" s="467"/>
      <c r="V14" s="468"/>
      <c r="W14" s="375"/>
      <c r="X14" s="376"/>
      <c r="Y14" s="376"/>
      <c r="Z14" s="376"/>
      <c r="AA14" s="376"/>
      <c r="AB14" s="365"/>
      <c r="AC14" s="469">
        <v>6.5</v>
      </c>
      <c r="AD14" s="470"/>
      <c r="AE14" s="470"/>
      <c r="AF14" s="470"/>
      <c r="AG14" s="471"/>
      <c r="AH14" s="469">
        <v>8.1999999999999993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40.200000000000003</v>
      </c>
      <c r="CU14" s="481"/>
      <c r="CV14" s="481"/>
      <c r="CW14" s="481"/>
      <c r="CX14" s="481"/>
      <c r="CY14" s="481"/>
      <c r="CZ14" s="481"/>
      <c r="DA14" s="482"/>
      <c r="DB14" s="480">
        <v>47.1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165936</v>
      </c>
      <c r="S15" s="467"/>
      <c r="T15" s="467"/>
      <c r="U15" s="467"/>
      <c r="V15" s="468"/>
      <c r="W15" s="401" t="s">
        <v>131</v>
      </c>
      <c r="X15" s="402"/>
      <c r="Y15" s="402"/>
      <c r="Z15" s="402"/>
      <c r="AA15" s="402"/>
      <c r="AB15" s="392"/>
      <c r="AC15" s="436">
        <v>23598</v>
      </c>
      <c r="AD15" s="437"/>
      <c r="AE15" s="437"/>
      <c r="AF15" s="437"/>
      <c r="AG15" s="476"/>
      <c r="AH15" s="436">
        <v>26501</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19550018</v>
      </c>
      <c r="BO15" s="349"/>
      <c r="BP15" s="349"/>
      <c r="BQ15" s="349"/>
      <c r="BR15" s="349"/>
      <c r="BS15" s="349"/>
      <c r="BT15" s="349"/>
      <c r="BU15" s="350"/>
      <c r="BV15" s="348">
        <v>17228892</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32.5</v>
      </c>
      <c r="AD16" s="470"/>
      <c r="AE16" s="470"/>
      <c r="AF16" s="470"/>
      <c r="AG16" s="471"/>
      <c r="AH16" s="469">
        <v>33.200000000000003</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32337086</v>
      </c>
      <c r="BO16" s="386"/>
      <c r="BP16" s="386"/>
      <c r="BQ16" s="386"/>
      <c r="BR16" s="386"/>
      <c r="BS16" s="386"/>
      <c r="BT16" s="386"/>
      <c r="BU16" s="387"/>
      <c r="BV16" s="385">
        <v>30793179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44236</v>
      </c>
      <c r="AD17" s="437"/>
      <c r="AE17" s="437"/>
      <c r="AF17" s="437"/>
      <c r="AG17" s="476"/>
      <c r="AH17" s="436">
        <v>46659</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25340420</v>
      </c>
      <c r="BO17" s="386"/>
      <c r="BP17" s="386"/>
      <c r="BQ17" s="386"/>
      <c r="BR17" s="386"/>
      <c r="BS17" s="386"/>
      <c r="BT17" s="386"/>
      <c r="BU17" s="387"/>
      <c r="BV17" s="385">
        <v>22379573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141</v>
      </c>
      <c r="C18" s="428"/>
      <c r="D18" s="428"/>
      <c r="E18" s="497"/>
      <c r="F18" s="497"/>
      <c r="G18" s="497"/>
      <c r="H18" s="497"/>
      <c r="I18" s="497"/>
      <c r="J18" s="497"/>
      <c r="K18" s="497"/>
      <c r="L18" s="498">
        <v>419.13</v>
      </c>
      <c r="M18" s="498"/>
      <c r="N18" s="498"/>
      <c r="O18" s="498"/>
      <c r="P18" s="498"/>
      <c r="Q18" s="498"/>
      <c r="R18" s="499"/>
      <c r="S18" s="499"/>
      <c r="T18" s="499"/>
      <c r="U18" s="499"/>
      <c r="V18" s="500"/>
      <c r="W18" s="403"/>
      <c r="X18" s="404"/>
      <c r="Y18" s="404"/>
      <c r="Z18" s="404"/>
      <c r="AA18" s="404"/>
      <c r="AB18" s="395"/>
      <c r="AC18" s="501">
        <v>60.9</v>
      </c>
      <c r="AD18" s="502"/>
      <c r="AE18" s="502"/>
      <c r="AF18" s="502"/>
      <c r="AG18" s="503"/>
      <c r="AH18" s="501">
        <v>58.4</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43341015</v>
      </c>
      <c r="BO18" s="386"/>
      <c r="BP18" s="386"/>
      <c r="BQ18" s="386"/>
      <c r="BR18" s="386"/>
      <c r="BS18" s="386"/>
      <c r="BT18" s="386"/>
      <c r="BU18" s="387"/>
      <c r="BV18" s="385">
        <v>42205284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143</v>
      </c>
      <c r="C19" s="428"/>
      <c r="D19" s="428"/>
      <c r="E19" s="497"/>
      <c r="F19" s="497"/>
      <c r="G19" s="497"/>
      <c r="H19" s="497"/>
      <c r="I19" s="497"/>
      <c r="J19" s="497"/>
      <c r="K19" s="497"/>
      <c r="L19" s="505">
        <v>397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55432233</v>
      </c>
      <c r="BO19" s="386"/>
      <c r="BP19" s="386"/>
      <c r="BQ19" s="386"/>
      <c r="BR19" s="386"/>
      <c r="BS19" s="386"/>
      <c r="BT19" s="386"/>
      <c r="BU19" s="387"/>
      <c r="BV19" s="385">
        <v>56659495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145</v>
      </c>
      <c r="C20" s="428"/>
      <c r="D20" s="428"/>
      <c r="E20" s="497"/>
      <c r="F20" s="497"/>
      <c r="G20" s="497"/>
      <c r="H20" s="497"/>
      <c r="I20" s="497"/>
      <c r="J20" s="497"/>
      <c r="K20" s="497"/>
      <c r="L20" s="505">
        <v>68249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90187186</v>
      </c>
      <c r="BO23" s="386"/>
      <c r="BP23" s="386"/>
      <c r="BQ23" s="386"/>
      <c r="BR23" s="386"/>
      <c r="BS23" s="386"/>
      <c r="BT23" s="386"/>
      <c r="BU23" s="387"/>
      <c r="BV23" s="385">
        <v>87079866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154</v>
      </c>
      <c r="F24" s="415"/>
      <c r="G24" s="415"/>
      <c r="H24" s="415"/>
      <c r="I24" s="415"/>
      <c r="J24" s="415"/>
      <c r="K24" s="416"/>
      <c r="L24" s="436">
        <v>1</v>
      </c>
      <c r="M24" s="437"/>
      <c r="N24" s="437"/>
      <c r="O24" s="437"/>
      <c r="P24" s="476"/>
      <c r="Q24" s="436">
        <v>9820</v>
      </c>
      <c r="R24" s="437"/>
      <c r="S24" s="437"/>
      <c r="T24" s="437"/>
      <c r="U24" s="437"/>
      <c r="V24" s="476"/>
      <c r="W24" s="531"/>
      <c r="X24" s="519"/>
      <c r="Y24" s="520"/>
      <c r="Z24" s="435" t="s">
        <v>155</v>
      </c>
      <c r="AA24" s="415"/>
      <c r="AB24" s="415"/>
      <c r="AC24" s="415"/>
      <c r="AD24" s="415"/>
      <c r="AE24" s="415"/>
      <c r="AF24" s="415"/>
      <c r="AG24" s="416"/>
      <c r="AH24" s="436">
        <v>1298</v>
      </c>
      <c r="AI24" s="437"/>
      <c r="AJ24" s="437"/>
      <c r="AK24" s="437"/>
      <c r="AL24" s="476"/>
      <c r="AM24" s="436">
        <v>4069230</v>
      </c>
      <c r="AN24" s="437"/>
      <c r="AO24" s="437"/>
      <c r="AP24" s="437"/>
      <c r="AQ24" s="437"/>
      <c r="AR24" s="476"/>
      <c r="AS24" s="436">
        <v>3135</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44148331</v>
      </c>
      <c r="BO24" s="386"/>
      <c r="BP24" s="386"/>
      <c r="BQ24" s="386"/>
      <c r="BR24" s="386"/>
      <c r="BS24" s="386"/>
      <c r="BT24" s="386"/>
      <c r="BU24" s="387"/>
      <c r="BV24" s="385">
        <v>48020801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157</v>
      </c>
      <c r="F25" s="415"/>
      <c r="G25" s="415"/>
      <c r="H25" s="415"/>
      <c r="I25" s="415"/>
      <c r="J25" s="415"/>
      <c r="K25" s="416"/>
      <c r="L25" s="436">
        <v>1</v>
      </c>
      <c r="M25" s="437"/>
      <c r="N25" s="437"/>
      <c r="O25" s="437"/>
      <c r="P25" s="476"/>
      <c r="Q25" s="436">
        <v>8070</v>
      </c>
      <c r="R25" s="437"/>
      <c r="S25" s="437"/>
      <c r="T25" s="437"/>
      <c r="U25" s="437"/>
      <c r="V25" s="476"/>
      <c r="W25" s="531"/>
      <c r="X25" s="519"/>
      <c r="Y25" s="520"/>
      <c r="Z25" s="435" t="s">
        <v>158</v>
      </c>
      <c r="AA25" s="415"/>
      <c r="AB25" s="415"/>
      <c r="AC25" s="415"/>
      <c r="AD25" s="415"/>
      <c r="AE25" s="415"/>
      <c r="AF25" s="415"/>
      <c r="AG25" s="416"/>
      <c r="AH25" s="436">
        <v>212</v>
      </c>
      <c r="AI25" s="437"/>
      <c r="AJ25" s="437"/>
      <c r="AK25" s="437"/>
      <c r="AL25" s="476"/>
      <c r="AM25" s="436">
        <v>588300</v>
      </c>
      <c r="AN25" s="437"/>
      <c r="AO25" s="437"/>
      <c r="AP25" s="437"/>
      <c r="AQ25" s="437"/>
      <c r="AR25" s="476"/>
      <c r="AS25" s="436">
        <v>2775</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34880720</v>
      </c>
      <c r="BO25" s="349"/>
      <c r="BP25" s="349"/>
      <c r="BQ25" s="349"/>
      <c r="BR25" s="349"/>
      <c r="BS25" s="349"/>
      <c r="BT25" s="349"/>
      <c r="BU25" s="350"/>
      <c r="BV25" s="348">
        <v>42630220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160</v>
      </c>
      <c r="F26" s="415"/>
      <c r="G26" s="415"/>
      <c r="H26" s="415"/>
      <c r="I26" s="415"/>
      <c r="J26" s="415"/>
      <c r="K26" s="416"/>
      <c r="L26" s="436">
        <v>1</v>
      </c>
      <c r="M26" s="437"/>
      <c r="N26" s="437"/>
      <c r="O26" s="437"/>
      <c r="P26" s="476"/>
      <c r="Q26" s="436">
        <v>6690</v>
      </c>
      <c r="R26" s="437"/>
      <c r="S26" s="437"/>
      <c r="T26" s="437"/>
      <c r="U26" s="437"/>
      <c r="V26" s="476"/>
      <c r="W26" s="531"/>
      <c r="X26" s="519"/>
      <c r="Y26" s="520"/>
      <c r="Z26" s="435" t="s">
        <v>161</v>
      </c>
      <c r="AA26" s="541"/>
      <c r="AB26" s="541"/>
      <c r="AC26" s="541"/>
      <c r="AD26" s="541"/>
      <c r="AE26" s="541"/>
      <c r="AF26" s="541"/>
      <c r="AG26" s="542"/>
      <c r="AH26" s="436">
        <v>40</v>
      </c>
      <c r="AI26" s="437"/>
      <c r="AJ26" s="437"/>
      <c r="AK26" s="437"/>
      <c r="AL26" s="476"/>
      <c r="AM26" s="436">
        <v>108640</v>
      </c>
      <c r="AN26" s="437"/>
      <c r="AO26" s="437"/>
      <c r="AP26" s="437"/>
      <c r="AQ26" s="437"/>
      <c r="AR26" s="476"/>
      <c r="AS26" s="436">
        <v>2716</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163</v>
      </c>
      <c r="F27" s="415"/>
      <c r="G27" s="415"/>
      <c r="H27" s="415"/>
      <c r="I27" s="415"/>
      <c r="J27" s="415"/>
      <c r="K27" s="416"/>
      <c r="L27" s="436">
        <v>1</v>
      </c>
      <c r="M27" s="437"/>
      <c r="N27" s="437"/>
      <c r="O27" s="437"/>
      <c r="P27" s="476"/>
      <c r="Q27" s="436">
        <v>5850</v>
      </c>
      <c r="R27" s="437"/>
      <c r="S27" s="437"/>
      <c r="T27" s="437"/>
      <c r="U27" s="437"/>
      <c r="V27" s="476"/>
      <c r="W27" s="531"/>
      <c r="X27" s="519"/>
      <c r="Y27" s="520"/>
      <c r="Z27" s="435" t="s">
        <v>164</v>
      </c>
      <c r="AA27" s="415"/>
      <c r="AB27" s="415"/>
      <c r="AC27" s="415"/>
      <c r="AD27" s="415"/>
      <c r="AE27" s="415"/>
      <c r="AF27" s="415"/>
      <c r="AG27" s="416"/>
      <c r="AH27" s="436">
        <v>7</v>
      </c>
      <c r="AI27" s="437"/>
      <c r="AJ27" s="437"/>
      <c r="AK27" s="437"/>
      <c r="AL27" s="476"/>
      <c r="AM27" s="436">
        <v>28182</v>
      </c>
      <c r="AN27" s="437"/>
      <c r="AO27" s="437"/>
      <c r="AP27" s="437"/>
      <c r="AQ27" s="437"/>
      <c r="AR27" s="476"/>
      <c r="AS27" s="436">
        <v>4026</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2106368</v>
      </c>
      <c r="BO27" s="555"/>
      <c r="BP27" s="555"/>
      <c r="BQ27" s="555"/>
      <c r="BR27" s="555"/>
      <c r="BS27" s="555"/>
      <c r="BT27" s="555"/>
      <c r="BU27" s="556"/>
      <c r="BV27" s="554">
        <v>2106218</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5290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12887039</v>
      </c>
      <c r="BO28" s="349"/>
      <c r="BP28" s="349"/>
      <c r="BQ28" s="349"/>
      <c r="BR28" s="349"/>
      <c r="BS28" s="349"/>
      <c r="BT28" s="349"/>
      <c r="BU28" s="350"/>
      <c r="BV28" s="348">
        <v>13320295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32</v>
      </c>
      <c r="M29" s="437"/>
      <c r="N29" s="437"/>
      <c r="O29" s="437"/>
      <c r="P29" s="476"/>
      <c r="Q29" s="436">
        <v>4920</v>
      </c>
      <c r="R29" s="437"/>
      <c r="S29" s="437"/>
      <c r="T29" s="437"/>
      <c r="U29" s="437"/>
      <c r="V29" s="476"/>
      <c r="W29" s="532"/>
      <c r="X29" s="533"/>
      <c r="Y29" s="534"/>
      <c r="Z29" s="435" t="s">
        <v>171</v>
      </c>
      <c r="AA29" s="415"/>
      <c r="AB29" s="415"/>
      <c r="AC29" s="415"/>
      <c r="AD29" s="415"/>
      <c r="AE29" s="415"/>
      <c r="AF29" s="415"/>
      <c r="AG29" s="416"/>
      <c r="AH29" s="436">
        <v>1305</v>
      </c>
      <c r="AI29" s="437"/>
      <c r="AJ29" s="437"/>
      <c r="AK29" s="437"/>
      <c r="AL29" s="476"/>
      <c r="AM29" s="436">
        <v>4097412</v>
      </c>
      <c r="AN29" s="437"/>
      <c r="AO29" s="437"/>
      <c r="AP29" s="437"/>
      <c r="AQ29" s="437"/>
      <c r="AR29" s="476"/>
      <c r="AS29" s="436">
        <v>3140</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6006415</v>
      </c>
      <c r="BO29" s="386"/>
      <c r="BP29" s="386"/>
      <c r="BQ29" s="386"/>
      <c r="BR29" s="386"/>
      <c r="BS29" s="386"/>
      <c r="BT29" s="386"/>
      <c r="BU29" s="387"/>
      <c r="BV29" s="385">
        <v>5504700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93.8</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9686005</v>
      </c>
      <c r="BO30" s="555"/>
      <c r="BP30" s="555"/>
      <c r="BQ30" s="555"/>
      <c r="BR30" s="555"/>
      <c r="BS30" s="555"/>
      <c r="BT30" s="555"/>
      <c r="BU30" s="556"/>
      <c r="BV30" s="554">
        <v>9620352</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5</v>
      </c>
      <c r="V34" s="566"/>
      <c r="W34" s="567" t="str">
        <f>IF('各会計、関係団体の財政状況及び健全化判断比率'!B28="","",'各会計、関係団体の財政状況及び健全化判断比率'!B28)</f>
        <v>駐車場特別会計</v>
      </c>
      <c r="X34" s="567"/>
      <c r="Y34" s="567"/>
      <c r="Z34" s="567"/>
      <c r="AA34" s="567"/>
      <c r="AB34" s="567"/>
      <c r="AC34" s="567"/>
      <c r="AD34" s="567"/>
      <c r="AE34" s="567"/>
      <c r="AF34" s="567"/>
      <c r="AG34" s="567"/>
      <c r="AH34" s="567"/>
      <c r="AI34" s="567"/>
      <c r="AJ34" s="567"/>
      <c r="AK34" s="567"/>
      <c r="AL34" s="165"/>
      <c r="AM34" s="566">
        <f>IF(AO34="","",MAX(C34:D43,U34:V43)+1)</f>
        <v>10</v>
      </c>
      <c r="AN34" s="566"/>
      <c r="AO34" s="567" t="str">
        <f>IF('各会計、関係団体の財政状況及び健全化判断比率'!B33="","",'各会計、関係団体の財政状況及び健全化判断比率'!B33)</f>
        <v>水道事業会計</v>
      </c>
      <c r="AP34" s="567"/>
      <c r="AQ34" s="567"/>
      <c r="AR34" s="567"/>
      <c r="AS34" s="567"/>
      <c r="AT34" s="567"/>
      <c r="AU34" s="567"/>
      <c r="AV34" s="567"/>
      <c r="AW34" s="567"/>
      <c r="AX34" s="567"/>
      <c r="AY34" s="567"/>
      <c r="AZ34" s="567"/>
      <c r="BA34" s="567"/>
      <c r="BB34" s="567"/>
      <c r="BC34" s="567"/>
      <c r="BD34" s="165"/>
      <c r="BE34" s="566">
        <f>IF(BG34="","",MAX(C34:D43,U34:V43,AM34:AN43)+1)</f>
        <v>12</v>
      </c>
      <c r="BF34" s="566"/>
      <c r="BG34" s="567" t="str">
        <f>IF('各会計、関係団体の財政状況及び健全化判断比率'!B35="","",'各会計、関係団体の財政状況及び健全化判断比率'!B35)</f>
        <v>船舶交通特別会計</v>
      </c>
      <c r="BH34" s="567"/>
      <c r="BI34" s="567"/>
      <c r="BJ34" s="567"/>
      <c r="BK34" s="567"/>
      <c r="BL34" s="567"/>
      <c r="BM34" s="567"/>
      <c r="BN34" s="567"/>
      <c r="BO34" s="567"/>
      <c r="BP34" s="567"/>
      <c r="BQ34" s="567"/>
      <c r="BR34" s="567"/>
      <c r="BS34" s="567"/>
      <c r="BT34" s="567"/>
      <c r="BU34" s="567"/>
      <c r="BV34" s="165"/>
      <c r="BW34" s="566">
        <f>IF(BY34="","",MAX(C34:D43,U34:V43,AM34:AN43,BE34:BF43)+1)</f>
        <v>19</v>
      </c>
      <c r="BX34" s="566"/>
      <c r="BY34" s="567" t="str">
        <f>IF('各会計、関係団体の財政状況及び健全化判断比率'!B68="","",'各会計、関係団体の財政状況及び健全化判断比率'!B68)</f>
        <v>愛媛地方税滞納整理機構</v>
      </c>
      <c r="BZ34" s="567"/>
      <c r="CA34" s="567"/>
      <c r="CB34" s="567"/>
      <c r="CC34" s="567"/>
      <c r="CD34" s="567"/>
      <c r="CE34" s="567"/>
      <c r="CF34" s="567"/>
      <c r="CG34" s="567"/>
      <c r="CH34" s="567"/>
      <c r="CI34" s="567"/>
      <c r="CJ34" s="567"/>
      <c r="CK34" s="567"/>
      <c r="CL34" s="567"/>
      <c r="CM34" s="567"/>
      <c r="CN34" s="165"/>
      <c r="CO34" s="566">
        <f>IF(CQ34="","",MAX(C34:D43,U34:V43,AM34:AN43,BE34:BF43,BW34:BX43)+1)</f>
        <v>22</v>
      </c>
      <c r="CP34" s="566"/>
      <c r="CQ34" s="567" t="str">
        <f>IF('各会計、関係団体の財政状況及び健全化判断比率'!BS7="","",'各会計、関係団体の財政状況及び健全化判断比率'!BS7)</f>
        <v>今治市土地開発公社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用地取得特別会計</v>
      </c>
      <c r="F35" s="567"/>
      <c r="G35" s="567"/>
      <c r="H35" s="567"/>
      <c r="I35" s="567"/>
      <c r="J35" s="567"/>
      <c r="K35" s="567"/>
      <c r="L35" s="567"/>
      <c r="M35" s="567"/>
      <c r="N35" s="567"/>
      <c r="O35" s="567"/>
      <c r="P35" s="567"/>
      <c r="Q35" s="567"/>
      <c r="R35" s="567"/>
      <c r="S35" s="567"/>
      <c r="T35" s="165"/>
      <c r="U35" s="566">
        <f>IF(W35="","",U34+1)</f>
        <v>6</v>
      </c>
      <c r="V35" s="566"/>
      <c r="W35" s="567" t="str">
        <f>IF('各会計、関係団体の財政状況及び健全化判断比率'!B29="","",'各会計、関係団体の財政状況及び健全化判断比率'!B29)</f>
        <v>国民健康保険特別会計</v>
      </c>
      <c r="X35" s="567"/>
      <c r="Y35" s="567"/>
      <c r="Z35" s="567"/>
      <c r="AA35" s="567"/>
      <c r="AB35" s="567"/>
      <c r="AC35" s="567"/>
      <c r="AD35" s="567"/>
      <c r="AE35" s="567"/>
      <c r="AF35" s="567"/>
      <c r="AG35" s="567"/>
      <c r="AH35" s="567"/>
      <c r="AI35" s="567"/>
      <c r="AJ35" s="567"/>
      <c r="AK35" s="567"/>
      <c r="AL35" s="165"/>
      <c r="AM35" s="566">
        <f t="shared" ref="AM35:AM43" si="0">IF(AO35="","",AM34+1)</f>
        <v>11</v>
      </c>
      <c r="AN35" s="566"/>
      <c r="AO35" s="567" t="str">
        <f>IF('各会計、関係団体の財政状況及び健全化判断比率'!B34="","",'各会計、関係団体の財政状況及び健全化判断比率'!B34)</f>
        <v>工業用水道事業会計</v>
      </c>
      <c r="AP35" s="567"/>
      <c r="AQ35" s="567"/>
      <c r="AR35" s="567"/>
      <c r="AS35" s="567"/>
      <c r="AT35" s="567"/>
      <c r="AU35" s="567"/>
      <c r="AV35" s="567"/>
      <c r="AW35" s="567"/>
      <c r="AX35" s="567"/>
      <c r="AY35" s="567"/>
      <c r="AZ35" s="567"/>
      <c r="BA35" s="567"/>
      <c r="BB35" s="567"/>
      <c r="BC35" s="567"/>
      <c r="BD35" s="165"/>
      <c r="BE35" s="566">
        <f t="shared" ref="BE35:BE43" si="1">IF(BG35="","",BE34+1)</f>
        <v>13</v>
      </c>
      <c r="BF35" s="566"/>
      <c r="BG35" s="567" t="str">
        <f>IF('各会計、関係団体の財政状況及び健全化判断比率'!B36="","",'各会計、関係団体の財政状況及び健全化判断比率'!B36)</f>
        <v>簡易水道事業特別会計</v>
      </c>
      <c r="BH35" s="567"/>
      <c r="BI35" s="567"/>
      <c r="BJ35" s="567"/>
      <c r="BK35" s="567"/>
      <c r="BL35" s="567"/>
      <c r="BM35" s="567"/>
      <c r="BN35" s="567"/>
      <c r="BO35" s="567"/>
      <c r="BP35" s="567"/>
      <c r="BQ35" s="567"/>
      <c r="BR35" s="567"/>
      <c r="BS35" s="567"/>
      <c r="BT35" s="567"/>
      <c r="BU35" s="567"/>
      <c r="BV35" s="165"/>
      <c r="BW35" s="566">
        <f t="shared" ref="BW35:BW43" si="2">IF(BY35="","",BW34+1)</f>
        <v>20</v>
      </c>
      <c r="BX35" s="566"/>
      <c r="BY35" s="567" t="str">
        <f>IF('各会計、関係団体の財政状況及び健全化判断比率'!B69="","",'各会計、関係団体の財政状況及び健全化判断比率'!B69)</f>
        <v>愛媛県後期高齢者医療広域連合（一般会計）</v>
      </c>
      <c r="BZ35" s="567"/>
      <c r="CA35" s="567"/>
      <c r="CB35" s="567"/>
      <c r="CC35" s="567"/>
      <c r="CD35" s="567"/>
      <c r="CE35" s="567"/>
      <c r="CF35" s="567"/>
      <c r="CG35" s="567"/>
      <c r="CH35" s="567"/>
      <c r="CI35" s="567"/>
      <c r="CJ35" s="567"/>
      <c r="CK35" s="567"/>
      <c r="CL35" s="567"/>
      <c r="CM35" s="567"/>
      <c r="CN35" s="165"/>
      <c r="CO35" s="566">
        <f t="shared" ref="CO35:CO43" si="3">IF(CQ35="","",CO34+1)</f>
        <v>23</v>
      </c>
      <c r="CP35" s="566"/>
      <c r="CQ35" s="567" t="str">
        <f>IF('各会計、関係団体の財政状況及び健全化判断比率'!BS8="","",'各会計、関係団体の財政状況及び健全化判断比率'!BS8)</f>
        <v>(一財)今治勤労福祉事業団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有線テレビ放送事業特別会計</v>
      </c>
      <c r="F36" s="567"/>
      <c r="G36" s="567"/>
      <c r="H36" s="567"/>
      <c r="I36" s="567"/>
      <c r="J36" s="567"/>
      <c r="K36" s="567"/>
      <c r="L36" s="567"/>
      <c r="M36" s="567"/>
      <c r="N36" s="567"/>
      <c r="O36" s="567"/>
      <c r="P36" s="567"/>
      <c r="Q36" s="567"/>
      <c r="R36" s="567"/>
      <c r="S36" s="567"/>
      <c r="T36" s="165"/>
      <c r="U36" s="566">
        <f t="shared" ref="U36:U43" si="4">IF(W36="","",U35+1)</f>
        <v>7</v>
      </c>
      <c r="V36" s="566"/>
      <c r="W36" s="567" t="str">
        <f>IF('各会計、関係団体の財政状況及び健全化判断比率'!B30="","",'各会計、関係団体の財政状況及び健全化判断比率'!B30)</f>
        <v>介護保険特別会計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14</v>
      </c>
      <c r="BF36" s="566"/>
      <c r="BG36" s="567" t="str">
        <f>IF('各会計、関係団体の財政状況及び健全化判断比率'!B37="","",'各会計、関係団体の財政状況及び健全化判断比率'!B37)</f>
        <v>地方卸売市場特別会計</v>
      </c>
      <c r="BH36" s="567"/>
      <c r="BI36" s="567"/>
      <c r="BJ36" s="567"/>
      <c r="BK36" s="567"/>
      <c r="BL36" s="567"/>
      <c r="BM36" s="567"/>
      <c r="BN36" s="567"/>
      <c r="BO36" s="567"/>
      <c r="BP36" s="567"/>
      <c r="BQ36" s="567"/>
      <c r="BR36" s="567"/>
      <c r="BS36" s="567"/>
      <c r="BT36" s="567"/>
      <c r="BU36" s="567"/>
      <c r="BV36" s="165"/>
      <c r="BW36" s="566">
        <f t="shared" si="2"/>
        <v>21</v>
      </c>
      <c r="BX36" s="566"/>
      <c r="BY36" s="567" t="str">
        <f>IF('各会計、関係団体の財政状況及び健全化判断比率'!B70="","",'各会計、関係団体の財政状況及び健全化判断比率'!B70)</f>
        <v>愛媛県後期高齢者医療広域連合（後期高齢者医療特別会計）</v>
      </c>
      <c r="BZ36" s="567"/>
      <c r="CA36" s="567"/>
      <c r="CB36" s="567"/>
      <c r="CC36" s="567"/>
      <c r="CD36" s="567"/>
      <c r="CE36" s="567"/>
      <c r="CF36" s="567"/>
      <c r="CG36" s="567"/>
      <c r="CH36" s="567"/>
      <c r="CI36" s="567"/>
      <c r="CJ36" s="567"/>
      <c r="CK36" s="567"/>
      <c r="CL36" s="567"/>
      <c r="CM36" s="567"/>
      <c r="CN36" s="165"/>
      <c r="CO36" s="566">
        <f t="shared" si="3"/>
        <v>24</v>
      </c>
      <c r="CP36" s="566"/>
      <c r="CQ36" s="567" t="str">
        <f>IF('各会計、関係団体の財政状況及び健全化判断比率'!BS9="","",'各会計、関係団体の財政状況及び健全化判断比率'!BS9)</f>
        <v>(一財)今治市多目的温泉保養館管理公社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f>IF(E37="","",C36+1)</f>
        <v>4</v>
      </c>
      <c r="D37" s="566"/>
      <c r="E37" s="567" t="str">
        <f>IF('各会計、関係団体の財政状況及び健全化判断比率'!B10="","",'各会計、関係団体の財政状況及び健全化判断比率'!B10)</f>
        <v>墓園事業特別会計</v>
      </c>
      <c r="F37" s="567"/>
      <c r="G37" s="567"/>
      <c r="H37" s="567"/>
      <c r="I37" s="567"/>
      <c r="J37" s="567"/>
      <c r="K37" s="567"/>
      <c r="L37" s="567"/>
      <c r="M37" s="567"/>
      <c r="N37" s="567"/>
      <c r="O37" s="567"/>
      <c r="P37" s="567"/>
      <c r="Q37" s="567"/>
      <c r="R37" s="567"/>
      <c r="S37" s="567"/>
      <c r="T37" s="165"/>
      <c r="U37" s="566">
        <f t="shared" si="4"/>
        <v>8</v>
      </c>
      <c r="V37" s="566"/>
      <c r="W37" s="567" t="str">
        <f>IF('各会計、関係団体の財政状況及び健全化判断比率'!B31="","",'各会計、関係団体の財政状況及び健全化判断比率'!B31)</f>
        <v>介護予防支援事業特別会計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15</v>
      </c>
      <c r="BF37" s="566"/>
      <c r="BG37" s="567" t="str">
        <f>IF('各会計、関係団体の財政状況及び健全化判断比率'!B38="","",'各会計、関係団体の財政状況及び健全化判断比率'!B38)</f>
        <v>鉱泉供給事業特別会計</v>
      </c>
      <c r="BH37" s="567"/>
      <c r="BI37" s="567"/>
      <c r="BJ37" s="567"/>
      <c r="BK37" s="567"/>
      <c r="BL37" s="567"/>
      <c r="BM37" s="567"/>
      <c r="BN37" s="567"/>
      <c r="BO37" s="567"/>
      <c r="BP37" s="567"/>
      <c r="BQ37" s="567"/>
      <c r="BR37" s="567"/>
      <c r="BS37" s="567"/>
      <c r="BT37" s="567"/>
      <c r="BU37" s="567"/>
      <c r="BV37" s="165"/>
      <c r="BW37" s="566" t="str">
        <f t="shared" si="2"/>
        <v/>
      </c>
      <c r="BX37" s="566"/>
      <c r="BY37" s="567" t="str">
        <f>IF('各会計、関係団体の財政状況及び健全化判断比率'!B71="","",'各会計、関係団体の財政状況及び健全化判断比率'!B71)</f>
        <v/>
      </c>
      <c r="BZ37" s="567"/>
      <c r="CA37" s="567"/>
      <c r="CB37" s="567"/>
      <c r="CC37" s="567"/>
      <c r="CD37" s="567"/>
      <c r="CE37" s="567"/>
      <c r="CF37" s="567"/>
      <c r="CG37" s="567"/>
      <c r="CH37" s="567"/>
      <c r="CI37" s="567"/>
      <c r="CJ37" s="567"/>
      <c r="CK37" s="567"/>
      <c r="CL37" s="567"/>
      <c r="CM37" s="567"/>
      <c r="CN37" s="165"/>
      <c r="CO37" s="566">
        <f t="shared" si="3"/>
        <v>25</v>
      </c>
      <c r="CP37" s="566"/>
      <c r="CQ37" s="567" t="str">
        <f>IF('各会計、関係団体の財政状況及び健全化判断比率'!BS10="","",'各会計、関係団体の財政状況及び健全化判断比率'!BS10)</f>
        <v>(一財)今治文化振興会</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9</v>
      </c>
      <c r="V38" s="566"/>
      <c r="W38" s="567" t="str">
        <f>IF('各会計、関係団体の財政状況及び健全化判断比率'!B32="","",'各会計、関係団体の財政状況及び健全化判断比率'!B32)</f>
        <v>後期高齢者医療特別会計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16</v>
      </c>
      <c r="BF38" s="566"/>
      <c r="BG38" s="567" t="str">
        <f>IF('各会計、関係団体の財政状況及び健全化判断比率'!B39="","",'各会計、関係団体の財政状況及び健全化判断比率'!B39)</f>
        <v>下水道事業特別会計</v>
      </c>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f t="shared" si="3"/>
        <v>26</v>
      </c>
      <c r="CP38" s="566"/>
      <c r="CQ38" s="567" t="str">
        <f>IF('各会計、関係団体の財政状況及び健全化判断比率'!BS11="","",'各会計、関係団体の財政状況及び健全化判断比率'!BS11)</f>
        <v>(公財)河野育英会</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f t="shared" si="1"/>
        <v>17</v>
      </c>
      <c r="BF39" s="566"/>
      <c r="BG39" s="567" t="str">
        <f>IF('各会計、関係団体の財政状況及び健全化判断比率'!B40="","",'各会計、関係団体の財政状況及び健全化判断比率'!B40)</f>
        <v>小規模下水道特別会計</v>
      </c>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f t="shared" si="3"/>
        <v>27</v>
      </c>
      <c r="CP39" s="566"/>
      <c r="CQ39" s="567" t="str">
        <f>IF('各会計、関係団体の財政状況及び健全化判断比率'!BS12="","",'各会計、関係団体の財政状況及び健全化判断比率'!BS12)</f>
        <v>(公財)檜垣育英会</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f t="shared" si="1"/>
        <v>18</v>
      </c>
      <c r="BF40" s="566"/>
      <c r="BG40" s="567" t="str">
        <f>IF('各会計、関係団体の財政状況及び健全化判断比率'!B41="","",'各会計、関係団体の財政状況及び健全化判断比率'!B41)</f>
        <v>港湾事業特別会計</v>
      </c>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f t="shared" si="3"/>
        <v>28</v>
      </c>
      <c r="CP40" s="566"/>
      <c r="CQ40" s="567" t="str">
        <f>IF('各会計、関係団体の財政状況及び健全化判断比率'!BS13="","",'各会計、関係団体の財政状況及び健全化判断比率'!BS13)</f>
        <v>大三島ブルーライン(株)</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f t="shared" si="3"/>
        <v>29</v>
      </c>
      <c r="CP41" s="566"/>
      <c r="CQ41" s="567" t="str">
        <f>IF('各会計、関係団体の財政状況及び健全化判断比率'!BS14="","",'各会計、関係団体の財政状況及び健全化判断比率'!BS14)</f>
        <v>(株)IJC</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f t="shared" si="3"/>
        <v>30</v>
      </c>
      <c r="CP42" s="566"/>
      <c r="CQ42" s="567" t="str">
        <f>IF('各会計、関係団体の財政状況及び健全化判断比率'!BS15="","",'各会計、関係団体の財政状況及び健全化判断比率'!BS15)</f>
        <v>瀬戸内海交通(株)</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f t="shared" si="3"/>
        <v>31</v>
      </c>
      <c r="CP43" s="566"/>
      <c r="CQ43" s="567" t="str">
        <f>IF('各会計、関係団体の財政状況及び健全化判断比率'!BS16="","",'各会計、関係団体の財政状況及び健全化判断比率'!BS16)</f>
        <v>(公財)加根又育英会</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538</v>
      </c>
      <c r="J40" s="79" t="s">
        <v>539</v>
      </c>
      <c r="K40" s="79" t="s">
        <v>540</v>
      </c>
      <c r="L40" s="79" t="s">
        <v>541</v>
      </c>
      <c r="M40" s="80" t="s">
        <v>542</v>
      </c>
    </row>
    <row r="41" spans="2:13" ht="27.75" customHeight="1" x14ac:dyDescent="0.15">
      <c r="B41" s="1169" t="s">
        <v>24</v>
      </c>
      <c r="C41" s="1170"/>
      <c r="D41" s="81"/>
      <c r="E41" s="1175" t="s">
        <v>25</v>
      </c>
      <c r="F41" s="1175"/>
      <c r="G41" s="1175"/>
      <c r="H41" s="1176"/>
      <c r="I41" s="82">
        <v>85799</v>
      </c>
      <c r="J41" s="83">
        <v>84288</v>
      </c>
      <c r="K41" s="83">
        <v>85250</v>
      </c>
      <c r="L41" s="83">
        <v>87934</v>
      </c>
      <c r="M41" s="84">
        <v>90110</v>
      </c>
    </row>
    <row r="42" spans="2:13" ht="27.75" customHeight="1" x14ac:dyDescent="0.15">
      <c r="B42" s="1171"/>
      <c r="C42" s="1172"/>
      <c r="D42" s="85"/>
      <c r="E42" s="1177" t="s">
        <v>26</v>
      </c>
      <c r="F42" s="1177"/>
      <c r="G42" s="1177"/>
      <c r="H42" s="1178"/>
      <c r="I42" s="86">
        <v>5352</v>
      </c>
      <c r="J42" s="87">
        <v>5287</v>
      </c>
      <c r="K42" s="87">
        <v>3717</v>
      </c>
      <c r="L42" s="87">
        <v>3653</v>
      </c>
      <c r="M42" s="88">
        <v>3594</v>
      </c>
    </row>
    <row r="43" spans="2:13" ht="27.75" customHeight="1" x14ac:dyDescent="0.15">
      <c r="B43" s="1171"/>
      <c r="C43" s="1172"/>
      <c r="D43" s="85"/>
      <c r="E43" s="1177" t="s">
        <v>27</v>
      </c>
      <c r="F43" s="1177"/>
      <c r="G43" s="1177"/>
      <c r="H43" s="1178"/>
      <c r="I43" s="86">
        <v>36516</v>
      </c>
      <c r="J43" s="87">
        <v>35222</v>
      </c>
      <c r="K43" s="87">
        <v>33815</v>
      </c>
      <c r="L43" s="87">
        <v>31975</v>
      </c>
      <c r="M43" s="88">
        <v>30490</v>
      </c>
    </row>
    <row r="44" spans="2:13" ht="27.75" customHeight="1" x14ac:dyDescent="0.15">
      <c r="B44" s="1171"/>
      <c r="C44" s="1172"/>
      <c r="D44" s="85"/>
      <c r="E44" s="1177" t="s">
        <v>28</v>
      </c>
      <c r="F44" s="1177"/>
      <c r="G44" s="1177"/>
      <c r="H44" s="1178"/>
      <c r="I44" s="86" t="s">
        <v>500</v>
      </c>
      <c r="J44" s="87" t="s">
        <v>500</v>
      </c>
      <c r="K44" s="87" t="s">
        <v>500</v>
      </c>
      <c r="L44" s="87" t="s">
        <v>500</v>
      </c>
      <c r="M44" s="88" t="s">
        <v>500</v>
      </c>
    </row>
    <row r="45" spans="2:13" ht="27.75" customHeight="1" x14ac:dyDescent="0.15">
      <c r="B45" s="1171"/>
      <c r="C45" s="1172"/>
      <c r="D45" s="85"/>
      <c r="E45" s="1177" t="s">
        <v>29</v>
      </c>
      <c r="F45" s="1177"/>
      <c r="G45" s="1177"/>
      <c r="H45" s="1178"/>
      <c r="I45" s="86">
        <v>13810</v>
      </c>
      <c r="J45" s="87">
        <v>13564</v>
      </c>
      <c r="K45" s="87">
        <v>13209</v>
      </c>
      <c r="L45" s="87">
        <v>12252</v>
      </c>
      <c r="M45" s="88">
        <v>11205</v>
      </c>
    </row>
    <row r="46" spans="2:13" ht="27.75" customHeight="1" x14ac:dyDescent="0.15">
      <c r="B46" s="1171"/>
      <c r="C46" s="1172"/>
      <c r="D46" s="85"/>
      <c r="E46" s="1177" t="s">
        <v>30</v>
      </c>
      <c r="F46" s="1177"/>
      <c r="G46" s="1177"/>
      <c r="H46" s="1178"/>
      <c r="I46" s="86">
        <v>1</v>
      </c>
      <c r="J46" s="87">
        <v>0</v>
      </c>
      <c r="K46" s="87" t="s">
        <v>500</v>
      </c>
      <c r="L46" s="87">
        <v>1</v>
      </c>
      <c r="M46" s="88" t="s">
        <v>500</v>
      </c>
    </row>
    <row r="47" spans="2:13" ht="27.75" customHeight="1" x14ac:dyDescent="0.15">
      <c r="B47" s="1171"/>
      <c r="C47" s="1172"/>
      <c r="D47" s="85"/>
      <c r="E47" s="1177" t="s">
        <v>31</v>
      </c>
      <c r="F47" s="1177"/>
      <c r="G47" s="1177"/>
      <c r="H47" s="1178"/>
      <c r="I47" s="86" t="s">
        <v>500</v>
      </c>
      <c r="J47" s="87" t="s">
        <v>500</v>
      </c>
      <c r="K47" s="87" t="s">
        <v>500</v>
      </c>
      <c r="L47" s="87" t="s">
        <v>500</v>
      </c>
      <c r="M47" s="88" t="s">
        <v>500</v>
      </c>
    </row>
    <row r="48" spans="2:13" ht="27.75" customHeight="1" x14ac:dyDescent="0.15">
      <c r="B48" s="1173"/>
      <c r="C48" s="1174"/>
      <c r="D48" s="85"/>
      <c r="E48" s="1177" t="s">
        <v>32</v>
      </c>
      <c r="F48" s="1177"/>
      <c r="G48" s="1177"/>
      <c r="H48" s="1178"/>
      <c r="I48" s="86" t="s">
        <v>500</v>
      </c>
      <c r="J48" s="87" t="s">
        <v>500</v>
      </c>
      <c r="K48" s="87" t="s">
        <v>500</v>
      </c>
      <c r="L48" s="87" t="s">
        <v>500</v>
      </c>
      <c r="M48" s="88" t="s">
        <v>500</v>
      </c>
    </row>
    <row r="49" spans="2:13" ht="27.75" customHeight="1" x14ac:dyDescent="0.15">
      <c r="B49" s="1179" t="s">
        <v>33</v>
      </c>
      <c r="C49" s="1180"/>
      <c r="D49" s="89"/>
      <c r="E49" s="1177" t="s">
        <v>34</v>
      </c>
      <c r="F49" s="1177"/>
      <c r="G49" s="1177"/>
      <c r="H49" s="1178"/>
      <c r="I49" s="86">
        <v>19163</v>
      </c>
      <c r="J49" s="87">
        <v>19120</v>
      </c>
      <c r="K49" s="87">
        <v>22069</v>
      </c>
      <c r="L49" s="87">
        <v>25062</v>
      </c>
      <c r="M49" s="88">
        <v>25013</v>
      </c>
    </row>
    <row r="50" spans="2:13" ht="27.75" customHeight="1" x14ac:dyDescent="0.15">
      <c r="B50" s="1171"/>
      <c r="C50" s="1172"/>
      <c r="D50" s="85"/>
      <c r="E50" s="1177" t="s">
        <v>35</v>
      </c>
      <c r="F50" s="1177"/>
      <c r="G50" s="1177"/>
      <c r="H50" s="1178"/>
      <c r="I50" s="86">
        <v>7921</v>
      </c>
      <c r="J50" s="87">
        <v>7593</v>
      </c>
      <c r="K50" s="87">
        <v>5744</v>
      </c>
      <c r="L50" s="87">
        <v>5477</v>
      </c>
      <c r="M50" s="88">
        <v>4812</v>
      </c>
    </row>
    <row r="51" spans="2:13" ht="27.75" customHeight="1" x14ac:dyDescent="0.15">
      <c r="B51" s="1173"/>
      <c r="C51" s="1174"/>
      <c r="D51" s="85"/>
      <c r="E51" s="1177" t="s">
        <v>36</v>
      </c>
      <c r="F51" s="1177"/>
      <c r="G51" s="1177"/>
      <c r="H51" s="1178"/>
      <c r="I51" s="86">
        <v>80269</v>
      </c>
      <c r="J51" s="87">
        <v>81099</v>
      </c>
      <c r="K51" s="87">
        <v>83736</v>
      </c>
      <c r="L51" s="87">
        <v>87073</v>
      </c>
      <c r="M51" s="88">
        <v>89781</v>
      </c>
    </row>
    <row r="52" spans="2:13" ht="27.75" customHeight="1" thickBot="1" x14ac:dyDescent="0.2">
      <c r="B52" s="1181" t="s">
        <v>37</v>
      </c>
      <c r="C52" s="1182"/>
      <c r="D52" s="90"/>
      <c r="E52" s="1183" t="s">
        <v>38</v>
      </c>
      <c r="F52" s="1183"/>
      <c r="G52" s="1183"/>
      <c r="H52" s="1184"/>
      <c r="I52" s="91">
        <v>34124</v>
      </c>
      <c r="J52" s="92">
        <v>30548</v>
      </c>
      <c r="K52" s="92">
        <v>24442</v>
      </c>
      <c r="L52" s="92">
        <v>18204</v>
      </c>
      <c r="M52" s="93">
        <v>15792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537</v>
      </c>
      <c r="G2" s="111"/>
      <c r="H2" s="112"/>
    </row>
    <row r="3" spans="1:8" x14ac:dyDescent="0.15">
      <c r="A3" s="108" t="s">
        <v>530</v>
      </c>
      <c r="B3" s="113"/>
      <c r="C3" s="114"/>
      <c r="D3" s="115">
        <v>62743</v>
      </c>
      <c r="E3" s="116"/>
      <c r="F3" s="117">
        <v>50804</v>
      </c>
      <c r="G3" s="118"/>
      <c r="H3" s="119"/>
    </row>
    <row r="4" spans="1:8" x14ac:dyDescent="0.15">
      <c r="A4" s="120"/>
      <c r="B4" s="121"/>
      <c r="C4" s="122"/>
      <c r="D4" s="123">
        <v>43961</v>
      </c>
      <c r="E4" s="124"/>
      <c r="F4" s="125">
        <v>30480</v>
      </c>
      <c r="G4" s="126"/>
      <c r="H4" s="127"/>
    </row>
    <row r="5" spans="1:8" x14ac:dyDescent="0.15">
      <c r="A5" s="108" t="s">
        <v>532</v>
      </c>
      <c r="B5" s="113"/>
      <c r="C5" s="114"/>
      <c r="D5" s="115">
        <v>46699</v>
      </c>
      <c r="E5" s="116"/>
      <c r="F5" s="117">
        <v>38606</v>
      </c>
      <c r="G5" s="118"/>
      <c r="H5" s="119"/>
    </row>
    <row r="6" spans="1:8" x14ac:dyDescent="0.15">
      <c r="A6" s="120"/>
      <c r="B6" s="121"/>
      <c r="C6" s="122"/>
      <c r="D6" s="123">
        <v>30909</v>
      </c>
      <c r="E6" s="124"/>
      <c r="F6" s="125">
        <v>22435</v>
      </c>
      <c r="G6" s="126"/>
      <c r="H6" s="127"/>
    </row>
    <row r="7" spans="1:8" x14ac:dyDescent="0.15">
      <c r="A7" s="108" t="s">
        <v>533</v>
      </c>
      <c r="B7" s="113"/>
      <c r="C7" s="114"/>
      <c r="D7" s="115">
        <v>70780</v>
      </c>
      <c r="E7" s="116"/>
      <c r="F7" s="117">
        <v>39425</v>
      </c>
      <c r="G7" s="118"/>
      <c r="H7" s="119"/>
    </row>
    <row r="8" spans="1:8" x14ac:dyDescent="0.15">
      <c r="A8" s="120"/>
      <c r="B8" s="121"/>
      <c r="C8" s="122"/>
      <c r="D8" s="123">
        <v>51993</v>
      </c>
      <c r="E8" s="124"/>
      <c r="F8" s="125">
        <v>22414</v>
      </c>
      <c r="G8" s="126"/>
      <c r="H8" s="127"/>
    </row>
    <row r="9" spans="1:8" x14ac:dyDescent="0.15">
      <c r="A9" s="108" t="s">
        <v>534</v>
      </c>
      <c r="B9" s="113"/>
      <c r="C9" s="114"/>
      <c r="D9" s="115">
        <v>82289</v>
      </c>
      <c r="E9" s="116"/>
      <c r="F9" s="117">
        <v>43141</v>
      </c>
      <c r="G9" s="118"/>
      <c r="H9" s="119"/>
    </row>
    <row r="10" spans="1:8" x14ac:dyDescent="0.15">
      <c r="A10" s="120"/>
      <c r="B10" s="121"/>
      <c r="C10" s="122"/>
      <c r="D10" s="123">
        <v>54654</v>
      </c>
      <c r="E10" s="124"/>
      <c r="F10" s="125">
        <v>21887</v>
      </c>
      <c r="G10" s="126"/>
      <c r="H10" s="127"/>
    </row>
    <row r="11" spans="1:8" x14ac:dyDescent="0.15">
      <c r="A11" s="108" t="s">
        <v>535</v>
      </c>
      <c r="B11" s="113"/>
      <c r="C11" s="114"/>
      <c r="D11" s="115">
        <v>90810</v>
      </c>
      <c r="E11" s="116"/>
      <c r="F11" s="117">
        <v>45117</v>
      </c>
      <c r="G11" s="118"/>
      <c r="H11" s="119"/>
    </row>
    <row r="12" spans="1:8" x14ac:dyDescent="0.15">
      <c r="A12" s="120"/>
      <c r="B12" s="121"/>
      <c r="C12" s="128"/>
      <c r="D12" s="123">
        <v>57991</v>
      </c>
      <c r="E12" s="124"/>
      <c r="F12" s="125">
        <v>25589</v>
      </c>
      <c r="G12" s="126"/>
      <c r="H12" s="127"/>
    </row>
    <row r="13" spans="1:8" x14ac:dyDescent="0.15">
      <c r="A13" s="108"/>
      <c r="B13" s="113"/>
      <c r="C13" s="129"/>
      <c r="D13" s="130">
        <v>70664</v>
      </c>
      <c r="E13" s="131"/>
      <c r="F13" s="132">
        <v>43419</v>
      </c>
      <c r="G13" s="133"/>
      <c r="H13" s="119"/>
    </row>
    <row r="14" spans="1:8" x14ac:dyDescent="0.15">
      <c r="A14" s="120"/>
      <c r="B14" s="121"/>
      <c r="C14" s="122"/>
      <c r="D14" s="123">
        <v>47902</v>
      </c>
      <c r="E14" s="124"/>
      <c r="F14" s="125">
        <v>24561</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8.19</v>
      </c>
      <c r="C19" s="134">
        <f>ROUND(VALUE(SUBSTITUTE(実質収支比率等に係る経年分析!G$48,"▲","-")),2)</f>
        <v>9.7200000000000006</v>
      </c>
      <c r="D19" s="134">
        <f>ROUND(VALUE(SUBSTITUTE(実質収支比率等に係る経年分析!H$48,"▲","-")),2)</f>
        <v>9.36</v>
      </c>
      <c r="E19" s="134">
        <f>ROUND(VALUE(SUBSTITUTE(実質収支比率等に係る経年分析!I$48,"▲","-")),2)</f>
        <v>8.36</v>
      </c>
      <c r="F19" s="134">
        <f>ROUND(VALUE(SUBSTITUTE(実質収支比率等に係る経年分析!J$48,"▲","-")),2)</f>
        <v>8.0399999999999991</v>
      </c>
    </row>
    <row r="20" spans="1:11" x14ac:dyDescent="0.15">
      <c r="A20" s="134" t="s">
        <v>43</v>
      </c>
      <c r="B20" s="134">
        <f>ROUND(VALUE(SUBSTITUTE(実質収支比率等に係る経年分析!F$47,"▲","-")),2)</f>
        <v>21.7</v>
      </c>
      <c r="C20" s="134">
        <f>ROUND(VALUE(SUBSTITUTE(実質収支比率等に係る経年分析!G$47,"▲","-")),2)</f>
        <v>22.24</v>
      </c>
      <c r="D20" s="134">
        <f>ROUND(VALUE(SUBSTITUTE(実質収支比率等に係る経年分析!H$47,"▲","-")),2)</f>
        <v>28.74</v>
      </c>
      <c r="E20" s="134">
        <f>ROUND(VALUE(SUBSTITUTE(実質収支比率等に係る経年分析!I$47,"▲","-")),2)</f>
        <v>28.43</v>
      </c>
      <c r="F20" s="134">
        <f>ROUND(VALUE(SUBSTITUTE(実質収支比率等に係る経年分析!J$47,"▲","-")),2)</f>
        <v>26.83</v>
      </c>
    </row>
    <row r="21" spans="1:11" x14ac:dyDescent="0.15">
      <c r="A21" s="134" t="s">
        <v>44</v>
      </c>
      <c r="B21" s="134">
        <f>IF(ISNUMBER(VALUE(SUBSTITUTE(実質収支比率等に係る経年分析!F$49,"▲","-"))),ROUND(VALUE(SUBSTITUTE(実質収支比率等に係る経年分析!F$49,"▲","-")),2),NA())</f>
        <v>3.83</v>
      </c>
      <c r="C21" s="134">
        <f>IF(ISNUMBER(VALUE(SUBSTITUTE(実質収支比率等に係る経年分析!G$49,"▲","-"))),ROUND(VALUE(SUBSTITUTE(実質収支比率等に係る経年分析!G$49,"▲","-")),2),NA())</f>
        <v>1.96</v>
      </c>
      <c r="D21" s="134">
        <f>IF(ISNUMBER(VALUE(SUBSTITUTE(実質収支比率等に係る経年分析!H$49,"▲","-"))),ROUND(VALUE(SUBSTITUTE(実質収支比率等に係る経年分析!H$49,"▲","-")),2),NA())</f>
        <v>5.76</v>
      </c>
      <c r="E21" s="134">
        <f>IF(ISNUMBER(VALUE(SUBSTITUTE(実質収支比率等に係る経年分析!I$49,"▲","-"))),ROUND(VALUE(SUBSTITUTE(実質収支比率等に係る経年分析!I$49,"▲","-")),2),NA())</f>
        <v>-0.88</v>
      </c>
      <c r="F21" s="134">
        <f>IF(ISNUMBER(VALUE(SUBSTITUTE(実質収支比率等に係る経年分析!J$49,"▲","-"))),ROUND(VALUE(SUBSTITUTE(実質収支比率等に係る経年分析!J$49,"▲","-")),2),NA())</f>
        <v>-1.02</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墓園事業特別会計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x14ac:dyDescent="0.15">
      <c r="A30" s="135" t="str">
        <f>IF(連結実質赤字比率に係る赤字・黒字の構成分析!C$40="",NA(),連結実質赤字比率に係る赤字・黒字の構成分析!C$40)</f>
        <v>介護予防支援事業特別会計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7.0000000000000007E-2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0.17</v>
      </c>
    </row>
    <row r="33" spans="1:16" x14ac:dyDescent="0.15">
      <c r="A33" s="135" t="str">
        <f>IF(連結実質赤字比率に係る赤字・黒字の構成分析!C$37="",NA(),連結実質赤字比率に係る赤字・黒字の構成分析!C$37)</f>
        <v>工業用水道事業会計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0.22</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2.99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2.46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1.79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1.45</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3.88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3.24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3.34</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8.08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9.61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9.25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8.31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7.98</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8169</v>
      </c>
      <c r="E42" s="136"/>
      <c r="F42" s="136"/>
      <c r="G42" s="136">
        <f>'実質公債費比率（分子）の構造'!L$52</f>
        <v>8262</v>
      </c>
      <c r="H42" s="136"/>
      <c r="I42" s="136"/>
      <c r="J42" s="136">
        <f>'実質公債費比率（分子）の構造'!M$52</f>
        <v>8420</v>
      </c>
      <c r="K42" s="136"/>
      <c r="L42" s="136"/>
      <c r="M42" s="136">
        <f>'実質公債費比率（分子）の構造'!N$52</f>
        <v>8641</v>
      </c>
      <c r="N42" s="136"/>
      <c r="O42" s="136"/>
      <c r="P42" s="136">
        <f>'実質公債費比率（分子）の構造'!O$52</f>
        <v>9057</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120</v>
      </c>
      <c r="C44" s="136"/>
      <c r="D44" s="136"/>
      <c r="E44" s="136">
        <f>'実質公債費比率（分子）の構造'!L$50</f>
        <v>81</v>
      </c>
      <c r="F44" s="136"/>
      <c r="G44" s="136"/>
      <c r="H44" s="136">
        <f>'実質公債費比率（分子）の構造'!M$50</f>
        <v>81</v>
      </c>
      <c r="I44" s="136"/>
      <c r="J44" s="136"/>
      <c r="K44" s="136">
        <f>'実質公債費比率（分子）の構造'!N$50</f>
        <v>77</v>
      </c>
      <c r="L44" s="136"/>
      <c r="M44" s="136"/>
      <c r="N44" s="136">
        <f>'実質公債費比率（分子）の構造'!O$50</f>
        <v>71</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2935</v>
      </c>
      <c r="C46" s="136"/>
      <c r="D46" s="136"/>
      <c r="E46" s="136">
        <f>'実質公債費比率（分子）の構造'!L$48</f>
        <v>2981</v>
      </c>
      <c r="F46" s="136"/>
      <c r="G46" s="136"/>
      <c r="H46" s="136">
        <f>'実質公債費比率（分子）の構造'!M$48</f>
        <v>2900</v>
      </c>
      <c r="I46" s="136"/>
      <c r="J46" s="136"/>
      <c r="K46" s="136">
        <f>'実質公債費比率（分子）の構造'!N$48</f>
        <v>2861</v>
      </c>
      <c r="L46" s="136"/>
      <c r="M46" s="136"/>
      <c r="N46" s="136">
        <f>'実質公債費比率（分子）の構造'!O$48</f>
        <v>2835</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10616</v>
      </c>
      <c r="C49" s="136"/>
      <c r="D49" s="136"/>
      <c r="E49" s="136">
        <f>'実質公債費比率（分子）の構造'!L$45</f>
        <v>10927</v>
      </c>
      <c r="F49" s="136"/>
      <c r="G49" s="136"/>
      <c r="H49" s="136">
        <f>'実質公債費比率（分子）の構造'!M$45</f>
        <v>10861</v>
      </c>
      <c r="I49" s="136"/>
      <c r="J49" s="136"/>
      <c r="K49" s="136">
        <f>'実質公債費比率（分子）の構造'!N$45</f>
        <v>10707</v>
      </c>
      <c r="L49" s="136"/>
      <c r="M49" s="136"/>
      <c r="N49" s="136">
        <f>'実質公債費比率（分子）の構造'!O$45</f>
        <v>10916</v>
      </c>
      <c r="O49" s="136"/>
      <c r="P49" s="136"/>
    </row>
    <row r="50" spans="1:16" x14ac:dyDescent="0.15">
      <c r="A50" s="136" t="s">
        <v>58</v>
      </c>
      <c r="B50" s="136" t="e">
        <f>NA()</f>
        <v>#N/A</v>
      </c>
      <c r="C50" s="136">
        <f>IF(ISNUMBER('実質公債費比率（分子）の構造'!K$53),'実質公債費比率（分子）の構造'!K$53,NA())</f>
        <v>5502</v>
      </c>
      <c r="D50" s="136" t="e">
        <f>NA()</f>
        <v>#N/A</v>
      </c>
      <c r="E50" s="136" t="e">
        <f>NA()</f>
        <v>#N/A</v>
      </c>
      <c r="F50" s="136">
        <f>IF(ISNUMBER('実質公債費比率（分子）の構造'!L$53),'実質公債費比率（分子）の構造'!L$53,NA())</f>
        <v>5727</v>
      </c>
      <c r="G50" s="136" t="e">
        <f>NA()</f>
        <v>#N/A</v>
      </c>
      <c r="H50" s="136" t="e">
        <f>NA()</f>
        <v>#N/A</v>
      </c>
      <c r="I50" s="136">
        <f>IF(ISNUMBER('実質公債費比率（分子）の構造'!M$53),'実質公債費比率（分子）の構造'!M$53,NA())</f>
        <v>5422</v>
      </c>
      <c r="J50" s="136" t="e">
        <f>NA()</f>
        <v>#N/A</v>
      </c>
      <c r="K50" s="136" t="e">
        <f>NA()</f>
        <v>#N/A</v>
      </c>
      <c r="L50" s="136">
        <f>IF(ISNUMBER('実質公債費比率（分子）の構造'!N$53),'実質公債費比率（分子）の構造'!N$53,NA())</f>
        <v>5004</v>
      </c>
      <c r="M50" s="136" t="e">
        <f>NA()</f>
        <v>#N/A</v>
      </c>
      <c r="N50" s="136" t="e">
        <f>NA()</f>
        <v>#N/A</v>
      </c>
      <c r="O50" s="136">
        <f>IF(ISNUMBER('実質公債費比率（分子）の構造'!O$53),'実質公債費比率（分子）の構造'!O$53,NA())</f>
        <v>4765</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80269</v>
      </c>
      <c r="E56" s="135"/>
      <c r="F56" s="135"/>
      <c r="G56" s="135">
        <f>'将来負担比率（分子）の構造'!J$51</f>
        <v>81099</v>
      </c>
      <c r="H56" s="135"/>
      <c r="I56" s="135"/>
      <c r="J56" s="135">
        <f>'将来負担比率（分子）の構造'!K$51</f>
        <v>83736</v>
      </c>
      <c r="K56" s="135"/>
      <c r="L56" s="135"/>
      <c r="M56" s="135">
        <f>'将来負担比率（分子）の構造'!L$51</f>
        <v>87073</v>
      </c>
      <c r="N56" s="135"/>
      <c r="O56" s="135"/>
      <c r="P56" s="135">
        <f>'将来負担比率（分子）の構造'!M$51</f>
        <v>89781</v>
      </c>
    </row>
    <row r="57" spans="1:16" x14ac:dyDescent="0.15">
      <c r="A57" s="135" t="s">
        <v>35</v>
      </c>
      <c r="B57" s="135"/>
      <c r="C57" s="135"/>
      <c r="D57" s="135">
        <f>'将来負担比率（分子）の構造'!I$50</f>
        <v>7921</v>
      </c>
      <c r="E57" s="135"/>
      <c r="F57" s="135"/>
      <c r="G57" s="135">
        <f>'将来負担比率（分子）の構造'!J$50</f>
        <v>7593</v>
      </c>
      <c r="H57" s="135"/>
      <c r="I57" s="135"/>
      <c r="J57" s="135">
        <f>'将来負担比率（分子）の構造'!K$50</f>
        <v>5744</v>
      </c>
      <c r="K57" s="135"/>
      <c r="L57" s="135"/>
      <c r="M57" s="135">
        <f>'将来負担比率（分子）の構造'!L$50</f>
        <v>5477</v>
      </c>
      <c r="N57" s="135"/>
      <c r="O57" s="135"/>
      <c r="P57" s="135">
        <f>'将来負担比率（分子）の構造'!M$50</f>
        <v>4812</v>
      </c>
    </row>
    <row r="58" spans="1:16" x14ac:dyDescent="0.15">
      <c r="A58" s="135" t="s">
        <v>34</v>
      </c>
      <c r="B58" s="135"/>
      <c r="C58" s="135"/>
      <c r="D58" s="135">
        <f>'将来負担比率（分子）の構造'!I$49</f>
        <v>19163</v>
      </c>
      <c r="E58" s="135"/>
      <c r="F58" s="135"/>
      <c r="G58" s="135">
        <f>'将来負担比率（分子）の構造'!J$49</f>
        <v>19120</v>
      </c>
      <c r="H58" s="135"/>
      <c r="I58" s="135"/>
      <c r="J58" s="135">
        <f>'将来負担比率（分子）の構造'!K$49</f>
        <v>22069</v>
      </c>
      <c r="K58" s="135"/>
      <c r="L58" s="135"/>
      <c r="M58" s="135">
        <f>'将来負担比率（分子）の構造'!L$49</f>
        <v>25062</v>
      </c>
      <c r="N58" s="135"/>
      <c r="O58" s="135"/>
      <c r="P58" s="135">
        <f>'将来負担比率（分子）の構造'!M$49</f>
        <v>25013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v>
      </c>
      <c r="C61" s="135"/>
      <c r="D61" s="135"/>
      <c r="E61" s="135">
        <f>'将来負担比率（分子）の構造'!J$46</f>
        <v>0</v>
      </c>
      <c r="F61" s="135"/>
      <c r="G61" s="135"/>
      <c r="H61" s="135" t="str">
        <f>'将来負担比率（分子）の構造'!K$46</f>
        <v>-</v>
      </c>
      <c r="I61" s="135"/>
      <c r="J61" s="135"/>
      <c r="K61" s="135">
        <f>'将来負担比率（分子）の構造'!L$46</f>
        <v>1</v>
      </c>
      <c r="L61" s="135"/>
      <c r="M61" s="135"/>
      <c r="N61" s="135" t="str">
        <f>'将来負担比率（分子）の構造'!M$46</f>
        <v>-</v>
      </c>
      <c r="O61" s="135"/>
      <c r="P61" s="135"/>
    </row>
    <row r="62" spans="1:16" x14ac:dyDescent="0.15">
      <c r="A62" s="135" t="s">
        <v>29</v>
      </c>
      <c r="B62" s="135">
        <f>'将来負担比率（分子）の構造'!I$45</f>
        <v>13810</v>
      </c>
      <c r="C62" s="135"/>
      <c r="D62" s="135"/>
      <c r="E62" s="135">
        <f>'将来負担比率（分子）の構造'!J$45</f>
        <v>13564</v>
      </c>
      <c r="F62" s="135"/>
      <c r="G62" s="135"/>
      <c r="H62" s="135">
        <f>'将来負担比率（分子）の構造'!K$45</f>
        <v>13209</v>
      </c>
      <c r="I62" s="135"/>
      <c r="J62" s="135"/>
      <c r="K62" s="135">
        <f>'将来負担比率（分子）の構造'!L$45</f>
        <v>12252</v>
      </c>
      <c r="L62" s="135"/>
      <c r="M62" s="135"/>
      <c r="N62" s="135">
        <f>'将来負担比率（分子）の構造'!M$45</f>
        <v>11205</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36516</v>
      </c>
      <c r="C64" s="135"/>
      <c r="D64" s="135"/>
      <c r="E64" s="135">
        <f>'将来負担比率（分子）の構造'!J$43</f>
        <v>35222</v>
      </c>
      <c r="F64" s="135"/>
      <c r="G64" s="135"/>
      <c r="H64" s="135">
        <f>'将来負担比率（分子）の構造'!K$43</f>
        <v>33815</v>
      </c>
      <c r="I64" s="135"/>
      <c r="J64" s="135"/>
      <c r="K64" s="135">
        <f>'将来負担比率（分子）の構造'!L$43</f>
        <v>31975</v>
      </c>
      <c r="L64" s="135"/>
      <c r="M64" s="135"/>
      <c r="N64" s="135">
        <f>'将来負担比率（分子）の構造'!M$43</f>
        <v>30490</v>
      </c>
      <c r="O64" s="135"/>
      <c r="P64" s="135"/>
    </row>
    <row r="65" spans="1:16" x14ac:dyDescent="0.15">
      <c r="A65" s="135" t="s">
        <v>26</v>
      </c>
      <c r="B65" s="135">
        <f>'将来負担比率（分子）の構造'!I$42</f>
        <v>5352</v>
      </c>
      <c r="C65" s="135"/>
      <c r="D65" s="135"/>
      <c r="E65" s="135">
        <f>'将来負担比率（分子）の構造'!J$42</f>
        <v>5287</v>
      </c>
      <c r="F65" s="135"/>
      <c r="G65" s="135"/>
      <c r="H65" s="135">
        <f>'将来負担比率（分子）の構造'!K$42</f>
        <v>3717</v>
      </c>
      <c r="I65" s="135"/>
      <c r="J65" s="135"/>
      <c r="K65" s="135">
        <f>'将来負担比率（分子）の構造'!L$42</f>
        <v>3653</v>
      </c>
      <c r="L65" s="135"/>
      <c r="M65" s="135"/>
      <c r="N65" s="135">
        <f>'将来負担比率（分子）の構造'!M$42</f>
        <v>3594</v>
      </c>
      <c r="O65" s="135"/>
      <c r="P65" s="135"/>
    </row>
    <row r="66" spans="1:16" x14ac:dyDescent="0.15">
      <c r="A66" s="135" t="s">
        <v>25</v>
      </c>
      <c r="B66" s="135">
        <f>'将来負担比率（分子）の構造'!I$41</f>
        <v>85799</v>
      </c>
      <c r="C66" s="135"/>
      <c r="D66" s="135"/>
      <c r="E66" s="135">
        <f>'将来負担比率（分子）の構造'!J$41</f>
        <v>84288</v>
      </c>
      <c r="F66" s="135"/>
      <c r="G66" s="135"/>
      <c r="H66" s="135">
        <f>'将来負担比率（分子）の構造'!K$41</f>
        <v>85250</v>
      </c>
      <c r="I66" s="135"/>
      <c r="J66" s="135"/>
      <c r="K66" s="135">
        <f>'将来負担比率（分子）の構造'!L$41</f>
        <v>87934</v>
      </c>
      <c r="L66" s="135"/>
      <c r="M66" s="135"/>
      <c r="N66" s="135">
        <f>'将来負担比率（分子）の構造'!M$41</f>
        <v>90110</v>
      </c>
      <c r="O66" s="135"/>
      <c r="P66" s="135"/>
    </row>
    <row r="67" spans="1:16" x14ac:dyDescent="0.15">
      <c r="A67" s="135" t="s">
        <v>62</v>
      </c>
      <c r="B67" s="135" t="e">
        <f>NA()</f>
        <v>#N/A</v>
      </c>
      <c r="C67" s="135">
        <f>IF(ISNUMBER('将来負担比率（分子）の構造'!I$52), IF('将来負担比率（分子）の構造'!I$52 &lt; 0, 0, '将来負担比率（分子）の構造'!I$52), NA())</f>
        <v>34124</v>
      </c>
      <c r="D67" s="135" t="e">
        <f>NA()</f>
        <v>#N/A</v>
      </c>
      <c r="E67" s="135" t="e">
        <f>NA()</f>
        <v>#N/A</v>
      </c>
      <c r="F67" s="135">
        <f>IF(ISNUMBER('将来負担比率（分子）の構造'!J$52), IF('将来負担比率（分子）の構造'!J$52 &lt; 0, 0, '将来負担比率（分子）の構造'!J$52), NA())</f>
        <v>30548</v>
      </c>
      <c r="G67" s="135" t="e">
        <f>NA()</f>
        <v>#N/A</v>
      </c>
      <c r="H67" s="135" t="e">
        <f>NA()</f>
        <v>#N/A</v>
      </c>
      <c r="I67" s="135">
        <f>IF(ISNUMBER('将来負担比率（分子）の構造'!K$52), IF('将来負担比率（分子）の構造'!K$52 &lt; 0, 0, '将来負担比率（分子）の構造'!K$52), NA())</f>
        <v>24442</v>
      </c>
      <c r="J67" s="135" t="e">
        <f>NA()</f>
        <v>#N/A</v>
      </c>
      <c r="K67" s="135" t="e">
        <f>NA()</f>
        <v>#N/A</v>
      </c>
      <c r="L67" s="135">
        <f>IF(ISNUMBER('将来負担比率（分子）の構造'!L$52), IF('将来負担比率（分子）の構造'!L$52 &lt; 0, 0, '将来負担比率（分子）の構造'!L$52), NA())</f>
        <v>18204</v>
      </c>
      <c r="M67" s="135" t="e">
        <f>NA()</f>
        <v>#N/A</v>
      </c>
      <c r="N67" s="135" t="e">
        <f>NA()</f>
        <v>#N/A</v>
      </c>
      <c r="O67" s="135">
        <f>IF(ISNUMBER('将来負担比率（分子）の構造'!M$52), IF('将来負担比率（分子）の構造'!M$52 &lt; 0, 0, '将来負担比率（分子）の構造'!M$52), NA())</f>
        <v>15792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208</v>
      </c>
      <c r="C5" s="580"/>
      <c r="D5" s="580"/>
      <c r="E5" s="580"/>
      <c r="F5" s="580"/>
      <c r="G5" s="580"/>
      <c r="H5" s="580"/>
      <c r="I5" s="580"/>
      <c r="J5" s="580"/>
      <c r="K5" s="580"/>
      <c r="L5" s="580"/>
      <c r="M5" s="580"/>
      <c r="N5" s="580"/>
      <c r="O5" s="580"/>
      <c r="P5" s="580"/>
      <c r="Q5" s="581"/>
      <c r="R5" s="582">
        <v>22062473</v>
      </c>
      <c r="S5" s="583"/>
      <c r="T5" s="583"/>
      <c r="U5" s="583"/>
      <c r="V5" s="583"/>
      <c r="W5" s="583"/>
      <c r="X5" s="583"/>
      <c r="Y5" s="584"/>
      <c r="Z5" s="585">
        <v>26.7</v>
      </c>
      <c r="AA5" s="585"/>
      <c r="AB5" s="585"/>
      <c r="AC5" s="585"/>
      <c r="AD5" s="586">
        <v>22062473</v>
      </c>
      <c r="AE5" s="586"/>
      <c r="AF5" s="586"/>
      <c r="AG5" s="586"/>
      <c r="AH5" s="586"/>
      <c r="AI5" s="586"/>
      <c r="AJ5" s="586"/>
      <c r="AK5" s="586"/>
      <c r="AL5" s="587">
        <v>49.6</v>
      </c>
      <c r="AM5" s="588"/>
      <c r="AN5" s="588"/>
      <c r="AO5" s="589"/>
      <c r="AP5" s="579" t="s">
        <v>209</v>
      </c>
      <c r="AQ5" s="580"/>
      <c r="AR5" s="580"/>
      <c r="AS5" s="580"/>
      <c r="AT5" s="580"/>
      <c r="AU5" s="580"/>
      <c r="AV5" s="580"/>
      <c r="AW5" s="580"/>
      <c r="AX5" s="580"/>
      <c r="AY5" s="580"/>
      <c r="AZ5" s="580"/>
      <c r="BA5" s="580"/>
      <c r="BB5" s="580"/>
      <c r="BC5" s="580"/>
      <c r="BD5" s="580"/>
      <c r="BE5" s="580"/>
      <c r="BF5" s="581"/>
      <c r="BG5" s="593">
        <v>22053908</v>
      </c>
      <c r="BH5" s="594"/>
      <c r="BI5" s="594"/>
      <c r="BJ5" s="594"/>
      <c r="BK5" s="594"/>
      <c r="BL5" s="594"/>
      <c r="BM5" s="594"/>
      <c r="BN5" s="595"/>
      <c r="BO5" s="596">
        <v>100</v>
      </c>
      <c r="BP5" s="596"/>
      <c r="BQ5" s="596"/>
      <c r="BR5" s="596"/>
      <c r="BS5" s="597">
        <v>480836</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536019</v>
      </c>
      <c r="S6" s="594"/>
      <c r="T6" s="594"/>
      <c r="U6" s="594"/>
      <c r="V6" s="594"/>
      <c r="W6" s="594"/>
      <c r="X6" s="594"/>
      <c r="Y6" s="595"/>
      <c r="Z6" s="596">
        <v>0.6</v>
      </c>
      <c r="AA6" s="596"/>
      <c r="AB6" s="596"/>
      <c r="AC6" s="596"/>
      <c r="AD6" s="597">
        <v>536019</v>
      </c>
      <c r="AE6" s="597"/>
      <c r="AF6" s="597"/>
      <c r="AG6" s="597"/>
      <c r="AH6" s="597"/>
      <c r="AI6" s="597"/>
      <c r="AJ6" s="597"/>
      <c r="AK6" s="597"/>
      <c r="AL6" s="598">
        <v>1.2</v>
      </c>
      <c r="AM6" s="599"/>
      <c r="AN6" s="599"/>
      <c r="AO6" s="600"/>
      <c r="AP6" s="590" t="s">
        <v>214</v>
      </c>
      <c r="AQ6" s="591"/>
      <c r="AR6" s="591"/>
      <c r="AS6" s="591"/>
      <c r="AT6" s="591"/>
      <c r="AU6" s="591"/>
      <c r="AV6" s="591"/>
      <c r="AW6" s="591"/>
      <c r="AX6" s="591"/>
      <c r="AY6" s="591"/>
      <c r="AZ6" s="591"/>
      <c r="BA6" s="591"/>
      <c r="BB6" s="591"/>
      <c r="BC6" s="591"/>
      <c r="BD6" s="591"/>
      <c r="BE6" s="591"/>
      <c r="BF6" s="592"/>
      <c r="BG6" s="593">
        <v>22053908</v>
      </c>
      <c r="BH6" s="594"/>
      <c r="BI6" s="594"/>
      <c r="BJ6" s="594"/>
      <c r="BK6" s="594"/>
      <c r="BL6" s="594"/>
      <c r="BM6" s="594"/>
      <c r="BN6" s="595"/>
      <c r="BO6" s="596">
        <v>100</v>
      </c>
      <c r="BP6" s="596"/>
      <c r="BQ6" s="596"/>
      <c r="BR6" s="596"/>
      <c r="BS6" s="597">
        <v>480836</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494838</v>
      </c>
      <c r="CS6" s="594"/>
      <c r="CT6" s="594"/>
      <c r="CU6" s="594"/>
      <c r="CV6" s="594"/>
      <c r="CW6" s="594"/>
      <c r="CX6" s="594"/>
      <c r="CY6" s="595"/>
      <c r="CZ6" s="596">
        <v>0.6</v>
      </c>
      <c r="DA6" s="596"/>
      <c r="DB6" s="596"/>
      <c r="DC6" s="596"/>
      <c r="DD6" s="602" t="s">
        <v>216</v>
      </c>
      <c r="DE6" s="594"/>
      <c r="DF6" s="594"/>
      <c r="DG6" s="594"/>
      <c r="DH6" s="594"/>
      <c r="DI6" s="594"/>
      <c r="DJ6" s="594"/>
      <c r="DK6" s="594"/>
      <c r="DL6" s="594"/>
      <c r="DM6" s="594"/>
      <c r="DN6" s="594"/>
      <c r="DO6" s="594"/>
      <c r="DP6" s="595"/>
      <c r="DQ6" s="602">
        <v>494829</v>
      </c>
      <c r="DR6" s="594"/>
      <c r="DS6" s="594"/>
      <c r="DT6" s="594"/>
      <c r="DU6" s="594"/>
      <c r="DV6" s="594"/>
      <c r="DW6" s="594"/>
      <c r="DX6" s="594"/>
      <c r="DY6" s="594"/>
      <c r="DZ6" s="594"/>
      <c r="EA6" s="594"/>
      <c r="EB6" s="594"/>
      <c r="EC6" s="603"/>
    </row>
    <row r="7" spans="2:143" ht="11.25" customHeight="1" x14ac:dyDescent="0.15">
      <c r="B7" s="590" t="s">
        <v>217</v>
      </c>
      <c r="C7" s="591"/>
      <c r="D7" s="591"/>
      <c r="E7" s="591"/>
      <c r="F7" s="591"/>
      <c r="G7" s="591"/>
      <c r="H7" s="591"/>
      <c r="I7" s="591"/>
      <c r="J7" s="591"/>
      <c r="K7" s="591"/>
      <c r="L7" s="591"/>
      <c r="M7" s="591"/>
      <c r="N7" s="591"/>
      <c r="O7" s="591"/>
      <c r="P7" s="591"/>
      <c r="Q7" s="592"/>
      <c r="R7" s="593">
        <v>59824</v>
      </c>
      <c r="S7" s="594"/>
      <c r="T7" s="594"/>
      <c r="U7" s="594"/>
      <c r="V7" s="594"/>
      <c r="W7" s="594"/>
      <c r="X7" s="594"/>
      <c r="Y7" s="595"/>
      <c r="Z7" s="596">
        <v>0.1</v>
      </c>
      <c r="AA7" s="596"/>
      <c r="AB7" s="596"/>
      <c r="AC7" s="596"/>
      <c r="AD7" s="597">
        <v>59824</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9402320</v>
      </c>
      <c r="BH7" s="594"/>
      <c r="BI7" s="594"/>
      <c r="BJ7" s="594"/>
      <c r="BK7" s="594"/>
      <c r="BL7" s="594"/>
      <c r="BM7" s="594"/>
      <c r="BN7" s="595"/>
      <c r="BO7" s="596">
        <v>42.6</v>
      </c>
      <c r="BP7" s="596"/>
      <c r="BQ7" s="596"/>
      <c r="BR7" s="596"/>
      <c r="BS7" s="597">
        <v>480836</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6191460</v>
      </c>
      <c r="CS7" s="594"/>
      <c r="CT7" s="594"/>
      <c r="CU7" s="594"/>
      <c r="CV7" s="594"/>
      <c r="CW7" s="594"/>
      <c r="CX7" s="594"/>
      <c r="CY7" s="595"/>
      <c r="CZ7" s="596">
        <v>8</v>
      </c>
      <c r="DA7" s="596"/>
      <c r="DB7" s="596"/>
      <c r="DC7" s="596"/>
      <c r="DD7" s="602">
        <v>240845</v>
      </c>
      <c r="DE7" s="594"/>
      <c r="DF7" s="594"/>
      <c r="DG7" s="594"/>
      <c r="DH7" s="594"/>
      <c r="DI7" s="594"/>
      <c r="DJ7" s="594"/>
      <c r="DK7" s="594"/>
      <c r="DL7" s="594"/>
      <c r="DM7" s="594"/>
      <c r="DN7" s="594"/>
      <c r="DO7" s="594"/>
      <c r="DP7" s="595"/>
      <c r="DQ7" s="602">
        <v>5306058</v>
      </c>
      <c r="DR7" s="594"/>
      <c r="DS7" s="594"/>
      <c r="DT7" s="594"/>
      <c r="DU7" s="594"/>
      <c r="DV7" s="594"/>
      <c r="DW7" s="594"/>
      <c r="DX7" s="594"/>
      <c r="DY7" s="594"/>
      <c r="DZ7" s="594"/>
      <c r="EA7" s="594"/>
      <c r="EB7" s="594"/>
      <c r="EC7" s="603"/>
    </row>
    <row r="8" spans="2:143" ht="11.25" customHeight="1" x14ac:dyDescent="0.15">
      <c r="B8" s="590" t="s">
        <v>220</v>
      </c>
      <c r="C8" s="591"/>
      <c r="D8" s="591"/>
      <c r="E8" s="591"/>
      <c r="F8" s="591"/>
      <c r="G8" s="591"/>
      <c r="H8" s="591"/>
      <c r="I8" s="591"/>
      <c r="J8" s="591"/>
      <c r="K8" s="591"/>
      <c r="L8" s="591"/>
      <c r="M8" s="591"/>
      <c r="N8" s="591"/>
      <c r="O8" s="591"/>
      <c r="P8" s="591"/>
      <c r="Q8" s="592"/>
      <c r="R8" s="593">
        <v>135203</v>
      </c>
      <c r="S8" s="594"/>
      <c r="T8" s="594"/>
      <c r="U8" s="594"/>
      <c r="V8" s="594"/>
      <c r="W8" s="594"/>
      <c r="X8" s="594"/>
      <c r="Y8" s="595"/>
      <c r="Z8" s="596">
        <v>0.2</v>
      </c>
      <c r="AA8" s="596"/>
      <c r="AB8" s="596"/>
      <c r="AC8" s="596"/>
      <c r="AD8" s="597">
        <v>135203</v>
      </c>
      <c r="AE8" s="597"/>
      <c r="AF8" s="597"/>
      <c r="AG8" s="597"/>
      <c r="AH8" s="597"/>
      <c r="AI8" s="597"/>
      <c r="AJ8" s="597"/>
      <c r="AK8" s="597"/>
      <c r="AL8" s="598">
        <v>0.3</v>
      </c>
      <c r="AM8" s="599"/>
      <c r="AN8" s="599"/>
      <c r="AO8" s="600"/>
      <c r="AP8" s="590" t="s">
        <v>221</v>
      </c>
      <c r="AQ8" s="591"/>
      <c r="AR8" s="591"/>
      <c r="AS8" s="591"/>
      <c r="AT8" s="591"/>
      <c r="AU8" s="591"/>
      <c r="AV8" s="591"/>
      <c r="AW8" s="591"/>
      <c r="AX8" s="591"/>
      <c r="AY8" s="591"/>
      <c r="AZ8" s="591"/>
      <c r="BA8" s="591"/>
      <c r="BB8" s="591"/>
      <c r="BC8" s="591"/>
      <c r="BD8" s="591"/>
      <c r="BE8" s="591"/>
      <c r="BF8" s="592"/>
      <c r="BG8" s="593">
        <v>246118</v>
      </c>
      <c r="BH8" s="594"/>
      <c r="BI8" s="594"/>
      <c r="BJ8" s="594"/>
      <c r="BK8" s="594"/>
      <c r="BL8" s="594"/>
      <c r="BM8" s="594"/>
      <c r="BN8" s="595"/>
      <c r="BO8" s="596">
        <v>1.1000000000000001</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24237859</v>
      </c>
      <c r="CS8" s="594"/>
      <c r="CT8" s="594"/>
      <c r="CU8" s="594"/>
      <c r="CV8" s="594"/>
      <c r="CW8" s="594"/>
      <c r="CX8" s="594"/>
      <c r="CY8" s="595"/>
      <c r="CZ8" s="596">
        <v>31.2</v>
      </c>
      <c r="DA8" s="596"/>
      <c r="DB8" s="596"/>
      <c r="DC8" s="596"/>
      <c r="DD8" s="602">
        <v>602001</v>
      </c>
      <c r="DE8" s="594"/>
      <c r="DF8" s="594"/>
      <c r="DG8" s="594"/>
      <c r="DH8" s="594"/>
      <c r="DI8" s="594"/>
      <c r="DJ8" s="594"/>
      <c r="DK8" s="594"/>
      <c r="DL8" s="594"/>
      <c r="DM8" s="594"/>
      <c r="DN8" s="594"/>
      <c r="DO8" s="594"/>
      <c r="DP8" s="595"/>
      <c r="DQ8" s="602">
        <v>12672444</v>
      </c>
      <c r="DR8" s="594"/>
      <c r="DS8" s="594"/>
      <c r="DT8" s="594"/>
      <c r="DU8" s="594"/>
      <c r="DV8" s="594"/>
      <c r="DW8" s="594"/>
      <c r="DX8" s="594"/>
      <c r="DY8" s="594"/>
      <c r="DZ8" s="594"/>
      <c r="EA8" s="594"/>
      <c r="EB8" s="594"/>
      <c r="EC8" s="603"/>
    </row>
    <row r="9" spans="2:143" ht="11.25" customHeight="1" x14ac:dyDescent="0.15">
      <c r="B9" s="590" t="s">
        <v>224</v>
      </c>
      <c r="C9" s="591"/>
      <c r="D9" s="591"/>
      <c r="E9" s="591"/>
      <c r="F9" s="591"/>
      <c r="G9" s="591"/>
      <c r="H9" s="591"/>
      <c r="I9" s="591"/>
      <c r="J9" s="591"/>
      <c r="K9" s="591"/>
      <c r="L9" s="591"/>
      <c r="M9" s="591"/>
      <c r="N9" s="591"/>
      <c r="O9" s="591"/>
      <c r="P9" s="591"/>
      <c r="Q9" s="592"/>
      <c r="R9" s="593">
        <v>88622</v>
      </c>
      <c r="S9" s="594"/>
      <c r="T9" s="594"/>
      <c r="U9" s="594"/>
      <c r="V9" s="594"/>
      <c r="W9" s="594"/>
      <c r="X9" s="594"/>
      <c r="Y9" s="595"/>
      <c r="Z9" s="596">
        <v>0.1</v>
      </c>
      <c r="AA9" s="596"/>
      <c r="AB9" s="596"/>
      <c r="AC9" s="596"/>
      <c r="AD9" s="597">
        <v>88622</v>
      </c>
      <c r="AE9" s="597"/>
      <c r="AF9" s="597"/>
      <c r="AG9" s="597"/>
      <c r="AH9" s="597"/>
      <c r="AI9" s="597"/>
      <c r="AJ9" s="597"/>
      <c r="AK9" s="597"/>
      <c r="AL9" s="598">
        <v>0.2</v>
      </c>
      <c r="AM9" s="599"/>
      <c r="AN9" s="599"/>
      <c r="AO9" s="600"/>
      <c r="AP9" s="590" t="s">
        <v>225</v>
      </c>
      <c r="AQ9" s="591"/>
      <c r="AR9" s="591"/>
      <c r="AS9" s="591"/>
      <c r="AT9" s="591"/>
      <c r="AU9" s="591"/>
      <c r="AV9" s="591"/>
      <c r="AW9" s="591"/>
      <c r="AX9" s="591"/>
      <c r="AY9" s="591"/>
      <c r="AZ9" s="591"/>
      <c r="BA9" s="591"/>
      <c r="BB9" s="591"/>
      <c r="BC9" s="591"/>
      <c r="BD9" s="591"/>
      <c r="BE9" s="591"/>
      <c r="BF9" s="592"/>
      <c r="BG9" s="593">
        <v>6218466</v>
      </c>
      <c r="BH9" s="594"/>
      <c r="BI9" s="594"/>
      <c r="BJ9" s="594"/>
      <c r="BK9" s="594"/>
      <c r="BL9" s="594"/>
      <c r="BM9" s="594"/>
      <c r="BN9" s="595"/>
      <c r="BO9" s="596">
        <v>28.2</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7451031</v>
      </c>
      <c r="CS9" s="594"/>
      <c r="CT9" s="594"/>
      <c r="CU9" s="594"/>
      <c r="CV9" s="594"/>
      <c r="CW9" s="594"/>
      <c r="CX9" s="594"/>
      <c r="CY9" s="595"/>
      <c r="CZ9" s="596">
        <v>9.6</v>
      </c>
      <c r="DA9" s="596"/>
      <c r="DB9" s="596"/>
      <c r="DC9" s="596"/>
      <c r="DD9" s="602">
        <v>2145079</v>
      </c>
      <c r="DE9" s="594"/>
      <c r="DF9" s="594"/>
      <c r="DG9" s="594"/>
      <c r="DH9" s="594"/>
      <c r="DI9" s="594"/>
      <c r="DJ9" s="594"/>
      <c r="DK9" s="594"/>
      <c r="DL9" s="594"/>
      <c r="DM9" s="594"/>
      <c r="DN9" s="594"/>
      <c r="DO9" s="594"/>
      <c r="DP9" s="595"/>
      <c r="DQ9" s="602">
        <v>4491081</v>
      </c>
      <c r="DR9" s="594"/>
      <c r="DS9" s="594"/>
      <c r="DT9" s="594"/>
      <c r="DU9" s="594"/>
      <c r="DV9" s="594"/>
      <c r="DW9" s="594"/>
      <c r="DX9" s="594"/>
      <c r="DY9" s="594"/>
      <c r="DZ9" s="594"/>
      <c r="EA9" s="594"/>
      <c r="EB9" s="594"/>
      <c r="EC9" s="603"/>
    </row>
    <row r="10" spans="2:143" ht="11.25" customHeight="1" x14ac:dyDescent="0.15">
      <c r="B10" s="590" t="s">
        <v>227</v>
      </c>
      <c r="C10" s="591"/>
      <c r="D10" s="591"/>
      <c r="E10" s="591"/>
      <c r="F10" s="591"/>
      <c r="G10" s="591"/>
      <c r="H10" s="591"/>
      <c r="I10" s="591"/>
      <c r="J10" s="591"/>
      <c r="K10" s="591"/>
      <c r="L10" s="591"/>
      <c r="M10" s="591"/>
      <c r="N10" s="591"/>
      <c r="O10" s="591"/>
      <c r="P10" s="591"/>
      <c r="Q10" s="592"/>
      <c r="R10" s="593">
        <v>1803056</v>
      </c>
      <c r="S10" s="594"/>
      <c r="T10" s="594"/>
      <c r="U10" s="594"/>
      <c r="V10" s="594"/>
      <c r="W10" s="594"/>
      <c r="X10" s="594"/>
      <c r="Y10" s="595"/>
      <c r="Z10" s="596">
        <v>2.2000000000000002</v>
      </c>
      <c r="AA10" s="596"/>
      <c r="AB10" s="596"/>
      <c r="AC10" s="596"/>
      <c r="AD10" s="597">
        <v>1803056</v>
      </c>
      <c r="AE10" s="597"/>
      <c r="AF10" s="597"/>
      <c r="AG10" s="597"/>
      <c r="AH10" s="597"/>
      <c r="AI10" s="597"/>
      <c r="AJ10" s="597"/>
      <c r="AK10" s="597"/>
      <c r="AL10" s="598">
        <v>4.0999999999999996</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498525</v>
      </c>
      <c r="BH10" s="594"/>
      <c r="BI10" s="594"/>
      <c r="BJ10" s="594"/>
      <c r="BK10" s="594"/>
      <c r="BL10" s="594"/>
      <c r="BM10" s="594"/>
      <c r="BN10" s="595"/>
      <c r="BO10" s="596">
        <v>2.2999999999999998</v>
      </c>
      <c r="BP10" s="596"/>
      <c r="BQ10" s="596"/>
      <c r="BR10" s="596"/>
      <c r="BS10" s="602">
        <v>82286</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416844</v>
      </c>
      <c r="CS10" s="594"/>
      <c r="CT10" s="594"/>
      <c r="CU10" s="594"/>
      <c r="CV10" s="594"/>
      <c r="CW10" s="594"/>
      <c r="CX10" s="594"/>
      <c r="CY10" s="595"/>
      <c r="CZ10" s="596">
        <v>0.5</v>
      </c>
      <c r="DA10" s="596"/>
      <c r="DB10" s="596"/>
      <c r="DC10" s="596"/>
      <c r="DD10" s="602" t="s">
        <v>222</v>
      </c>
      <c r="DE10" s="594"/>
      <c r="DF10" s="594"/>
      <c r="DG10" s="594"/>
      <c r="DH10" s="594"/>
      <c r="DI10" s="594"/>
      <c r="DJ10" s="594"/>
      <c r="DK10" s="594"/>
      <c r="DL10" s="594"/>
      <c r="DM10" s="594"/>
      <c r="DN10" s="594"/>
      <c r="DO10" s="594"/>
      <c r="DP10" s="595"/>
      <c r="DQ10" s="602">
        <v>201074</v>
      </c>
      <c r="DR10" s="594"/>
      <c r="DS10" s="594"/>
      <c r="DT10" s="594"/>
      <c r="DU10" s="594"/>
      <c r="DV10" s="594"/>
      <c r="DW10" s="594"/>
      <c r="DX10" s="594"/>
      <c r="DY10" s="594"/>
      <c r="DZ10" s="594"/>
      <c r="EA10" s="594"/>
      <c r="EB10" s="594"/>
      <c r="EC10" s="603"/>
    </row>
    <row r="11" spans="2:143" ht="11.25" customHeight="1" x14ac:dyDescent="0.15">
      <c r="B11" s="590" t="s">
        <v>230</v>
      </c>
      <c r="C11" s="591"/>
      <c r="D11" s="591"/>
      <c r="E11" s="591"/>
      <c r="F11" s="591"/>
      <c r="G11" s="591"/>
      <c r="H11" s="591"/>
      <c r="I11" s="591"/>
      <c r="J11" s="591"/>
      <c r="K11" s="591"/>
      <c r="L11" s="591"/>
      <c r="M11" s="591"/>
      <c r="N11" s="591"/>
      <c r="O11" s="591"/>
      <c r="P11" s="591"/>
      <c r="Q11" s="592"/>
      <c r="R11" s="593">
        <v>29145</v>
      </c>
      <c r="S11" s="594"/>
      <c r="T11" s="594"/>
      <c r="U11" s="594"/>
      <c r="V11" s="594"/>
      <c r="W11" s="594"/>
      <c r="X11" s="594"/>
      <c r="Y11" s="595"/>
      <c r="Z11" s="596">
        <v>0</v>
      </c>
      <c r="AA11" s="596"/>
      <c r="AB11" s="596"/>
      <c r="AC11" s="596"/>
      <c r="AD11" s="597">
        <v>29145</v>
      </c>
      <c r="AE11" s="597"/>
      <c r="AF11" s="597"/>
      <c r="AG11" s="597"/>
      <c r="AH11" s="597"/>
      <c r="AI11" s="597"/>
      <c r="AJ11" s="597"/>
      <c r="AK11" s="597"/>
      <c r="AL11" s="598">
        <v>0.1</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2439211</v>
      </c>
      <c r="BH11" s="594"/>
      <c r="BI11" s="594"/>
      <c r="BJ11" s="594"/>
      <c r="BK11" s="594"/>
      <c r="BL11" s="594"/>
      <c r="BM11" s="594"/>
      <c r="BN11" s="595"/>
      <c r="BO11" s="596">
        <v>11.1</v>
      </c>
      <c r="BP11" s="596"/>
      <c r="BQ11" s="596"/>
      <c r="BR11" s="596"/>
      <c r="BS11" s="602">
        <v>398550</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2772302</v>
      </c>
      <c r="CS11" s="594"/>
      <c r="CT11" s="594"/>
      <c r="CU11" s="594"/>
      <c r="CV11" s="594"/>
      <c r="CW11" s="594"/>
      <c r="CX11" s="594"/>
      <c r="CY11" s="595"/>
      <c r="CZ11" s="596">
        <v>3.6</v>
      </c>
      <c r="DA11" s="596"/>
      <c r="DB11" s="596"/>
      <c r="DC11" s="596"/>
      <c r="DD11" s="602">
        <v>1027229</v>
      </c>
      <c r="DE11" s="594"/>
      <c r="DF11" s="594"/>
      <c r="DG11" s="594"/>
      <c r="DH11" s="594"/>
      <c r="DI11" s="594"/>
      <c r="DJ11" s="594"/>
      <c r="DK11" s="594"/>
      <c r="DL11" s="594"/>
      <c r="DM11" s="594"/>
      <c r="DN11" s="594"/>
      <c r="DO11" s="594"/>
      <c r="DP11" s="595"/>
      <c r="DQ11" s="602">
        <v>1852683</v>
      </c>
      <c r="DR11" s="594"/>
      <c r="DS11" s="594"/>
      <c r="DT11" s="594"/>
      <c r="DU11" s="594"/>
      <c r="DV11" s="594"/>
      <c r="DW11" s="594"/>
      <c r="DX11" s="594"/>
      <c r="DY11" s="594"/>
      <c r="DZ11" s="594"/>
      <c r="EA11" s="594"/>
      <c r="EB11" s="594"/>
      <c r="EC11" s="603"/>
    </row>
    <row r="12" spans="2:143" ht="11.25" customHeight="1" x14ac:dyDescent="0.15">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11092022</v>
      </c>
      <c r="BH12" s="594"/>
      <c r="BI12" s="594"/>
      <c r="BJ12" s="594"/>
      <c r="BK12" s="594"/>
      <c r="BL12" s="594"/>
      <c r="BM12" s="594"/>
      <c r="BN12" s="595"/>
      <c r="BO12" s="596">
        <v>50.3</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2503117</v>
      </c>
      <c r="CS12" s="594"/>
      <c r="CT12" s="594"/>
      <c r="CU12" s="594"/>
      <c r="CV12" s="594"/>
      <c r="CW12" s="594"/>
      <c r="CX12" s="594"/>
      <c r="CY12" s="595"/>
      <c r="CZ12" s="596">
        <v>3.2</v>
      </c>
      <c r="DA12" s="596"/>
      <c r="DB12" s="596"/>
      <c r="DC12" s="596"/>
      <c r="DD12" s="602">
        <v>506644</v>
      </c>
      <c r="DE12" s="594"/>
      <c r="DF12" s="594"/>
      <c r="DG12" s="594"/>
      <c r="DH12" s="594"/>
      <c r="DI12" s="594"/>
      <c r="DJ12" s="594"/>
      <c r="DK12" s="594"/>
      <c r="DL12" s="594"/>
      <c r="DM12" s="594"/>
      <c r="DN12" s="594"/>
      <c r="DO12" s="594"/>
      <c r="DP12" s="595"/>
      <c r="DQ12" s="602">
        <v>1677862</v>
      </c>
      <c r="DR12" s="594"/>
      <c r="DS12" s="594"/>
      <c r="DT12" s="594"/>
      <c r="DU12" s="594"/>
      <c r="DV12" s="594"/>
      <c r="DW12" s="594"/>
      <c r="DX12" s="594"/>
      <c r="DY12" s="594"/>
      <c r="DZ12" s="594"/>
      <c r="EA12" s="594"/>
      <c r="EB12" s="594"/>
      <c r="EC12" s="603"/>
    </row>
    <row r="13" spans="2:143" ht="11.25" customHeight="1" x14ac:dyDescent="0.15">
      <c r="B13" s="590" t="s">
        <v>236</v>
      </c>
      <c r="C13" s="591"/>
      <c r="D13" s="591"/>
      <c r="E13" s="591"/>
      <c r="F13" s="591"/>
      <c r="G13" s="591"/>
      <c r="H13" s="591"/>
      <c r="I13" s="591"/>
      <c r="J13" s="591"/>
      <c r="K13" s="591"/>
      <c r="L13" s="591"/>
      <c r="M13" s="591"/>
      <c r="N13" s="591"/>
      <c r="O13" s="591"/>
      <c r="P13" s="591"/>
      <c r="Q13" s="592"/>
      <c r="R13" s="593">
        <v>65437</v>
      </c>
      <c r="S13" s="594"/>
      <c r="T13" s="594"/>
      <c r="U13" s="594"/>
      <c r="V13" s="594"/>
      <c r="W13" s="594"/>
      <c r="X13" s="594"/>
      <c r="Y13" s="595"/>
      <c r="Z13" s="596">
        <v>0.1</v>
      </c>
      <c r="AA13" s="596"/>
      <c r="AB13" s="596"/>
      <c r="AC13" s="596"/>
      <c r="AD13" s="597">
        <v>65437</v>
      </c>
      <c r="AE13" s="597"/>
      <c r="AF13" s="597"/>
      <c r="AG13" s="597"/>
      <c r="AH13" s="597"/>
      <c r="AI13" s="597"/>
      <c r="AJ13" s="597"/>
      <c r="AK13" s="597"/>
      <c r="AL13" s="598">
        <v>0.1</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8977071</v>
      </c>
      <c r="BH13" s="594"/>
      <c r="BI13" s="594"/>
      <c r="BJ13" s="594"/>
      <c r="BK13" s="594"/>
      <c r="BL13" s="594"/>
      <c r="BM13" s="594"/>
      <c r="BN13" s="595"/>
      <c r="BO13" s="596">
        <v>40.700000000000003</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7501276</v>
      </c>
      <c r="CS13" s="594"/>
      <c r="CT13" s="594"/>
      <c r="CU13" s="594"/>
      <c r="CV13" s="594"/>
      <c r="CW13" s="594"/>
      <c r="CX13" s="594"/>
      <c r="CY13" s="595"/>
      <c r="CZ13" s="596">
        <v>9.6</v>
      </c>
      <c r="DA13" s="596"/>
      <c r="DB13" s="596"/>
      <c r="DC13" s="596"/>
      <c r="DD13" s="602">
        <v>2348096</v>
      </c>
      <c r="DE13" s="594"/>
      <c r="DF13" s="594"/>
      <c r="DG13" s="594"/>
      <c r="DH13" s="594"/>
      <c r="DI13" s="594"/>
      <c r="DJ13" s="594"/>
      <c r="DK13" s="594"/>
      <c r="DL13" s="594"/>
      <c r="DM13" s="594"/>
      <c r="DN13" s="594"/>
      <c r="DO13" s="594"/>
      <c r="DP13" s="595"/>
      <c r="DQ13" s="602">
        <v>5650572</v>
      </c>
      <c r="DR13" s="594"/>
      <c r="DS13" s="594"/>
      <c r="DT13" s="594"/>
      <c r="DU13" s="594"/>
      <c r="DV13" s="594"/>
      <c r="DW13" s="594"/>
      <c r="DX13" s="594"/>
      <c r="DY13" s="594"/>
      <c r="DZ13" s="594"/>
      <c r="EA13" s="594"/>
      <c r="EB13" s="594"/>
      <c r="EC13" s="603"/>
    </row>
    <row r="14" spans="2:143" ht="11.25" customHeight="1" x14ac:dyDescent="0.15">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417008</v>
      </c>
      <c r="BH14" s="594"/>
      <c r="BI14" s="594"/>
      <c r="BJ14" s="594"/>
      <c r="BK14" s="594"/>
      <c r="BL14" s="594"/>
      <c r="BM14" s="594"/>
      <c r="BN14" s="595"/>
      <c r="BO14" s="596">
        <v>1.9</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3849020</v>
      </c>
      <c r="CS14" s="594"/>
      <c r="CT14" s="594"/>
      <c r="CU14" s="594"/>
      <c r="CV14" s="594"/>
      <c r="CW14" s="594"/>
      <c r="CX14" s="594"/>
      <c r="CY14" s="595"/>
      <c r="CZ14" s="596">
        <v>5</v>
      </c>
      <c r="DA14" s="596"/>
      <c r="DB14" s="596"/>
      <c r="DC14" s="596"/>
      <c r="DD14" s="602">
        <v>1235826</v>
      </c>
      <c r="DE14" s="594"/>
      <c r="DF14" s="594"/>
      <c r="DG14" s="594"/>
      <c r="DH14" s="594"/>
      <c r="DI14" s="594"/>
      <c r="DJ14" s="594"/>
      <c r="DK14" s="594"/>
      <c r="DL14" s="594"/>
      <c r="DM14" s="594"/>
      <c r="DN14" s="594"/>
      <c r="DO14" s="594"/>
      <c r="DP14" s="595"/>
      <c r="DQ14" s="602">
        <v>2674174</v>
      </c>
      <c r="DR14" s="594"/>
      <c r="DS14" s="594"/>
      <c r="DT14" s="594"/>
      <c r="DU14" s="594"/>
      <c r="DV14" s="594"/>
      <c r="DW14" s="594"/>
      <c r="DX14" s="594"/>
      <c r="DY14" s="594"/>
      <c r="DZ14" s="594"/>
      <c r="EA14" s="594"/>
      <c r="EB14" s="594"/>
      <c r="EC14" s="603"/>
    </row>
    <row r="15" spans="2:143" ht="11.25" customHeight="1" x14ac:dyDescent="0.15">
      <c r="B15" s="590" t="s">
        <v>242</v>
      </c>
      <c r="C15" s="591"/>
      <c r="D15" s="591"/>
      <c r="E15" s="591"/>
      <c r="F15" s="591"/>
      <c r="G15" s="591"/>
      <c r="H15" s="591"/>
      <c r="I15" s="591"/>
      <c r="J15" s="591"/>
      <c r="K15" s="591"/>
      <c r="L15" s="591"/>
      <c r="M15" s="591"/>
      <c r="N15" s="591"/>
      <c r="O15" s="591"/>
      <c r="P15" s="591"/>
      <c r="Q15" s="592"/>
      <c r="R15" s="593">
        <v>76475</v>
      </c>
      <c r="S15" s="594"/>
      <c r="T15" s="594"/>
      <c r="U15" s="594"/>
      <c r="V15" s="594"/>
      <c r="W15" s="594"/>
      <c r="X15" s="594"/>
      <c r="Y15" s="595"/>
      <c r="Z15" s="596">
        <v>0.1</v>
      </c>
      <c r="AA15" s="596"/>
      <c r="AB15" s="596"/>
      <c r="AC15" s="596"/>
      <c r="AD15" s="597">
        <v>76475</v>
      </c>
      <c r="AE15" s="597"/>
      <c r="AF15" s="597"/>
      <c r="AG15" s="597"/>
      <c r="AH15" s="597"/>
      <c r="AI15" s="597"/>
      <c r="AJ15" s="597"/>
      <c r="AK15" s="597"/>
      <c r="AL15" s="598">
        <v>0.2</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1142558</v>
      </c>
      <c r="BH15" s="594"/>
      <c r="BI15" s="594"/>
      <c r="BJ15" s="594"/>
      <c r="BK15" s="594"/>
      <c r="BL15" s="594"/>
      <c r="BM15" s="594"/>
      <c r="BN15" s="595"/>
      <c r="BO15" s="596">
        <v>5.2</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11244158</v>
      </c>
      <c r="CS15" s="594"/>
      <c r="CT15" s="594"/>
      <c r="CU15" s="594"/>
      <c r="CV15" s="594"/>
      <c r="CW15" s="594"/>
      <c r="CX15" s="594"/>
      <c r="CY15" s="595"/>
      <c r="CZ15" s="596">
        <v>14.5</v>
      </c>
      <c r="DA15" s="596"/>
      <c r="DB15" s="596"/>
      <c r="DC15" s="596"/>
      <c r="DD15" s="602">
        <v>6974032</v>
      </c>
      <c r="DE15" s="594"/>
      <c r="DF15" s="594"/>
      <c r="DG15" s="594"/>
      <c r="DH15" s="594"/>
      <c r="DI15" s="594"/>
      <c r="DJ15" s="594"/>
      <c r="DK15" s="594"/>
      <c r="DL15" s="594"/>
      <c r="DM15" s="594"/>
      <c r="DN15" s="594"/>
      <c r="DO15" s="594"/>
      <c r="DP15" s="595"/>
      <c r="DQ15" s="602">
        <v>4796383</v>
      </c>
      <c r="DR15" s="594"/>
      <c r="DS15" s="594"/>
      <c r="DT15" s="594"/>
      <c r="DU15" s="594"/>
      <c r="DV15" s="594"/>
      <c r="DW15" s="594"/>
      <c r="DX15" s="594"/>
      <c r="DY15" s="594"/>
      <c r="DZ15" s="594"/>
      <c r="EA15" s="594"/>
      <c r="EB15" s="594"/>
      <c r="EC15" s="603"/>
    </row>
    <row r="16" spans="2:143" ht="11.25" customHeight="1" x14ac:dyDescent="0.15">
      <c r="B16" s="590" t="s">
        <v>245</v>
      </c>
      <c r="C16" s="591"/>
      <c r="D16" s="591"/>
      <c r="E16" s="591"/>
      <c r="F16" s="591"/>
      <c r="G16" s="591"/>
      <c r="H16" s="591"/>
      <c r="I16" s="591"/>
      <c r="J16" s="591"/>
      <c r="K16" s="591"/>
      <c r="L16" s="591"/>
      <c r="M16" s="591"/>
      <c r="N16" s="591"/>
      <c r="O16" s="591"/>
      <c r="P16" s="591"/>
      <c r="Q16" s="592"/>
      <c r="R16" s="593">
        <v>21501144</v>
      </c>
      <c r="S16" s="594"/>
      <c r="T16" s="594"/>
      <c r="U16" s="594"/>
      <c r="V16" s="594"/>
      <c r="W16" s="594"/>
      <c r="X16" s="594"/>
      <c r="Y16" s="595"/>
      <c r="Z16" s="596">
        <v>26</v>
      </c>
      <c r="AA16" s="596"/>
      <c r="AB16" s="596"/>
      <c r="AC16" s="596"/>
      <c r="AD16" s="597">
        <v>19452914</v>
      </c>
      <c r="AE16" s="597"/>
      <c r="AF16" s="597"/>
      <c r="AG16" s="597"/>
      <c r="AH16" s="597"/>
      <c r="AI16" s="597"/>
      <c r="AJ16" s="597"/>
      <c r="AK16" s="597"/>
      <c r="AL16" s="598">
        <v>43.7</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43835</v>
      </c>
      <c r="CS16" s="594"/>
      <c r="CT16" s="594"/>
      <c r="CU16" s="594"/>
      <c r="CV16" s="594"/>
      <c r="CW16" s="594"/>
      <c r="CX16" s="594"/>
      <c r="CY16" s="595"/>
      <c r="CZ16" s="596">
        <v>0.1</v>
      </c>
      <c r="DA16" s="596"/>
      <c r="DB16" s="596"/>
      <c r="DC16" s="596"/>
      <c r="DD16" s="602" t="s">
        <v>222</v>
      </c>
      <c r="DE16" s="594"/>
      <c r="DF16" s="594"/>
      <c r="DG16" s="594"/>
      <c r="DH16" s="594"/>
      <c r="DI16" s="594"/>
      <c r="DJ16" s="594"/>
      <c r="DK16" s="594"/>
      <c r="DL16" s="594"/>
      <c r="DM16" s="594"/>
      <c r="DN16" s="594"/>
      <c r="DO16" s="594"/>
      <c r="DP16" s="595"/>
      <c r="DQ16" s="602">
        <v>1866</v>
      </c>
      <c r="DR16" s="594"/>
      <c r="DS16" s="594"/>
      <c r="DT16" s="594"/>
      <c r="DU16" s="594"/>
      <c r="DV16" s="594"/>
      <c r="DW16" s="594"/>
      <c r="DX16" s="594"/>
      <c r="DY16" s="594"/>
      <c r="DZ16" s="594"/>
      <c r="EA16" s="594"/>
      <c r="EB16" s="594"/>
      <c r="EC16" s="603"/>
    </row>
    <row r="17" spans="2:133" ht="11.25" customHeight="1" x14ac:dyDescent="0.15">
      <c r="B17" s="590" t="s">
        <v>248</v>
      </c>
      <c r="C17" s="591"/>
      <c r="D17" s="591"/>
      <c r="E17" s="591"/>
      <c r="F17" s="591"/>
      <c r="G17" s="591"/>
      <c r="H17" s="591"/>
      <c r="I17" s="591"/>
      <c r="J17" s="591"/>
      <c r="K17" s="591"/>
      <c r="L17" s="591"/>
      <c r="M17" s="591"/>
      <c r="N17" s="591"/>
      <c r="O17" s="591"/>
      <c r="P17" s="591"/>
      <c r="Q17" s="592"/>
      <c r="R17" s="593">
        <v>19452914</v>
      </c>
      <c r="S17" s="594"/>
      <c r="T17" s="594"/>
      <c r="U17" s="594"/>
      <c r="V17" s="594"/>
      <c r="W17" s="594"/>
      <c r="X17" s="594"/>
      <c r="Y17" s="595"/>
      <c r="Z17" s="596">
        <v>23.5</v>
      </c>
      <c r="AA17" s="596"/>
      <c r="AB17" s="596"/>
      <c r="AC17" s="596"/>
      <c r="AD17" s="597">
        <v>19452914</v>
      </c>
      <c r="AE17" s="597"/>
      <c r="AF17" s="597"/>
      <c r="AG17" s="597"/>
      <c r="AH17" s="597"/>
      <c r="AI17" s="597"/>
      <c r="AJ17" s="597"/>
      <c r="AK17" s="597"/>
      <c r="AL17" s="598">
        <v>43.7</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10999225</v>
      </c>
      <c r="CS17" s="594"/>
      <c r="CT17" s="594"/>
      <c r="CU17" s="594"/>
      <c r="CV17" s="594"/>
      <c r="CW17" s="594"/>
      <c r="CX17" s="594"/>
      <c r="CY17" s="595"/>
      <c r="CZ17" s="596">
        <v>14.1</v>
      </c>
      <c r="DA17" s="596"/>
      <c r="DB17" s="596"/>
      <c r="DC17" s="596"/>
      <c r="DD17" s="602" t="s">
        <v>222</v>
      </c>
      <c r="DE17" s="594"/>
      <c r="DF17" s="594"/>
      <c r="DG17" s="594"/>
      <c r="DH17" s="594"/>
      <c r="DI17" s="594"/>
      <c r="DJ17" s="594"/>
      <c r="DK17" s="594"/>
      <c r="DL17" s="594"/>
      <c r="DM17" s="594"/>
      <c r="DN17" s="594"/>
      <c r="DO17" s="594"/>
      <c r="DP17" s="595"/>
      <c r="DQ17" s="602">
        <v>10694001</v>
      </c>
      <c r="DR17" s="594"/>
      <c r="DS17" s="594"/>
      <c r="DT17" s="594"/>
      <c r="DU17" s="594"/>
      <c r="DV17" s="594"/>
      <c r="DW17" s="594"/>
      <c r="DX17" s="594"/>
      <c r="DY17" s="594"/>
      <c r="DZ17" s="594"/>
      <c r="EA17" s="594"/>
      <c r="EB17" s="594"/>
      <c r="EC17" s="603"/>
    </row>
    <row r="18" spans="2:133" ht="11.25" customHeight="1" x14ac:dyDescent="0.15">
      <c r="B18" s="590" t="s">
        <v>251</v>
      </c>
      <c r="C18" s="591"/>
      <c r="D18" s="591"/>
      <c r="E18" s="591"/>
      <c r="F18" s="591"/>
      <c r="G18" s="591"/>
      <c r="H18" s="591"/>
      <c r="I18" s="591"/>
      <c r="J18" s="591"/>
      <c r="K18" s="591"/>
      <c r="L18" s="591"/>
      <c r="M18" s="591"/>
      <c r="N18" s="591"/>
      <c r="O18" s="591"/>
      <c r="P18" s="591"/>
      <c r="Q18" s="592"/>
      <c r="R18" s="593">
        <v>2048108</v>
      </c>
      <c r="S18" s="594"/>
      <c r="T18" s="594"/>
      <c r="U18" s="594"/>
      <c r="V18" s="594"/>
      <c r="W18" s="594"/>
      <c r="X18" s="594"/>
      <c r="Y18" s="595"/>
      <c r="Z18" s="596">
        <v>2.5</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v>43992</v>
      </c>
      <c r="CS18" s="594"/>
      <c r="CT18" s="594"/>
      <c r="CU18" s="594"/>
      <c r="CV18" s="594"/>
      <c r="CW18" s="594"/>
      <c r="CX18" s="594"/>
      <c r="CY18" s="595"/>
      <c r="CZ18" s="596">
        <v>0.1</v>
      </c>
      <c r="DA18" s="596"/>
      <c r="DB18" s="596"/>
      <c r="DC18" s="596"/>
      <c r="DD18" s="602" t="s">
        <v>222</v>
      </c>
      <c r="DE18" s="594"/>
      <c r="DF18" s="594"/>
      <c r="DG18" s="594"/>
      <c r="DH18" s="594"/>
      <c r="DI18" s="594"/>
      <c r="DJ18" s="594"/>
      <c r="DK18" s="594"/>
      <c r="DL18" s="594"/>
      <c r="DM18" s="594"/>
      <c r="DN18" s="594"/>
      <c r="DO18" s="594"/>
      <c r="DP18" s="595"/>
      <c r="DQ18" s="602">
        <v>43992</v>
      </c>
      <c r="DR18" s="594"/>
      <c r="DS18" s="594"/>
      <c r="DT18" s="594"/>
      <c r="DU18" s="594"/>
      <c r="DV18" s="594"/>
      <c r="DW18" s="594"/>
      <c r="DX18" s="594"/>
      <c r="DY18" s="594"/>
      <c r="DZ18" s="594"/>
      <c r="EA18" s="594"/>
      <c r="EB18" s="594"/>
      <c r="EC18" s="603"/>
    </row>
    <row r="19" spans="2:133" ht="11.25" customHeight="1" x14ac:dyDescent="0.15">
      <c r="B19" s="590" t="s">
        <v>254</v>
      </c>
      <c r="C19" s="591"/>
      <c r="D19" s="591"/>
      <c r="E19" s="591"/>
      <c r="F19" s="591"/>
      <c r="G19" s="591"/>
      <c r="H19" s="591"/>
      <c r="I19" s="591"/>
      <c r="J19" s="591"/>
      <c r="K19" s="591"/>
      <c r="L19" s="591"/>
      <c r="M19" s="591"/>
      <c r="N19" s="591"/>
      <c r="O19" s="591"/>
      <c r="P19" s="591"/>
      <c r="Q19" s="592"/>
      <c r="R19" s="593">
        <v>122</v>
      </c>
      <c r="S19" s="594"/>
      <c r="T19" s="594"/>
      <c r="U19" s="594"/>
      <c r="V19" s="594"/>
      <c r="W19" s="594"/>
      <c r="X19" s="594"/>
      <c r="Y19" s="595"/>
      <c r="Z19" s="596">
        <v>0</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8565</v>
      </c>
      <c r="BH19" s="594"/>
      <c r="BI19" s="594"/>
      <c r="BJ19" s="594"/>
      <c r="BK19" s="594"/>
      <c r="BL19" s="594"/>
      <c r="BM19" s="594"/>
      <c r="BN19" s="595"/>
      <c r="BO19" s="596">
        <v>0</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x14ac:dyDescent="0.15">
      <c r="B20" s="590" t="s">
        <v>257</v>
      </c>
      <c r="C20" s="591"/>
      <c r="D20" s="591"/>
      <c r="E20" s="591"/>
      <c r="F20" s="591"/>
      <c r="G20" s="591"/>
      <c r="H20" s="591"/>
      <c r="I20" s="591"/>
      <c r="J20" s="591"/>
      <c r="K20" s="591"/>
      <c r="L20" s="591"/>
      <c r="M20" s="591"/>
      <c r="N20" s="591"/>
      <c r="O20" s="591"/>
      <c r="P20" s="591"/>
      <c r="Q20" s="592"/>
      <c r="R20" s="593">
        <v>46357398</v>
      </c>
      <c r="S20" s="594"/>
      <c r="T20" s="594"/>
      <c r="U20" s="594"/>
      <c r="V20" s="594"/>
      <c r="W20" s="594"/>
      <c r="X20" s="594"/>
      <c r="Y20" s="595"/>
      <c r="Z20" s="596">
        <v>56.1</v>
      </c>
      <c r="AA20" s="596"/>
      <c r="AB20" s="596"/>
      <c r="AC20" s="596"/>
      <c r="AD20" s="597">
        <v>44309168</v>
      </c>
      <c r="AE20" s="597"/>
      <c r="AF20" s="597"/>
      <c r="AG20" s="597"/>
      <c r="AH20" s="597"/>
      <c r="AI20" s="597"/>
      <c r="AJ20" s="597"/>
      <c r="AK20" s="597"/>
      <c r="AL20" s="598">
        <v>99.5</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8565</v>
      </c>
      <c r="BH20" s="594"/>
      <c r="BI20" s="594"/>
      <c r="BJ20" s="594"/>
      <c r="BK20" s="594"/>
      <c r="BL20" s="594"/>
      <c r="BM20" s="594"/>
      <c r="BN20" s="595"/>
      <c r="BO20" s="596">
        <v>0</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77748957</v>
      </c>
      <c r="CS20" s="594"/>
      <c r="CT20" s="594"/>
      <c r="CU20" s="594"/>
      <c r="CV20" s="594"/>
      <c r="CW20" s="594"/>
      <c r="CX20" s="594"/>
      <c r="CY20" s="595"/>
      <c r="CZ20" s="596">
        <v>100</v>
      </c>
      <c r="DA20" s="596"/>
      <c r="DB20" s="596"/>
      <c r="DC20" s="596"/>
      <c r="DD20" s="602">
        <v>15079752</v>
      </c>
      <c r="DE20" s="594"/>
      <c r="DF20" s="594"/>
      <c r="DG20" s="594"/>
      <c r="DH20" s="594"/>
      <c r="DI20" s="594"/>
      <c r="DJ20" s="594"/>
      <c r="DK20" s="594"/>
      <c r="DL20" s="594"/>
      <c r="DM20" s="594"/>
      <c r="DN20" s="594"/>
      <c r="DO20" s="594"/>
      <c r="DP20" s="595"/>
      <c r="DQ20" s="602">
        <v>50557019</v>
      </c>
      <c r="DR20" s="594"/>
      <c r="DS20" s="594"/>
      <c r="DT20" s="594"/>
      <c r="DU20" s="594"/>
      <c r="DV20" s="594"/>
      <c r="DW20" s="594"/>
      <c r="DX20" s="594"/>
      <c r="DY20" s="594"/>
      <c r="DZ20" s="594"/>
      <c r="EA20" s="594"/>
      <c r="EB20" s="594"/>
      <c r="EC20" s="603"/>
    </row>
    <row r="21" spans="2:133" ht="11.25" customHeight="1" x14ac:dyDescent="0.15">
      <c r="B21" s="590" t="s">
        <v>260</v>
      </c>
      <c r="C21" s="591"/>
      <c r="D21" s="591"/>
      <c r="E21" s="591"/>
      <c r="F21" s="591"/>
      <c r="G21" s="591"/>
      <c r="H21" s="591"/>
      <c r="I21" s="591"/>
      <c r="J21" s="591"/>
      <c r="K21" s="591"/>
      <c r="L21" s="591"/>
      <c r="M21" s="591"/>
      <c r="N21" s="591"/>
      <c r="O21" s="591"/>
      <c r="P21" s="591"/>
      <c r="Q21" s="592"/>
      <c r="R21" s="593">
        <v>23229</v>
      </c>
      <c r="S21" s="594"/>
      <c r="T21" s="594"/>
      <c r="U21" s="594"/>
      <c r="V21" s="594"/>
      <c r="W21" s="594"/>
      <c r="X21" s="594"/>
      <c r="Y21" s="595"/>
      <c r="Z21" s="596">
        <v>0</v>
      </c>
      <c r="AA21" s="596"/>
      <c r="AB21" s="596"/>
      <c r="AC21" s="596"/>
      <c r="AD21" s="597">
        <v>23229</v>
      </c>
      <c r="AE21" s="597"/>
      <c r="AF21" s="597"/>
      <c r="AG21" s="597"/>
      <c r="AH21" s="597"/>
      <c r="AI21" s="597"/>
      <c r="AJ21" s="597"/>
      <c r="AK21" s="597"/>
      <c r="AL21" s="598">
        <v>0.1</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v>8565</v>
      </c>
      <c r="BH21" s="594"/>
      <c r="BI21" s="594"/>
      <c r="BJ21" s="594"/>
      <c r="BK21" s="594"/>
      <c r="BL21" s="594"/>
      <c r="BM21" s="594"/>
      <c r="BN21" s="595"/>
      <c r="BO21" s="596">
        <v>0</v>
      </c>
      <c r="BP21" s="596"/>
      <c r="BQ21" s="596"/>
      <c r="BR21" s="596"/>
      <c r="BS21" s="602" t="s">
        <v>222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262</v>
      </c>
      <c r="C22" s="591"/>
      <c r="D22" s="591"/>
      <c r="E22" s="591"/>
      <c r="F22" s="591"/>
      <c r="G22" s="591"/>
      <c r="H22" s="591"/>
      <c r="I22" s="591"/>
      <c r="J22" s="591"/>
      <c r="K22" s="591"/>
      <c r="L22" s="591"/>
      <c r="M22" s="591"/>
      <c r="N22" s="591"/>
      <c r="O22" s="591"/>
      <c r="P22" s="591"/>
      <c r="Q22" s="592"/>
      <c r="R22" s="593">
        <v>338608</v>
      </c>
      <c r="S22" s="594"/>
      <c r="T22" s="594"/>
      <c r="U22" s="594"/>
      <c r="V22" s="594"/>
      <c r="W22" s="594"/>
      <c r="X22" s="594"/>
      <c r="Y22" s="595"/>
      <c r="Z22" s="596">
        <v>0.4</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265</v>
      </c>
      <c r="C23" s="591"/>
      <c r="D23" s="591"/>
      <c r="E23" s="591"/>
      <c r="F23" s="591"/>
      <c r="G23" s="591"/>
      <c r="H23" s="591"/>
      <c r="I23" s="591"/>
      <c r="J23" s="591"/>
      <c r="K23" s="591"/>
      <c r="L23" s="591"/>
      <c r="M23" s="591"/>
      <c r="N23" s="591"/>
      <c r="O23" s="591"/>
      <c r="P23" s="591"/>
      <c r="Q23" s="592"/>
      <c r="R23" s="593">
        <v>1523504</v>
      </c>
      <c r="S23" s="594"/>
      <c r="T23" s="594"/>
      <c r="U23" s="594"/>
      <c r="V23" s="594"/>
      <c r="W23" s="594"/>
      <c r="X23" s="594"/>
      <c r="Y23" s="595"/>
      <c r="Z23" s="596">
        <v>1.8</v>
      </c>
      <c r="AA23" s="596"/>
      <c r="AB23" s="596"/>
      <c r="AC23" s="596"/>
      <c r="AD23" s="597">
        <v>102636</v>
      </c>
      <c r="AE23" s="597"/>
      <c r="AF23" s="597"/>
      <c r="AG23" s="597"/>
      <c r="AH23" s="597"/>
      <c r="AI23" s="597"/>
      <c r="AJ23" s="597"/>
      <c r="AK23" s="597"/>
      <c r="AL23" s="598">
        <v>0.2</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x14ac:dyDescent="0.15">
      <c r="B24" s="590" t="s">
        <v>272</v>
      </c>
      <c r="C24" s="591"/>
      <c r="D24" s="591"/>
      <c r="E24" s="591"/>
      <c r="F24" s="591"/>
      <c r="G24" s="591"/>
      <c r="H24" s="591"/>
      <c r="I24" s="591"/>
      <c r="J24" s="591"/>
      <c r="K24" s="591"/>
      <c r="L24" s="591"/>
      <c r="M24" s="591"/>
      <c r="N24" s="591"/>
      <c r="O24" s="591"/>
      <c r="P24" s="591"/>
      <c r="Q24" s="592"/>
      <c r="R24" s="593">
        <v>595361</v>
      </c>
      <c r="S24" s="594"/>
      <c r="T24" s="594"/>
      <c r="U24" s="594"/>
      <c r="V24" s="594"/>
      <c r="W24" s="594"/>
      <c r="X24" s="594"/>
      <c r="Y24" s="595"/>
      <c r="Z24" s="596">
        <v>0.7</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36885188</v>
      </c>
      <c r="CS24" s="583"/>
      <c r="CT24" s="583"/>
      <c r="CU24" s="583"/>
      <c r="CV24" s="583"/>
      <c r="CW24" s="583"/>
      <c r="CX24" s="583"/>
      <c r="CY24" s="584"/>
      <c r="CZ24" s="620">
        <v>47.4</v>
      </c>
      <c r="DA24" s="621"/>
      <c r="DB24" s="621"/>
      <c r="DC24" s="622"/>
      <c r="DD24" s="619">
        <v>26687983</v>
      </c>
      <c r="DE24" s="583"/>
      <c r="DF24" s="583"/>
      <c r="DG24" s="583"/>
      <c r="DH24" s="583"/>
      <c r="DI24" s="583"/>
      <c r="DJ24" s="583"/>
      <c r="DK24" s="584"/>
      <c r="DL24" s="619">
        <v>26350389</v>
      </c>
      <c r="DM24" s="583"/>
      <c r="DN24" s="583"/>
      <c r="DO24" s="583"/>
      <c r="DP24" s="583"/>
      <c r="DQ24" s="583"/>
      <c r="DR24" s="583"/>
      <c r="DS24" s="583"/>
      <c r="DT24" s="583"/>
      <c r="DU24" s="583"/>
      <c r="DV24" s="584"/>
      <c r="DW24" s="587">
        <v>55.2</v>
      </c>
      <c r="DX24" s="588"/>
      <c r="DY24" s="588"/>
      <c r="DZ24" s="588"/>
      <c r="EA24" s="588"/>
      <c r="EB24" s="588"/>
      <c r="EC24" s="589"/>
    </row>
    <row r="25" spans="2:133" ht="11.25" customHeight="1" x14ac:dyDescent="0.15">
      <c r="B25" s="590" t="s">
        <v>275</v>
      </c>
      <c r="C25" s="591"/>
      <c r="D25" s="591"/>
      <c r="E25" s="591"/>
      <c r="F25" s="591"/>
      <c r="G25" s="591"/>
      <c r="H25" s="591"/>
      <c r="I25" s="591"/>
      <c r="J25" s="591"/>
      <c r="K25" s="591"/>
      <c r="L25" s="591"/>
      <c r="M25" s="591"/>
      <c r="N25" s="591"/>
      <c r="O25" s="591"/>
      <c r="P25" s="591"/>
      <c r="Q25" s="592"/>
      <c r="R25" s="593">
        <v>9369755</v>
      </c>
      <c r="S25" s="594"/>
      <c r="T25" s="594"/>
      <c r="U25" s="594"/>
      <c r="V25" s="594"/>
      <c r="W25" s="594"/>
      <c r="X25" s="594"/>
      <c r="Y25" s="595"/>
      <c r="Z25" s="596">
        <v>11.3</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12290847</v>
      </c>
      <c r="CS25" s="625"/>
      <c r="CT25" s="625"/>
      <c r="CU25" s="625"/>
      <c r="CV25" s="625"/>
      <c r="CW25" s="625"/>
      <c r="CX25" s="625"/>
      <c r="CY25" s="626"/>
      <c r="CZ25" s="627">
        <v>15.8</v>
      </c>
      <c r="DA25" s="628"/>
      <c r="DB25" s="628"/>
      <c r="DC25" s="629"/>
      <c r="DD25" s="602">
        <v>11834651</v>
      </c>
      <c r="DE25" s="625"/>
      <c r="DF25" s="625"/>
      <c r="DG25" s="625"/>
      <c r="DH25" s="625"/>
      <c r="DI25" s="625"/>
      <c r="DJ25" s="625"/>
      <c r="DK25" s="626"/>
      <c r="DL25" s="602">
        <v>11535684</v>
      </c>
      <c r="DM25" s="625"/>
      <c r="DN25" s="625"/>
      <c r="DO25" s="625"/>
      <c r="DP25" s="625"/>
      <c r="DQ25" s="625"/>
      <c r="DR25" s="625"/>
      <c r="DS25" s="625"/>
      <c r="DT25" s="625"/>
      <c r="DU25" s="625"/>
      <c r="DV25" s="626"/>
      <c r="DW25" s="598">
        <v>24.2</v>
      </c>
      <c r="DX25" s="623"/>
      <c r="DY25" s="623"/>
      <c r="DZ25" s="623"/>
      <c r="EA25" s="623"/>
      <c r="EB25" s="623"/>
      <c r="EC25" s="624"/>
    </row>
    <row r="26" spans="2:133" ht="11.25" customHeight="1" x14ac:dyDescent="0.15">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7812050</v>
      </c>
      <c r="CS26" s="594"/>
      <c r="CT26" s="594"/>
      <c r="CU26" s="594"/>
      <c r="CV26" s="594"/>
      <c r="CW26" s="594"/>
      <c r="CX26" s="594"/>
      <c r="CY26" s="595"/>
      <c r="CZ26" s="627">
        <v>10</v>
      </c>
      <c r="DA26" s="628"/>
      <c r="DB26" s="628"/>
      <c r="DC26" s="629"/>
      <c r="DD26" s="602">
        <v>7507222</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3"/>
      <c r="DY26" s="623"/>
      <c r="DZ26" s="623"/>
      <c r="EA26" s="623"/>
      <c r="EB26" s="623"/>
      <c r="EC26" s="624"/>
    </row>
    <row r="27" spans="2:133" ht="11.25" customHeight="1" x14ac:dyDescent="0.15">
      <c r="B27" s="590" t="s">
        <v>281</v>
      </c>
      <c r="C27" s="591"/>
      <c r="D27" s="591"/>
      <c r="E27" s="591"/>
      <c r="F27" s="591"/>
      <c r="G27" s="591"/>
      <c r="H27" s="591"/>
      <c r="I27" s="591"/>
      <c r="J27" s="591"/>
      <c r="K27" s="591"/>
      <c r="L27" s="591"/>
      <c r="M27" s="591"/>
      <c r="N27" s="591"/>
      <c r="O27" s="591"/>
      <c r="P27" s="591"/>
      <c r="Q27" s="592"/>
      <c r="R27" s="593">
        <v>4280005</v>
      </c>
      <c r="S27" s="594"/>
      <c r="T27" s="594"/>
      <c r="U27" s="594"/>
      <c r="V27" s="594"/>
      <c r="W27" s="594"/>
      <c r="X27" s="594"/>
      <c r="Y27" s="595"/>
      <c r="Z27" s="596">
        <v>5.2</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22062473</v>
      </c>
      <c r="BH27" s="594"/>
      <c r="BI27" s="594"/>
      <c r="BJ27" s="594"/>
      <c r="BK27" s="594"/>
      <c r="BL27" s="594"/>
      <c r="BM27" s="594"/>
      <c r="BN27" s="595"/>
      <c r="BO27" s="596">
        <v>100</v>
      </c>
      <c r="BP27" s="596"/>
      <c r="BQ27" s="596"/>
      <c r="BR27" s="596"/>
      <c r="BS27" s="602">
        <v>480836</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13595116</v>
      </c>
      <c r="CS27" s="625"/>
      <c r="CT27" s="625"/>
      <c r="CU27" s="625"/>
      <c r="CV27" s="625"/>
      <c r="CW27" s="625"/>
      <c r="CX27" s="625"/>
      <c r="CY27" s="626"/>
      <c r="CZ27" s="627">
        <v>17.5</v>
      </c>
      <c r="DA27" s="628"/>
      <c r="DB27" s="628"/>
      <c r="DC27" s="629"/>
      <c r="DD27" s="602">
        <v>4159331</v>
      </c>
      <c r="DE27" s="625"/>
      <c r="DF27" s="625"/>
      <c r="DG27" s="625"/>
      <c r="DH27" s="625"/>
      <c r="DI27" s="625"/>
      <c r="DJ27" s="625"/>
      <c r="DK27" s="626"/>
      <c r="DL27" s="602">
        <v>4157238</v>
      </c>
      <c r="DM27" s="625"/>
      <c r="DN27" s="625"/>
      <c r="DO27" s="625"/>
      <c r="DP27" s="625"/>
      <c r="DQ27" s="625"/>
      <c r="DR27" s="625"/>
      <c r="DS27" s="625"/>
      <c r="DT27" s="625"/>
      <c r="DU27" s="625"/>
      <c r="DV27" s="626"/>
      <c r="DW27" s="598">
        <v>8.6999999999999993</v>
      </c>
      <c r="DX27" s="623"/>
      <c r="DY27" s="623"/>
      <c r="DZ27" s="623"/>
      <c r="EA27" s="623"/>
      <c r="EB27" s="623"/>
      <c r="EC27" s="624"/>
    </row>
    <row r="28" spans="2:133" ht="11.25" customHeight="1" x14ac:dyDescent="0.15">
      <c r="B28" s="590" t="s">
        <v>284</v>
      </c>
      <c r="C28" s="591"/>
      <c r="D28" s="591"/>
      <c r="E28" s="591"/>
      <c r="F28" s="591"/>
      <c r="G28" s="591"/>
      <c r="H28" s="591"/>
      <c r="I28" s="591"/>
      <c r="J28" s="591"/>
      <c r="K28" s="591"/>
      <c r="L28" s="591"/>
      <c r="M28" s="591"/>
      <c r="N28" s="591"/>
      <c r="O28" s="591"/>
      <c r="P28" s="591"/>
      <c r="Q28" s="592"/>
      <c r="R28" s="593">
        <v>295059</v>
      </c>
      <c r="S28" s="594"/>
      <c r="T28" s="594"/>
      <c r="U28" s="594"/>
      <c r="V28" s="594"/>
      <c r="W28" s="594"/>
      <c r="X28" s="594"/>
      <c r="Y28" s="595"/>
      <c r="Z28" s="596">
        <v>0.4</v>
      </c>
      <c r="AA28" s="596"/>
      <c r="AB28" s="596"/>
      <c r="AC28" s="596"/>
      <c r="AD28" s="597">
        <v>56758</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10999225</v>
      </c>
      <c r="CS28" s="594"/>
      <c r="CT28" s="594"/>
      <c r="CU28" s="594"/>
      <c r="CV28" s="594"/>
      <c r="CW28" s="594"/>
      <c r="CX28" s="594"/>
      <c r="CY28" s="595"/>
      <c r="CZ28" s="627">
        <v>14.1</v>
      </c>
      <c r="DA28" s="628"/>
      <c r="DB28" s="628"/>
      <c r="DC28" s="629"/>
      <c r="DD28" s="602">
        <v>10694001</v>
      </c>
      <c r="DE28" s="594"/>
      <c r="DF28" s="594"/>
      <c r="DG28" s="594"/>
      <c r="DH28" s="594"/>
      <c r="DI28" s="594"/>
      <c r="DJ28" s="594"/>
      <c r="DK28" s="595"/>
      <c r="DL28" s="602">
        <v>10657467</v>
      </c>
      <c r="DM28" s="594"/>
      <c r="DN28" s="594"/>
      <c r="DO28" s="594"/>
      <c r="DP28" s="594"/>
      <c r="DQ28" s="594"/>
      <c r="DR28" s="594"/>
      <c r="DS28" s="594"/>
      <c r="DT28" s="594"/>
      <c r="DU28" s="594"/>
      <c r="DV28" s="595"/>
      <c r="DW28" s="598">
        <v>22.3</v>
      </c>
      <c r="DX28" s="623"/>
      <c r="DY28" s="623"/>
      <c r="DZ28" s="623"/>
      <c r="EA28" s="623"/>
      <c r="EB28" s="623"/>
      <c r="EC28" s="624"/>
    </row>
    <row r="29" spans="2:133" ht="11.25" customHeight="1" x14ac:dyDescent="0.15">
      <c r="B29" s="590" t="s">
        <v>286</v>
      </c>
      <c r="C29" s="591"/>
      <c r="D29" s="591"/>
      <c r="E29" s="591"/>
      <c r="F29" s="591"/>
      <c r="G29" s="591"/>
      <c r="H29" s="591"/>
      <c r="I29" s="591"/>
      <c r="J29" s="591"/>
      <c r="K29" s="591"/>
      <c r="L29" s="591"/>
      <c r="M29" s="591"/>
      <c r="N29" s="591"/>
      <c r="O29" s="591"/>
      <c r="P29" s="591"/>
      <c r="Q29" s="592"/>
      <c r="R29" s="593">
        <v>225938</v>
      </c>
      <c r="S29" s="594"/>
      <c r="T29" s="594"/>
      <c r="U29" s="594"/>
      <c r="V29" s="594"/>
      <c r="W29" s="594"/>
      <c r="X29" s="594"/>
      <c r="Y29" s="595"/>
      <c r="Z29" s="596">
        <v>0.3</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10999079</v>
      </c>
      <c r="CS29" s="625"/>
      <c r="CT29" s="625"/>
      <c r="CU29" s="625"/>
      <c r="CV29" s="625"/>
      <c r="CW29" s="625"/>
      <c r="CX29" s="625"/>
      <c r="CY29" s="626"/>
      <c r="CZ29" s="627">
        <v>14.1</v>
      </c>
      <c r="DA29" s="628"/>
      <c r="DB29" s="628"/>
      <c r="DC29" s="629"/>
      <c r="DD29" s="602">
        <v>10693855</v>
      </c>
      <c r="DE29" s="625"/>
      <c r="DF29" s="625"/>
      <c r="DG29" s="625"/>
      <c r="DH29" s="625"/>
      <c r="DI29" s="625"/>
      <c r="DJ29" s="625"/>
      <c r="DK29" s="626"/>
      <c r="DL29" s="602">
        <v>10657321</v>
      </c>
      <c r="DM29" s="625"/>
      <c r="DN29" s="625"/>
      <c r="DO29" s="625"/>
      <c r="DP29" s="625"/>
      <c r="DQ29" s="625"/>
      <c r="DR29" s="625"/>
      <c r="DS29" s="625"/>
      <c r="DT29" s="625"/>
      <c r="DU29" s="625"/>
      <c r="DV29" s="626"/>
      <c r="DW29" s="598">
        <v>22.3</v>
      </c>
      <c r="DX29" s="623"/>
      <c r="DY29" s="623"/>
      <c r="DZ29" s="623"/>
      <c r="EA29" s="623"/>
      <c r="EB29" s="623"/>
      <c r="EC29" s="624"/>
    </row>
    <row r="30" spans="2:133" ht="11.25" customHeight="1" x14ac:dyDescent="0.15">
      <c r="B30" s="590" t="s">
        <v>291</v>
      </c>
      <c r="C30" s="591"/>
      <c r="D30" s="591"/>
      <c r="E30" s="591"/>
      <c r="F30" s="591"/>
      <c r="G30" s="591"/>
      <c r="H30" s="591"/>
      <c r="I30" s="591"/>
      <c r="J30" s="591"/>
      <c r="K30" s="591"/>
      <c r="L30" s="591"/>
      <c r="M30" s="591"/>
      <c r="N30" s="591"/>
      <c r="O30" s="591"/>
      <c r="P30" s="591"/>
      <c r="Q30" s="592"/>
      <c r="R30" s="593">
        <v>509478</v>
      </c>
      <c r="S30" s="594"/>
      <c r="T30" s="594"/>
      <c r="U30" s="594"/>
      <c r="V30" s="594"/>
      <c r="W30" s="594"/>
      <c r="X30" s="594"/>
      <c r="Y30" s="595"/>
      <c r="Z30" s="596">
        <v>0.6</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98.6</v>
      </c>
      <c r="BH30" s="652"/>
      <c r="BI30" s="652"/>
      <c r="BJ30" s="652"/>
      <c r="BK30" s="652"/>
      <c r="BL30" s="652"/>
      <c r="BM30" s="588">
        <v>95.5</v>
      </c>
      <c r="BN30" s="652"/>
      <c r="BO30" s="652"/>
      <c r="BP30" s="652"/>
      <c r="BQ30" s="653"/>
      <c r="BR30" s="651">
        <v>98.5</v>
      </c>
      <c r="BS30" s="652"/>
      <c r="BT30" s="652"/>
      <c r="BU30" s="652"/>
      <c r="BV30" s="652"/>
      <c r="BW30" s="652"/>
      <c r="BX30" s="588">
        <v>95.1</v>
      </c>
      <c r="BY30" s="652"/>
      <c r="BZ30" s="652"/>
      <c r="CA30" s="652"/>
      <c r="CB30" s="653"/>
      <c r="CD30" s="656"/>
      <c r="CE30" s="657"/>
      <c r="CF30" s="607" t="s">
        <v>294</v>
      </c>
      <c r="CG30" s="608"/>
      <c r="CH30" s="608"/>
      <c r="CI30" s="608"/>
      <c r="CJ30" s="608"/>
      <c r="CK30" s="608"/>
      <c r="CL30" s="608"/>
      <c r="CM30" s="608"/>
      <c r="CN30" s="608"/>
      <c r="CO30" s="608"/>
      <c r="CP30" s="608"/>
      <c r="CQ30" s="609"/>
      <c r="CR30" s="593">
        <v>10161411</v>
      </c>
      <c r="CS30" s="594"/>
      <c r="CT30" s="594"/>
      <c r="CU30" s="594"/>
      <c r="CV30" s="594"/>
      <c r="CW30" s="594"/>
      <c r="CX30" s="594"/>
      <c r="CY30" s="595"/>
      <c r="CZ30" s="627">
        <v>13.1</v>
      </c>
      <c r="DA30" s="628"/>
      <c r="DB30" s="628"/>
      <c r="DC30" s="629"/>
      <c r="DD30" s="602">
        <v>9896918</v>
      </c>
      <c r="DE30" s="594"/>
      <c r="DF30" s="594"/>
      <c r="DG30" s="594"/>
      <c r="DH30" s="594"/>
      <c r="DI30" s="594"/>
      <c r="DJ30" s="594"/>
      <c r="DK30" s="595"/>
      <c r="DL30" s="602">
        <v>9860384</v>
      </c>
      <c r="DM30" s="594"/>
      <c r="DN30" s="594"/>
      <c r="DO30" s="594"/>
      <c r="DP30" s="594"/>
      <c r="DQ30" s="594"/>
      <c r="DR30" s="594"/>
      <c r="DS30" s="594"/>
      <c r="DT30" s="594"/>
      <c r="DU30" s="594"/>
      <c r="DV30" s="595"/>
      <c r="DW30" s="598">
        <v>20.6</v>
      </c>
      <c r="DX30" s="623"/>
      <c r="DY30" s="623"/>
      <c r="DZ30" s="623"/>
      <c r="EA30" s="623"/>
      <c r="EB30" s="623"/>
      <c r="EC30" s="624"/>
    </row>
    <row r="31" spans="2:133" ht="11.25" customHeight="1" x14ac:dyDescent="0.15">
      <c r="B31" s="590" t="s">
        <v>295</v>
      </c>
      <c r="C31" s="591"/>
      <c r="D31" s="591"/>
      <c r="E31" s="591"/>
      <c r="F31" s="591"/>
      <c r="G31" s="591"/>
      <c r="H31" s="591"/>
      <c r="I31" s="591"/>
      <c r="J31" s="591"/>
      <c r="K31" s="591"/>
      <c r="L31" s="591"/>
      <c r="M31" s="591"/>
      <c r="N31" s="591"/>
      <c r="O31" s="591"/>
      <c r="P31" s="591"/>
      <c r="Q31" s="592"/>
      <c r="R31" s="593">
        <v>4179004</v>
      </c>
      <c r="S31" s="594"/>
      <c r="T31" s="594"/>
      <c r="U31" s="594"/>
      <c r="V31" s="594"/>
      <c r="W31" s="594"/>
      <c r="X31" s="594"/>
      <c r="Y31" s="595"/>
      <c r="Z31" s="596">
        <v>5.0999999999999996</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98.4</v>
      </c>
      <c r="BH31" s="625"/>
      <c r="BI31" s="625"/>
      <c r="BJ31" s="625"/>
      <c r="BK31" s="625"/>
      <c r="BL31" s="625"/>
      <c r="BM31" s="599">
        <v>94.8</v>
      </c>
      <c r="BN31" s="649"/>
      <c r="BO31" s="649"/>
      <c r="BP31" s="649"/>
      <c r="BQ31" s="650"/>
      <c r="BR31" s="648">
        <v>98.5</v>
      </c>
      <c r="BS31" s="625"/>
      <c r="BT31" s="625"/>
      <c r="BU31" s="625"/>
      <c r="BV31" s="625"/>
      <c r="BW31" s="625"/>
      <c r="BX31" s="599">
        <v>95</v>
      </c>
      <c r="BY31" s="649"/>
      <c r="BZ31" s="649"/>
      <c r="CA31" s="649"/>
      <c r="CB31" s="650"/>
      <c r="CD31" s="656"/>
      <c r="CE31" s="657"/>
      <c r="CF31" s="607" t="s">
        <v>298</v>
      </c>
      <c r="CG31" s="608"/>
      <c r="CH31" s="608"/>
      <c r="CI31" s="608"/>
      <c r="CJ31" s="608"/>
      <c r="CK31" s="608"/>
      <c r="CL31" s="608"/>
      <c r="CM31" s="608"/>
      <c r="CN31" s="608"/>
      <c r="CO31" s="608"/>
      <c r="CP31" s="608"/>
      <c r="CQ31" s="609"/>
      <c r="CR31" s="593">
        <v>837668</v>
      </c>
      <c r="CS31" s="625"/>
      <c r="CT31" s="625"/>
      <c r="CU31" s="625"/>
      <c r="CV31" s="625"/>
      <c r="CW31" s="625"/>
      <c r="CX31" s="625"/>
      <c r="CY31" s="626"/>
      <c r="CZ31" s="627">
        <v>1.1000000000000001</v>
      </c>
      <c r="DA31" s="628"/>
      <c r="DB31" s="628"/>
      <c r="DC31" s="629"/>
      <c r="DD31" s="602">
        <v>796937</v>
      </c>
      <c r="DE31" s="625"/>
      <c r="DF31" s="625"/>
      <c r="DG31" s="625"/>
      <c r="DH31" s="625"/>
      <c r="DI31" s="625"/>
      <c r="DJ31" s="625"/>
      <c r="DK31" s="626"/>
      <c r="DL31" s="602">
        <v>796937</v>
      </c>
      <c r="DM31" s="625"/>
      <c r="DN31" s="625"/>
      <c r="DO31" s="625"/>
      <c r="DP31" s="625"/>
      <c r="DQ31" s="625"/>
      <c r="DR31" s="625"/>
      <c r="DS31" s="625"/>
      <c r="DT31" s="625"/>
      <c r="DU31" s="625"/>
      <c r="DV31" s="626"/>
      <c r="DW31" s="598">
        <v>1.7</v>
      </c>
      <c r="DX31" s="623"/>
      <c r="DY31" s="623"/>
      <c r="DZ31" s="623"/>
      <c r="EA31" s="623"/>
      <c r="EB31" s="623"/>
      <c r="EC31" s="624"/>
    </row>
    <row r="32" spans="2:133" ht="11.25" customHeight="1" x14ac:dyDescent="0.15">
      <c r="B32" s="590" t="s">
        <v>299</v>
      </c>
      <c r="C32" s="591"/>
      <c r="D32" s="591"/>
      <c r="E32" s="591"/>
      <c r="F32" s="591"/>
      <c r="G32" s="591"/>
      <c r="H32" s="591"/>
      <c r="I32" s="591"/>
      <c r="J32" s="591"/>
      <c r="K32" s="591"/>
      <c r="L32" s="591"/>
      <c r="M32" s="591"/>
      <c r="N32" s="591"/>
      <c r="O32" s="591"/>
      <c r="P32" s="591"/>
      <c r="Q32" s="592"/>
      <c r="R32" s="593">
        <v>1658101</v>
      </c>
      <c r="S32" s="594"/>
      <c r="T32" s="594"/>
      <c r="U32" s="594"/>
      <c r="V32" s="594"/>
      <c r="W32" s="594"/>
      <c r="X32" s="594"/>
      <c r="Y32" s="595"/>
      <c r="Z32" s="596">
        <v>2</v>
      </c>
      <c r="AA32" s="596"/>
      <c r="AB32" s="596"/>
      <c r="AC32" s="596"/>
      <c r="AD32" s="597">
        <v>27759</v>
      </c>
      <c r="AE32" s="597"/>
      <c r="AF32" s="597"/>
      <c r="AG32" s="597"/>
      <c r="AH32" s="597"/>
      <c r="AI32" s="597"/>
      <c r="AJ32" s="597"/>
      <c r="AK32" s="597"/>
      <c r="AL32" s="598">
        <v>0.1</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98.4</v>
      </c>
      <c r="BH32" s="661"/>
      <c r="BI32" s="661"/>
      <c r="BJ32" s="661"/>
      <c r="BK32" s="661"/>
      <c r="BL32" s="661"/>
      <c r="BM32" s="662">
        <v>94.9</v>
      </c>
      <c r="BN32" s="661"/>
      <c r="BO32" s="661"/>
      <c r="BP32" s="661"/>
      <c r="BQ32" s="663"/>
      <c r="BR32" s="660">
        <v>98.4</v>
      </c>
      <c r="BS32" s="661"/>
      <c r="BT32" s="661"/>
      <c r="BU32" s="661"/>
      <c r="BV32" s="661"/>
      <c r="BW32" s="661"/>
      <c r="BX32" s="662">
        <v>94.5</v>
      </c>
      <c r="BY32" s="661"/>
      <c r="BZ32" s="661"/>
      <c r="CA32" s="661"/>
      <c r="CB32" s="663"/>
      <c r="CD32" s="658"/>
      <c r="CE32" s="659"/>
      <c r="CF32" s="607" t="s">
        <v>301</v>
      </c>
      <c r="CG32" s="608"/>
      <c r="CH32" s="608"/>
      <c r="CI32" s="608"/>
      <c r="CJ32" s="608"/>
      <c r="CK32" s="608"/>
      <c r="CL32" s="608"/>
      <c r="CM32" s="608"/>
      <c r="CN32" s="608"/>
      <c r="CO32" s="608"/>
      <c r="CP32" s="608"/>
      <c r="CQ32" s="609"/>
      <c r="CR32" s="593">
        <v>146</v>
      </c>
      <c r="CS32" s="594"/>
      <c r="CT32" s="594"/>
      <c r="CU32" s="594"/>
      <c r="CV32" s="594"/>
      <c r="CW32" s="594"/>
      <c r="CX32" s="594"/>
      <c r="CY32" s="595"/>
      <c r="CZ32" s="627">
        <v>0</v>
      </c>
      <c r="DA32" s="628"/>
      <c r="DB32" s="628"/>
      <c r="DC32" s="629"/>
      <c r="DD32" s="602">
        <v>146</v>
      </c>
      <c r="DE32" s="594"/>
      <c r="DF32" s="594"/>
      <c r="DG32" s="594"/>
      <c r="DH32" s="594"/>
      <c r="DI32" s="594"/>
      <c r="DJ32" s="594"/>
      <c r="DK32" s="595"/>
      <c r="DL32" s="602">
        <v>146</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302</v>
      </c>
      <c r="C33" s="591"/>
      <c r="D33" s="591"/>
      <c r="E33" s="591"/>
      <c r="F33" s="591"/>
      <c r="G33" s="591"/>
      <c r="H33" s="591"/>
      <c r="I33" s="591"/>
      <c r="J33" s="591"/>
      <c r="K33" s="591"/>
      <c r="L33" s="591"/>
      <c r="M33" s="591"/>
      <c r="N33" s="591"/>
      <c r="O33" s="591"/>
      <c r="P33" s="591"/>
      <c r="Q33" s="592"/>
      <c r="R33" s="593">
        <v>13268731</v>
      </c>
      <c r="S33" s="594"/>
      <c r="T33" s="594"/>
      <c r="U33" s="594"/>
      <c r="V33" s="594"/>
      <c r="W33" s="594"/>
      <c r="X33" s="594"/>
      <c r="Y33" s="595"/>
      <c r="Z33" s="596">
        <v>16.100000000000001</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25740182</v>
      </c>
      <c r="CS33" s="625"/>
      <c r="CT33" s="625"/>
      <c r="CU33" s="625"/>
      <c r="CV33" s="625"/>
      <c r="CW33" s="625"/>
      <c r="CX33" s="625"/>
      <c r="CY33" s="626"/>
      <c r="CZ33" s="627">
        <v>33.1</v>
      </c>
      <c r="DA33" s="628"/>
      <c r="DB33" s="628"/>
      <c r="DC33" s="629"/>
      <c r="DD33" s="602">
        <v>20812011</v>
      </c>
      <c r="DE33" s="625"/>
      <c r="DF33" s="625"/>
      <c r="DG33" s="625"/>
      <c r="DH33" s="625"/>
      <c r="DI33" s="625"/>
      <c r="DJ33" s="625"/>
      <c r="DK33" s="626"/>
      <c r="DL33" s="602">
        <v>16990626</v>
      </c>
      <c r="DM33" s="625"/>
      <c r="DN33" s="625"/>
      <c r="DO33" s="625"/>
      <c r="DP33" s="625"/>
      <c r="DQ33" s="625"/>
      <c r="DR33" s="625"/>
      <c r="DS33" s="625"/>
      <c r="DT33" s="625"/>
      <c r="DU33" s="625"/>
      <c r="DV33" s="626"/>
      <c r="DW33" s="598">
        <v>35.6</v>
      </c>
      <c r="DX33" s="623"/>
      <c r="DY33" s="623"/>
      <c r="DZ33" s="623"/>
      <c r="EA33" s="623"/>
      <c r="EB33" s="623"/>
      <c r="EC33" s="624"/>
    </row>
    <row r="34" spans="2:133" ht="11.25" customHeight="1" x14ac:dyDescent="0.15">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9439042</v>
      </c>
      <c r="CS34" s="594"/>
      <c r="CT34" s="594"/>
      <c r="CU34" s="594"/>
      <c r="CV34" s="594"/>
      <c r="CW34" s="594"/>
      <c r="CX34" s="594"/>
      <c r="CY34" s="595"/>
      <c r="CZ34" s="627">
        <v>12.1</v>
      </c>
      <c r="DA34" s="628"/>
      <c r="DB34" s="628"/>
      <c r="DC34" s="629"/>
      <c r="DD34" s="602">
        <v>7995537</v>
      </c>
      <c r="DE34" s="594"/>
      <c r="DF34" s="594"/>
      <c r="DG34" s="594"/>
      <c r="DH34" s="594"/>
      <c r="DI34" s="594"/>
      <c r="DJ34" s="594"/>
      <c r="DK34" s="595"/>
      <c r="DL34" s="602">
        <v>7584681</v>
      </c>
      <c r="DM34" s="594"/>
      <c r="DN34" s="594"/>
      <c r="DO34" s="594"/>
      <c r="DP34" s="594"/>
      <c r="DQ34" s="594"/>
      <c r="DR34" s="594"/>
      <c r="DS34" s="594"/>
      <c r="DT34" s="594"/>
      <c r="DU34" s="594"/>
      <c r="DV34" s="595"/>
      <c r="DW34" s="598">
        <v>15.9</v>
      </c>
      <c r="DX34" s="623"/>
      <c r="DY34" s="623"/>
      <c r="DZ34" s="623"/>
      <c r="EA34" s="623"/>
      <c r="EB34" s="623"/>
      <c r="EC34" s="624"/>
    </row>
    <row r="35" spans="2:133" ht="11.25" customHeight="1" x14ac:dyDescent="0.15">
      <c r="B35" s="590" t="s">
        <v>308</v>
      </c>
      <c r="C35" s="591"/>
      <c r="D35" s="591"/>
      <c r="E35" s="591"/>
      <c r="F35" s="591"/>
      <c r="G35" s="591"/>
      <c r="H35" s="591"/>
      <c r="I35" s="591"/>
      <c r="J35" s="591"/>
      <c r="K35" s="591"/>
      <c r="L35" s="591"/>
      <c r="M35" s="591"/>
      <c r="N35" s="591"/>
      <c r="O35" s="591"/>
      <c r="P35" s="591"/>
      <c r="Q35" s="592"/>
      <c r="R35" s="593">
        <v>3234700</v>
      </c>
      <c r="S35" s="594"/>
      <c r="T35" s="594"/>
      <c r="U35" s="594"/>
      <c r="V35" s="594"/>
      <c r="W35" s="594"/>
      <c r="X35" s="594"/>
      <c r="Y35" s="595"/>
      <c r="Z35" s="596">
        <v>3.9</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11024909</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699450</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807217</v>
      </c>
      <c r="CS35" s="625"/>
      <c r="CT35" s="625"/>
      <c r="CU35" s="625"/>
      <c r="CV35" s="625"/>
      <c r="CW35" s="625"/>
      <c r="CX35" s="625"/>
      <c r="CY35" s="626"/>
      <c r="CZ35" s="627">
        <v>1</v>
      </c>
      <c r="DA35" s="628"/>
      <c r="DB35" s="628"/>
      <c r="DC35" s="629"/>
      <c r="DD35" s="602">
        <v>431440</v>
      </c>
      <c r="DE35" s="625"/>
      <c r="DF35" s="625"/>
      <c r="DG35" s="625"/>
      <c r="DH35" s="625"/>
      <c r="DI35" s="625"/>
      <c r="DJ35" s="625"/>
      <c r="DK35" s="626"/>
      <c r="DL35" s="602">
        <v>426217</v>
      </c>
      <c r="DM35" s="625"/>
      <c r="DN35" s="625"/>
      <c r="DO35" s="625"/>
      <c r="DP35" s="625"/>
      <c r="DQ35" s="625"/>
      <c r="DR35" s="625"/>
      <c r="DS35" s="625"/>
      <c r="DT35" s="625"/>
      <c r="DU35" s="625"/>
      <c r="DV35" s="626"/>
      <c r="DW35" s="598">
        <v>0.9</v>
      </c>
      <c r="DX35" s="623"/>
      <c r="DY35" s="623"/>
      <c r="DZ35" s="623"/>
      <c r="EA35" s="623"/>
      <c r="EB35" s="623"/>
      <c r="EC35" s="624"/>
    </row>
    <row r="36" spans="2:133" ht="11.25" customHeight="1" x14ac:dyDescent="0.15">
      <c r="B36" s="636" t="s">
        <v>312</v>
      </c>
      <c r="C36" s="637"/>
      <c r="D36" s="637"/>
      <c r="E36" s="637"/>
      <c r="F36" s="637"/>
      <c r="G36" s="637"/>
      <c r="H36" s="637"/>
      <c r="I36" s="637"/>
      <c r="J36" s="637"/>
      <c r="K36" s="637"/>
      <c r="L36" s="637"/>
      <c r="M36" s="637"/>
      <c r="N36" s="637"/>
      <c r="O36" s="637"/>
      <c r="P36" s="637"/>
      <c r="Q36" s="638"/>
      <c r="R36" s="665">
        <v>82624171</v>
      </c>
      <c r="S36" s="666"/>
      <c r="T36" s="666"/>
      <c r="U36" s="666"/>
      <c r="V36" s="666"/>
      <c r="W36" s="666"/>
      <c r="X36" s="666"/>
      <c r="Y36" s="667"/>
      <c r="Z36" s="668">
        <v>100</v>
      </c>
      <c r="AA36" s="668"/>
      <c r="AB36" s="668"/>
      <c r="AC36" s="668"/>
      <c r="AD36" s="669">
        <v>44519550</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3284284</v>
      </c>
      <c r="BA36" s="594"/>
      <c r="BB36" s="594"/>
      <c r="BC36" s="594"/>
      <c r="BD36" s="625"/>
      <c r="BE36" s="625"/>
      <c r="BF36" s="650"/>
      <c r="BG36" s="607" t="s">
        <v>314</v>
      </c>
      <c r="BH36" s="608"/>
      <c r="BI36" s="608"/>
      <c r="BJ36" s="608"/>
      <c r="BK36" s="608"/>
      <c r="BL36" s="608"/>
      <c r="BM36" s="608"/>
      <c r="BN36" s="608"/>
      <c r="BO36" s="608"/>
      <c r="BP36" s="608"/>
      <c r="BQ36" s="608"/>
      <c r="BR36" s="608"/>
      <c r="BS36" s="608"/>
      <c r="BT36" s="608"/>
      <c r="BU36" s="609"/>
      <c r="BV36" s="593">
        <v>-66108</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3534439</v>
      </c>
      <c r="CS36" s="594"/>
      <c r="CT36" s="594"/>
      <c r="CU36" s="594"/>
      <c r="CV36" s="594"/>
      <c r="CW36" s="594"/>
      <c r="CX36" s="594"/>
      <c r="CY36" s="595"/>
      <c r="CZ36" s="627">
        <v>4.5</v>
      </c>
      <c r="DA36" s="628"/>
      <c r="DB36" s="628"/>
      <c r="DC36" s="629"/>
      <c r="DD36" s="602">
        <v>2643104</v>
      </c>
      <c r="DE36" s="594"/>
      <c r="DF36" s="594"/>
      <c r="DG36" s="594"/>
      <c r="DH36" s="594"/>
      <c r="DI36" s="594"/>
      <c r="DJ36" s="594"/>
      <c r="DK36" s="595"/>
      <c r="DL36" s="602">
        <v>1768633</v>
      </c>
      <c r="DM36" s="594"/>
      <c r="DN36" s="594"/>
      <c r="DO36" s="594"/>
      <c r="DP36" s="594"/>
      <c r="DQ36" s="594"/>
      <c r="DR36" s="594"/>
      <c r="DS36" s="594"/>
      <c r="DT36" s="594"/>
      <c r="DU36" s="594"/>
      <c r="DV36" s="595"/>
      <c r="DW36" s="598">
        <v>3.7</v>
      </c>
      <c r="DX36" s="623"/>
      <c r="DY36" s="623"/>
      <c r="DZ36" s="623"/>
      <c r="EA36" s="623"/>
      <c r="EB36" s="623"/>
      <c r="EC36" s="624"/>
    </row>
    <row r="37" spans="2:133" ht="11.25" customHeight="1" x14ac:dyDescent="0.15">
      <c r="AQ37" s="672" t="s">
        <v>316</v>
      </c>
      <c r="AR37" s="673"/>
      <c r="AS37" s="673"/>
      <c r="AT37" s="673"/>
      <c r="AU37" s="673"/>
      <c r="AV37" s="673"/>
      <c r="AW37" s="673"/>
      <c r="AX37" s="673"/>
      <c r="AY37" s="674"/>
      <c r="AZ37" s="593">
        <v>727762</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27708</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13698</v>
      </c>
      <c r="CS37" s="625"/>
      <c r="CT37" s="625"/>
      <c r="CU37" s="625"/>
      <c r="CV37" s="625"/>
      <c r="CW37" s="625"/>
      <c r="CX37" s="625"/>
      <c r="CY37" s="626"/>
      <c r="CZ37" s="627">
        <v>0</v>
      </c>
      <c r="DA37" s="628"/>
      <c r="DB37" s="628"/>
      <c r="DC37" s="629"/>
      <c r="DD37" s="602">
        <v>7498</v>
      </c>
      <c r="DE37" s="625"/>
      <c r="DF37" s="625"/>
      <c r="DG37" s="625"/>
      <c r="DH37" s="625"/>
      <c r="DI37" s="625"/>
      <c r="DJ37" s="625"/>
      <c r="DK37" s="626"/>
      <c r="DL37" s="602">
        <v>7498</v>
      </c>
      <c r="DM37" s="625"/>
      <c r="DN37" s="625"/>
      <c r="DO37" s="625"/>
      <c r="DP37" s="625"/>
      <c r="DQ37" s="625"/>
      <c r="DR37" s="625"/>
      <c r="DS37" s="625"/>
      <c r="DT37" s="625"/>
      <c r="DU37" s="625"/>
      <c r="DV37" s="626"/>
      <c r="DW37" s="598">
        <v>0</v>
      </c>
      <c r="DX37" s="623"/>
      <c r="DY37" s="623"/>
      <c r="DZ37" s="623"/>
      <c r="EA37" s="623"/>
      <c r="EB37" s="623"/>
      <c r="EC37" s="624"/>
    </row>
    <row r="38" spans="2:133" ht="11.25" customHeight="1" x14ac:dyDescent="0.15">
      <c r="AQ38" s="672" t="s">
        <v>319</v>
      </c>
      <c r="AR38" s="673"/>
      <c r="AS38" s="673"/>
      <c r="AT38" s="673"/>
      <c r="AU38" s="673"/>
      <c r="AV38" s="673"/>
      <c r="AW38" s="673"/>
      <c r="AX38" s="673"/>
      <c r="AY38" s="674"/>
      <c r="AZ38" s="593">
        <v>186800</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47263</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10297147</v>
      </c>
      <c r="CS38" s="594"/>
      <c r="CT38" s="594"/>
      <c r="CU38" s="594"/>
      <c r="CV38" s="594"/>
      <c r="CW38" s="594"/>
      <c r="CX38" s="594"/>
      <c r="CY38" s="595"/>
      <c r="CZ38" s="627">
        <v>13.2</v>
      </c>
      <c r="DA38" s="628"/>
      <c r="DB38" s="628"/>
      <c r="DC38" s="629"/>
      <c r="DD38" s="602">
        <v>9187162</v>
      </c>
      <c r="DE38" s="594"/>
      <c r="DF38" s="594"/>
      <c r="DG38" s="594"/>
      <c r="DH38" s="594"/>
      <c r="DI38" s="594"/>
      <c r="DJ38" s="594"/>
      <c r="DK38" s="595"/>
      <c r="DL38" s="602">
        <v>7211095</v>
      </c>
      <c r="DM38" s="594"/>
      <c r="DN38" s="594"/>
      <c r="DO38" s="594"/>
      <c r="DP38" s="594"/>
      <c r="DQ38" s="594"/>
      <c r="DR38" s="594"/>
      <c r="DS38" s="594"/>
      <c r="DT38" s="594"/>
      <c r="DU38" s="594"/>
      <c r="DV38" s="595"/>
      <c r="DW38" s="598">
        <v>15.1</v>
      </c>
      <c r="DX38" s="623"/>
      <c r="DY38" s="623"/>
      <c r="DZ38" s="623"/>
      <c r="EA38" s="623"/>
      <c r="EB38" s="623"/>
      <c r="EC38" s="624"/>
    </row>
    <row r="39" spans="2:133" ht="11.25" customHeight="1" x14ac:dyDescent="0.15">
      <c r="AQ39" s="672" t="s">
        <v>322</v>
      </c>
      <c r="AR39" s="673"/>
      <c r="AS39" s="673"/>
      <c r="AT39" s="673"/>
      <c r="AU39" s="673"/>
      <c r="AV39" s="673"/>
      <c r="AW39" s="673"/>
      <c r="AX39" s="673"/>
      <c r="AY39" s="674"/>
      <c r="AZ39" s="593">
        <v>61000</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81</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643590</v>
      </c>
      <c r="CS39" s="625"/>
      <c r="CT39" s="625"/>
      <c r="CU39" s="625"/>
      <c r="CV39" s="625"/>
      <c r="CW39" s="625"/>
      <c r="CX39" s="625"/>
      <c r="CY39" s="626"/>
      <c r="CZ39" s="627">
        <v>0.8</v>
      </c>
      <c r="DA39" s="628"/>
      <c r="DB39" s="628"/>
      <c r="DC39" s="629"/>
      <c r="DD39" s="602">
        <v>510506</v>
      </c>
      <c r="DE39" s="625"/>
      <c r="DF39" s="625"/>
      <c r="DG39" s="625"/>
      <c r="DH39" s="625"/>
      <c r="DI39" s="625"/>
      <c r="DJ39" s="625"/>
      <c r="DK39" s="626"/>
      <c r="DL39" s="602" t="s">
        <v>326</v>
      </c>
      <c r="DM39" s="625"/>
      <c r="DN39" s="625"/>
      <c r="DO39" s="625"/>
      <c r="DP39" s="625"/>
      <c r="DQ39" s="625"/>
      <c r="DR39" s="625"/>
      <c r="DS39" s="625"/>
      <c r="DT39" s="625"/>
      <c r="DU39" s="625"/>
      <c r="DV39" s="626"/>
      <c r="DW39" s="598" t="s">
        <v>326</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1846833</v>
      </c>
      <c r="BA40" s="594"/>
      <c r="BB40" s="594"/>
      <c r="BC40" s="594"/>
      <c r="BD40" s="625"/>
      <c r="BE40" s="625"/>
      <c r="BF40" s="650"/>
      <c r="BG40" s="678"/>
      <c r="BH40" s="679"/>
      <c r="BI40" s="679"/>
      <c r="BJ40" s="679"/>
      <c r="BK40" s="679"/>
      <c r="BL40" s="187"/>
      <c r="BM40" s="608" t="s">
        <v>328</v>
      </c>
      <c r="BN40" s="608"/>
      <c r="BO40" s="608"/>
      <c r="BP40" s="608"/>
      <c r="BQ40" s="608"/>
      <c r="BR40" s="608"/>
      <c r="BS40" s="608"/>
      <c r="BT40" s="608"/>
      <c r="BU40" s="609"/>
      <c r="BV40" s="593">
        <v>116</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v>1018747</v>
      </c>
      <c r="CS40" s="594"/>
      <c r="CT40" s="594"/>
      <c r="CU40" s="594"/>
      <c r="CV40" s="594"/>
      <c r="CW40" s="594"/>
      <c r="CX40" s="594"/>
      <c r="CY40" s="595"/>
      <c r="CZ40" s="627">
        <v>1.3</v>
      </c>
      <c r="DA40" s="628"/>
      <c r="DB40" s="628"/>
      <c r="DC40" s="629"/>
      <c r="DD40" s="602">
        <v>44262</v>
      </c>
      <c r="DE40" s="594"/>
      <c r="DF40" s="594"/>
      <c r="DG40" s="594"/>
      <c r="DH40" s="594"/>
      <c r="DI40" s="594"/>
      <c r="DJ40" s="594"/>
      <c r="DK40" s="595"/>
      <c r="DL40" s="602" t="s">
        <v>326</v>
      </c>
      <c r="DM40" s="594"/>
      <c r="DN40" s="594"/>
      <c r="DO40" s="594"/>
      <c r="DP40" s="594"/>
      <c r="DQ40" s="594"/>
      <c r="DR40" s="594"/>
      <c r="DS40" s="594"/>
      <c r="DT40" s="594"/>
      <c r="DU40" s="594"/>
      <c r="DV40" s="595"/>
      <c r="DW40" s="598" t="s">
        <v>326</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330</v>
      </c>
      <c r="AR41" s="614"/>
      <c r="AS41" s="614"/>
      <c r="AT41" s="614"/>
      <c r="AU41" s="614"/>
      <c r="AV41" s="614"/>
      <c r="AW41" s="614"/>
      <c r="AX41" s="614"/>
      <c r="AY41" s="615"/>
      <c r="AZ41" s="665">
        <v>4918230</v>
      </c>
      <c r="BA41" s="666"/>
      <c r="BB41" s="666"/>
      <c r="BC41" s="666"/>
      <c r="BD41" s="661"/>
      <c r="BE41" s="661"/>
      <c r="BF41" s="663"/>
      <c r="BG41" s="680"/>
      <c r="BH41" s="681"/>
      <c r="BI41" s="681"/>
      <c r="BJ41" s="681"/>
      <c r="BK41" s="681"/>
      <c r="BL41" s="189"/>
      <c r="BM41" s="614" t="s">
        <v>331</v>
      </c>
      <c r="BN41" s="614"/>
      <c r="BO41" s="614"/>
      <c r="BP41" s="614"/>
      <c r="BQ41" s="614"/>
      <c r="BR41" s="614"/>
      <c r="BS41" s="614"/>
      <c r="BT41" s="614"/>
      <c r="BU41" s="615"/>
      <c r="BV41" s="665">
        <v>308</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333</v>
      </c>
      <c r="CS41" s="625"/>
      <c r="CT41" s="625"/>
      <c r="CU41" s="625"/>
      <c r="CV41" s="625"/>
      <c r="CW41" s="625"/>
      <c r="CX41" s="625"/>
      <c r="CY41" s="626"/>
      <c r="CZ41" s="627" t="s">
        <v>333</v>
      </c>
      <c r="DA41" s="628"/>
      <c r="DB41" s="628"/>
      <c r="DC41" s="629"/>
      <c r="DD41" s="602" t="s">
        <v>333</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335</v>
      </c>
      <c r="CE42" s="591"/>
      <c r="CF42" s="591"/>
      <c r="CG42" s="591"/>
      <c r="CH42" s="591"/>
      <c r="CI42" s="591"/>
      <c r="CJ42" s="591"/>
      <c r="CK42" s="591"/>
      <c r="CL42" s="591"/>
      <c r="CM42" s="591"/>
      <c r="CN42" s="591"/>
      <c r="CO42" s="591"/>
      <c r="CP42" s="591"/>
      <c r="CQ42" s="592"/>
      <c r="CR42" s="593">
        <v>15123587</v>
      </c>
      <c r="CS42" s="594"/>
      <c r="CT42" s="594"/>
      <c r="CU42" s="594"/>
      <c r="CV42" s="594"/>
      <c r="CW42" s="594"/>
      <c r="CX42" s="594"/>
      <c r="CY42" s="595"/>
      <c r="CZ42" s="627">
        <v>19.5</v>
      </c>
      <c r="DA42" s="676"/>
      <c r="DB42" s="676"/>
      <c r="DC42" s="677"/>
      <c r="DD42" s="602">
        <v>3057025</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337</v>
      </c>
      <c r="CE43" s="591"/>
      <c r="CF43" s="591"/>
      <c r="CG43" s="591"/>
      <c r="CH43" s="591"/>
      <c r="CI43" s="591"/>
      <c r="CJ43" s="591"/>
      <c r="CK43" s="591"/>
      <c r="CL43" s="591"/>
      <c r="CM43" s="591"/>
      <c r="CN43" s="591"/>
      <c r="CO43" s="591"/>
      <c r="CP43" s="591"/>
      <c r="CQ43" s="592"/>
      <c r="CR43" s="593">
        <v>98960</v>
      </c>
      <c r="CS43" s="625"/>
      <c r="CT43" s="625"/>
      <c r="CU43" s="625"/>
      <c r="CV43" s="625"/>
      <c r="CW43" s="625"/>
      <c r="CX43" s="625"/>
      <c r="CY43" s="626"/>
      <c r="CZ43" s="627">
        <v>0.1</v>
      </c>
      <c r="DA43" s="628"/>
      <c r="DB43" s="628"/>
      <c r="DC43" s="629"/>
      <c r="DD43" s="602">
        <v>41877</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338</v>
      </c>
      <c r="CD44" s="699" t="s">
        <v>289</v>
      </c>
      <c r="CE44" s="700"/>
      <c r="CF44" s="590" t="s">
        <v>339</v>
      </c>
      <c r="CG44" s="591"/>
      <c r="CH44" s="591"/>
      <c r="CI44" s="591"/>
      <c r="CJ44" s="591"/>
      <c r="CK44" s="591"/>
      <c r="CL44" s="591"/>
      <c r="CM44" s="591"/>
      <c r="CN44" s="591"/>
      <c r="CO44" s="591"/>
      <c r="CP44" s="591"/>
      <c r="CQ44" s="592"/>
      <c r="CR44" s="593">
        <v>15079752</v>
      </c>
      <c r="CS44" s="594"/>
      <c r="CT44" s="594"/>
      <c r="CU44" s="594"/>
      <c r="CV44" s="594"/>
      <c r="CW44" s="594"/>
      <c r="CX44" s="594"/>
      <c r="CY44" s="595"/>
      <c r="CZ44" s="627">
        <v>19.399999999999999</v>
      </c>
      <c r="DA44" s="676"/>
      <c r="DB44" s="676"/>
      <c r="DC44" s="677"/>
      <c r="DD44" s="602">
        <v>3055159</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340</v>
      </c>
      <c r="CG45" s="591"/>
      <c r="CH45" s="591"/>
      <c r="CI45" s="591"/>
      <c r="CJ45" s="591"/>
      <c r="CK45" s="591"/>
      <c r="CL45" s="591"/>
      <c r="CM45" s="591"/>
      <c r="CN45" s="591"/>
      <c r="CO45" s="591"/>
      <c r="CP45" s="591"/>
      <c r="CQ45" s="592"/>
      <c r="CR45" s="593">
        <v>5292721</v>
      </c>
      <c r="CS45" s="625"/>
      <c r="CT45" s="625"/>
      <c r="CU45" s="625"/>
      <c r="CV45" s="625"/>
      <c r="CW45" s="625"/>
      <c r="CX45" s="625"/>
      <c r="CY45" s="626"/>
      <c r="CZ45" s="627">
        <v>6.8</v>
      </c>
      <c r="DA45" s="628"/>
      <c r="DB45" s="628"/>
      <c r="DC45" s="629"/>
      <c r="DD45" s="602">
        <v>312710</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341</v>
      </c>
      <c r="CG46" s="591"/>
      <c r="CH46" s="591"/>
      <c r="CI46" s="591"/>
      <c r="CJ46" s="591"/>
      <c r="CK46" s="591"/>
      <c r="CL46" s="591"/>
      <c r="CM46" s="591"/>
      <c r="CN46" s="591"/>
      <c r="CO46" s="591"/>
      <c r="CP46" s="591"/>
      <c r="CQ46" s="592"/>
      <c r="CR46" s="593">
        <v>9629992</v>
      </c>
      <c r="CS46" s="594"/>
      <c r="CT46" s="594"/>
      <c r="CU46" s="594"/>
      <c r="CV46" s="594"/>
      <c r="CW46" s="594"/>
      <c r="CX46" s="594"/>
      <c r="CY46" s="595"/>
      <c r="CZ46" s="627">
        <v>12.4</v>
      </c>
      <c r="DA46" s="676"/>
      <c r="DB46" s="676"/>
      <c r="DC46" s="677"/>
      <c r="DD46" s="602">
        <v>2640528</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342</v>
      </c>
      <c r="CG47" s="591"/>
      <c r="CH47" s="591"/>
      <c r="CI47" s="591"/>
      <c r="CJ47" s="591"/>
      <c r="CK47" s="591"/>
      <c r="CL47" s="591"/>
      <c r="CM47" s="591"/>
      <c r="CN47" s="591"/>
      <c r="CO47" s="591"/>
      <c r="CP47" s="591"/>
      <c r="CQ47" s="592"/>
      <c r="CR47" s="593">
        <v>43835</v>
      </c>
      <c r="CS47" s="625"/>
      <c r="CT47" s="625"/>
      <c r="CU47" s="625"/>
      <c r="CV47" s="625"/>
      <c r="CW47" s="625"/>
      <c r="CX47" s="625"/>
      <c r="CY47" s="626"/>
      <c r="CZ47" s="627">
        <v>0.1</v>
      </c>
      <c r="DA47" s="628"/>
      <c r="DB47" s="628"/>
      <c r="DC47" s="629"/>
      <c r="DD47" s="602">
        <v>1866</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343</v>
      </c>
      <c r="CG48" s="591"/>
      <c r="CH48" s="591"/>
      <c r="CI48" s="591"/>
      <c r="CJ48" s="591"/>
      <c r="CK48" s="591"/>
      <c r="CL48" s="591"/>
      <c r="CM48" s="591"/>
      <c r="CN48" s="591"/>
      <c r="CO48" s="591"/>
      <c r="CP48" s="591"/>
      <c r="CQ48" s="592"/>
      <c r="CR48" s="593" t="s">
        <v>326</v>
      </c>
      <c r="CS48" s="594"/>
      <c r="CT48" s="594"/>
      <c r="CU48" s="594"/>
      <c r="CV48" s="594"/>
      <c r="CW48" s="594"/>
      <c r="CX48" s="594"/>
      <c r="CY48" s="595"/>
      <c r="CZ48" s="627" t="s">
        <v>326</v>
      </c>
      <c r="DA48" s="676"/>
      <c r="DB48" s="676"/>
      <c r="DC48" s="677"/>
      <c r="DD48" s="602" t="s">
        <v>326</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344</v>
      </c>
      <c r="CE49" s="637"/>
      <c r="CF49" s="637"/>
      <c r="CG49" s="637"/>
      <c r="CH49" s="637"/>
      <c r="CI49" s="637"/>
      <c r="CJ49" s="637"/>
      <c r="CK49" s="637"/>
      <c r="CL49" s="637"/>
      <c r="CM49" s="637"/>
      <c r="CN49" s="637"/>
      <c r="CO49" s="637"/>
      <c r="CP49" s="637"/>
      <c r="CQ49" s="638"/>
      <c r="CR49" s="665">
        <v>77748957</v>
      </c>
      <c r="CS49" s="661"/>
      <c r="CT49" s="661"/>
      <c r="CU49" s="661"/>
      <c r="CV49" s="661"/>
      <c r="CW49" s="661"/>
      <c r="CX49" s="661"/>
      <c r="CY49" s="688"/>
      <c r="CZ49" s="689">
        <v>100</v>
      </c>
      <c r="DA49" s="690"/>
      <c r="DB49" s="690"/>
      <c r="DC49" s="691"/>
      <c r="DD49" s="692">
        <v>50557019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346</v>
      </c>
      <c r="DK2" s="735"/>
      <c r="DL2" s="735"/>
      <c r="DM2" s="735"/>
      <c r="DN2" s="735"/>
      <c r="DO2" s="736"/>
      <c r="DP2" s="200"/>
      <c r="DQ2" s="734" t="s">
        <v>347</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348</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350</v>
      </c>
      <c r="B5" s="729"/>
      <c r="C5" s="729"/>
      <c r="D5" s="729"/>
      <c r="E5" s="729"/>
      <c r="F5" s="729"/>
      <c r="G5" s="729"/>
      <c r="H5" s="729"/>
      <c r="I5" s="729"/>
      <c r="J5" s="729"/>
      <c r="K5" s="729"/>
      <c r="L5" s="729"/>
      <c r="M5" s="729"/>
      <c r="N5" s="729"/>
      <c r="O5" s="729"/>
      <c r="P5" s="730"/>
      <c r="Q5" s="705" t="s">
        <v>351</v>
      </c>
      <c r="R5" s="706"/>
      <c r="S5" s="706"/>
      <c r="T5" s="706"/>
      <c r="U5" s="707"/>
      <c r="V5" s="705" t="s">
        <v>352</v>
      </c>
      <c r="W5" s="706"/>
      <c r="X5" s="706"/>
      <c r="Y5" s="706"/>
      <c r="Z5" s="707"/>
      <c r="AA5" s="705" t="s">
        <v>353</v>
      </c>
      <c r="AB5" s="706"/>
      <c r="AC5" s="706"/>
      <c r="AD5" s="706"/>
      <c r="AE5" s="706"/>
      <c r="AF5" s="738" t="s">
        <v>354</v>
      </c>
      <c r="AG5" s="706"/>
      <c r="AH5" s="706"/>
      <c r="AI5" s="706"/>
      <c r="AJ5" s="717"/>
      <c r="AK5" s="706" t="s">
        <v>355</v>
      </c>
      <c r="AL5" s="706"/>
      <c r="AM5" s="706"/>
      <c r="AN5" s="706"/>
      <c r="AO5" s="707"/>
      <c r="AP5" s="705" t="s">
        <v>356</v>
      </c>
      <c r="AQ5" s="706"/>
      <c r="AR5" s="706"/>
      <c r="AS5" s="706"/>
      <c r="AT5" s="707"/>
      <c r="AU5" s="705" t="s">
        <v>357</v>
      </c>
      <c r="AV5" s="706"/>
      <c r="AW5" s="706"/>
      <c r="AX5" s="706"/>
      <c r="AY5" s="717"/>
      <c r="AZ5" s="207"/>
      <c r="BA5" s="207"/>
      <c r="BB5" s="207"/>
      <c r="BC5" s="207"/>
      <c r="BD5" s="207"/>
      <c r="BE5" s="208"/>
      <c r="BF5" s="208"/>
      <c r="BG5" s="208"/>
      <c r="BH5" s="208"/>
      <c r="BI5" s="208"/>
      <c r="BJ5" s="208"/>
      <c r="BK5" s="208"/>
      <c r="BL5" s="208"/>
      <c r="BM5" s="208"/>
      <c r="BN5" s="208"/>
      <c r="BO5" s="208"/>
      <c r="BP5" s="208"/>
      <c r="BQ5" s="728" t="s">
        <v>358</v>
      </c>
      <c r="BR5" s="729"/>
      <c r="BS5" s="729"/>
      <c r="BT5" s="729"/>
      <c r="BU5" s="729"/>
      <c r="BV5" s="729"/>
      <c r="BW5" s="729"/>
      <c r="BX5" s="729"/>
      <c r="BY5" s="729"/>
      <c r="BZ5" s="729"/>
      <c r="CA5" s="729"/>
      <c r="CB5" s="729"/>
      <c r="CC5" s="729"/>
      <c r="CD5" s="729"/>
      <c r="CE5" s="729"/>
      <c r="CF5" s="729"/>
      <c r="CG5" s="730"/>
      <c r="CH5" s="705" t="s">
        <v>359</v>
      </c>
      <c r="CI5" s="706"/>
      <c r="CJ5" s="706"/>
      <c r="CK5" s="706"/>
      <c r="CL5" s="707"/>
      <c r="CM5" s="705" t="s">
        <v>360</v>
      </c>
      <c r="CN5" s="706"/>
      <c r="CO5" s="706"/>
      <c r="CP5" s="706"/>
      <c r="CQ5" s="707"/>
      <c r="CR5" s="705" t="s">
        <v>361</v>
      </c>
      <c r="CS5" s="706"/>
      <c r="CT5" s="706"/>
      <c r="CU5" s="706"/>
      <c r="CV5" s="707"/>
      <c r="CW5" s="705" t="s">
        <v>362</v>
      </c>
      <c r="CX5" s="706"/>
      <c r="CY5" s="706"/>
      <c r="CZ5" s="706"/>
      <c r="DA5" s="707"/>
      <c r="DB5" s="705" t="s">
        <v>363</v>
      </c>
      <c r="DC5" s="706"/>
      <c r="DD5" s="706"/>
      <c r="DE5" s="706"/>
      <c r="DF5" s="707"/>
      <c r="DG5" s="711" t="s">
        <v>364</v>
      </c>
      <c r="DH5" s="712"/>
      <c r="DI5" s="712"/>
      <c r="DJ5" s="712"/>
      <c r="DK5" s="713"/>
      <c r="DL5" s="711" t="s">
        <v>365</v>
      </c>
      <c r="DM5" s="712"/>
      <c r="DN5" s="712"/>
      <c r="DO5" s="712"/>
      <c r="DP5" s="713"/>
      <c r="DQ5" s="705" t="s">
        <v>366</v>
      </c>
      <c r="DR5" s="706"/>
      <c r="DS5" s="706"/>
      <c r="DT5" s="706"/>
      <c r="DU5" s="707"/>
      <c r="DV5" s="705" t="s">
        <v>357</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367</v>
      </c>
      <c r="C7" s="720"/>
      <c r="D7" s="720"/>
      <c r="E7" s="720"/>
      <c r="F7" s="720"/>
      <c r="G7" s="720"/>
      <c r="H7" s="720"/>
      <c r="I7" s="720"/>
      <c r="J7" s="720"/>
      <c r="K7" s="720"/>
      <c r="L7" s="720"/>
      <c r="M7" s="720"/>
      <c r="N7" s="720"/>
      <c r="O7" s="720"/>
      <c r="P7" s="721"/>
      <c r="Q7" s="722">
        <v>82112</v>
      </c>
      <c r="R7" s="723"/>
      <c r="S7" s="723"/>
      <c r="T7" s="723"/>
      <c r="U7" s="723"/>
      <c r="V7" s="723">
        <v>77260</v>
      </c>
      <c r="W7" s="723"/>
      <c r="X7" s="723"/>
      <c r="Y7" s="723"/>
      <c r="Z7" s="723"/>
      <c r="AA7" s="723">
        <v>4852</v>
      </c>
      <c r="AB7" s="723"/>
      <c r="AC7" s="723"/>
      <c r="AD7" s="723"/>
      <c r="AE7" s="724"/>
      <c r="AF7" s="725">
        <v>3836</v>
      </c>
      <c r="AG7" s="726"/>
      <c r="AH7" s="726"/>
      <c r="AI7" s="726"/>
      <c r="AJ7" s="727"/>
      <c r="AK7" s="762">
        <v>474</v>
      </c>
      <c r="AL7" s="763"/>
      <c r="AM7" s="763"/>
      <c r="AN7" s="763"/>
      <c r="AO7" s="763"/>
      <c r="AP7" s="763">
        <v>87362</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555</v>
      </c>
      <c r="BT7" s="767"/>
      <c r="BU7" s="767"/>
      <c r="BV7" s="767"/>
      <c r="BW7" s="767"/>
      <c r="BX7" s="767"/>
      <c r="BY7" s="767"/>
      <c r="BZ7" s="767"/>
      <c r="CA7" s="767"/>
      <c r="CB7" s="767"/>
      <c r="CC7" s="767"/>
      <c r="CD7" s="767"/>
      <c r="CE7" s="767"/>
      <c r="CF7" s="767"/>
      <c r="CG7" s="768"/>
      <c r="CH7" s="759">
        <v>-1</v>
      </c>
      <c r="CI7" s="760"/>
      <c r="CJ7" s="760"/>
      <c r="CK7" s="760"/>
      <c r="CL7" s="761"/>
      <c r="CM7" s="759">
        <v>296</v>
      </c>
      <c r="CN7" s="760"/>
      <c r="CO7" s="760"/>
      <c r="CP7" s="760"/>
      <c r="CQ7" s="761"/>
      <c r="CR7" s="759">
        <v>10</v>
      </c>
      <c r="CS7" s="760"/>
      <c r="CT7" s="760"/>
      <c r="CU7" s="760"/>
      <c r="CV7" s="761"/>
      <c r="CW7" s="759" t="s">
        <v>566</v>
      </c>
      <c r="CX7" s="760"/>
      <c r="CY7" s="760"/>
      <c r="CZ7" s="760"/>
      <c r="DA7" s="761"/>
      <c r="DB7" s="759">
        <v>2994</v>
      </c>
      <c r="DC7" s="760"/>
      <c r="DD7" s="760"/>
      <c r="DE7" s="760"/>
      <c r="DF7" s="761"/>
      <c r="DG7" s="759" t="s">
        <v>567</v>
      </c>
      <c r="DH7" s="760"/>
      <c r="DI7" s="760"/>
      <c r="DJ7" s="760"/>
      <c r="DK7" s="761"/>
      <c r="DL7" s="759" t="s">
        <v>567</v>
      </c>
      <c r="DM7" s="760"/>
      <c r="DN7" s="760"/>
      <c r="DO7" s="760"/>
      <c r="DP7" s="761"/>
      <c r="DQ7" s="759" t="s">
        <v>567</v>
      </c>
      <c r="DR7" s="760"/>
      <c r="DS7" s="760"/>
      <c r="DT7" s="760"/>
      <c r="DU7" s="761"/>
      <c r="DV7" s="740"/>
      <c r="DW7" s="741"/>
      <c r="DX7" s="741"/>
      <c r="DY7" s="741"/>
      <c r="DZ7" s="742"/>
      <c r="EA7" s="205"/>
    </row>
    <row r="8" spans="1:131" s="206" customFormat="1" ht="26.25" customHeight="1" x14ac:dyDescent="0.15">
      <c r="A8" s="212">
        <v>2</v>
      </c>
      <c r="B8" s="743" t="s">
        <v>368</v>
      </c>
      <c r="C8" s="744"/>
      <c r="D8" s="744"/>
      <c r="E8" s="744"/>
      <c r="F8" s="744"/>
      <c r="G8" s="744"/>
      <c r="H8" s="744"/>
      <c r="I8" s="744"/>
      <c r="J8" s="744"/>
      <c r="K8" s="744"/>
      <c r="L8" s="744"/>
      <c r="M8" s="744"/>
      <c r="N8" s="744"/>
      <c r="O8" s="744"/>
      <c r="P8" s="745"/>
      <c r="Q8" s="746">
        <v>594</v>
      </c>
      <c r="R8" s="747"/>
      <c r="S8" s="747"/>
      <c r="T8" s="747"/>
      <c r="U8" s="747"/>
      <c r="V8" s="747">
        <v>594</v>
      </c>
      <c r="W8" s="747"/>
      <c r="X8" s="747"/>
      <c r="Y8" s="747"/>
      <c r="Z8" s="747"/>
      <c r="AA8" s="747" t="s">
        <v>567</v>
      </c>
      <c r="AB8" s="747"/>
      <c r="AC8" s="747"/>
      <c r="AD8" s="747"/>
      <c r="AE8" s="748"/>
      <c r="AF8" s="749" t="s">
        <v>369</v>
      </c>
      <c r="AG8" s="750"/>
      <c r="AH8" s="750"/>
      <c r="AI8" s="750"/>
      <c r="AJ8" s="751"/>
      <c r="AK8" s="752">
        <v>586</v>
      </c>
      <c r="AL8" s="753"/>
      <c r="AM8" s="753"/>
      <c r="AN8" s="753"/>
      <c r="AO8" s="753"/>
      <c r="AP8" s="753">
        <v>2305</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556</v>
      </c>
      <c r="BT8" s="757"/>
      <c r="BU8" s="757"/>
      <c r="BV8" s="757"/>
      <c r="BW8" s="757"/>
      <c r="BX8" s="757"/>
      <c r="BY8" s="757"/>
      <c r="BZ8" s="757"/>
      <c r="CA8" s="757"/>
      <c r="CB8" s="757"/>
      <c r="CC8" s="757"/>
      <c r="CD8" s="757"/>
      <c r="CE8" s="757"/>
      <c r="CF8" s="757"/>
      <c r="CG8" s="758"/>
      <c r="CH8" s="769">
        <v>6</v>
      </c>
      <c r="CI8" s="770"/>
      <c r="CJ8" s="770"/>
      <c r="CK8" s="770"/>
      <c r="CL8" s="771"/>
      <c r="CM8" s="769">
        <v>49</v>
      </c>
      <c r="CN8" s="770"/>
      <c r="CO8" s="770"/>
      <c r="CP8" s="770"/>
      <c r="CQ8" s="771"/>
      <c r="CR8" s="769">
        <v>36</v>
      </c>
      <c r="CS8" s="770"/>
      <c r="CT8" s="770"/>
      <c r="CU8" s="770"/>
      <c r="CV8" s="771"/>
      <c r="CW8" s="769">
        <v>1</v>
      </c>
      <c r="CX8" s="770"/>
      <c r="CY8" s="770"/>
      <c r="CZ8" s="770"/>
      <c r="DA8" s="771"/>
      <c r="DB8" s="769">
        <v>22</v>
      </c>
      <c r="DC8" s="770"/>
      <c r="DD8" s="770"/>
      <c r="DE8" s="770"/>
      <c r="DF8" s="771"/>
      <c r="DG8" s="769" t="s">
        <v>567</v>
      </c>
      <c r="DH8" s="770"/>
      <c r="DI8" s="770"/>
      <c r="DJ8" s="770"/>
      <c r="DK8" s="771"/>
      <c r="DL8" s="769" t="s">
        <v>567</v>
      </c>
      <c r="DM8" s="770"/>
      <c r="DN8" s="770"/>
      <c r="DO8" s="770"/>
      <c r="DP8" s="771"/>
      <c r="DQ8" s="769" t="s">
        <v>566</v>
      </c>
      <c r="DR8" s="770"/>
      <c r="DS8" s="770"/>
      <c r="DT8" s="770"/>
      <c r="DU8" s="771"/>
      <c r="DV8" s="772"/>
      <c r="DW8" s="773"/>
      <c r="DX8" s="773"/>
      <c r="DY8" s="773"/>
      <c r="DZ8" s="774"/>
      <c r="EA8" s="205"/>
    </row>
    <row r="9" spans="1:131" s="206" customFormat="1" ht="26.25" customHeight="1" x14ac:dyDescent="0.15">
      <c r="A9" s="212">
        <v>3</v>
      </c>
      <c r="B9" s="743" t="s">
        <v>370</v>
      </c>
      <c r="C9" s="744"/>
      <c r="D9" s="744"/>
      <c r="E9" s="744"/>
      <c r="F9" s="744"/>
      <c r="G9" s="744"/>
      <c r="H9" s="744"/>
      <c r="I9" s="744"/>
      <c r="J9" s="744"/>
      <c r="K9" s="744"/>
      <c r="L9" s="744"/>
      <c r="M9" s="744"/>
      <c r="N9" s="744"/>
      <c r="O9" s="744"/>
      <c r="P9" s="745"/>
      <c r="Q9" s="746">
        <v>143</v>
      </c>
      <c r="R9" s="747"/>
      <c r="S9" s="747"/>
      <c r="T9" s="747"/>
      <c r="U9" s="747"/>
      <c r="V9" s="747">
        <v>136</v>
      </c>
      <c r="W9" s="747"/>
      <c r="X9" s="747"/>
      <c r="Y9" s="747"/>
      <c r="Z9" s="747"/>
      <c r="AA9" s="747">
        <v>7</v>
      </c>
      <c r="AB9" s="747"/>
      <c r="AC9" s="747"/>
      <c r="AD9" s="747"/>
      <c r="AE9" s="748"/>
      <c r="AF9" s="749">
        <v>7</v>
      </c>
      <c r="AG9" s="750"/>
      <c r="AH9" s="750"/>
      <c r="AI9" s="750"/>
      <c r="AJ9" s="751"/>
      <c r="AK9" s="752">
        <v>28</v>
      </c>
      <c r="AL9" s="753"/>
      <c r="AM9" s="753"/>
      <c r="AN9" s="753"/>
      <c r="AO9" s="753"/>
      <c r="AP9" s="753">
        <v>160</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557</v>
      </c>
      <c r="BT9" s="757"/>
      <c r="BU9" s="757"/>
      <c r="BV9" s="757"/>
      <c r="BW9" s="757"/>
      <c r="BX9" s="757"/>
      <c r="BY9" s="757"/>
      <c r="BZ9" s="757"/>
      <c r="CA9" s="757"/>
      <c r="CB9" s="757"/>
      <c r="CC9" s="757"/>
      <c r="CD9" s="757"/>
      <c r="CE9" s="757"/>
      <c r="CF9" s="757"/>
      <c r="CG9" s="758"/>
      <c r="CH9" s="769">
        <v>2</v>
      </c>
      <c r="CI9" s="770"/>
      <c r="CJ9" s="770"/>
      <c r="CK9" s="770"/>
      <c r="CL9" s="771"/>
      <c r="CM9" s="769">
        <v>17</v>
      </c>
      <c r="CN9" s="770"/>
      <c r="CO9" s="770"/>
      <c r="CP9" s="770"/>
      <c r="CQ9" s="771"/>
      <c r="CR9" s="769">
        <v>10</v>
      </c>
      <c r="CS9" s="770"/>
      <c r="CT9" s="770"/>
      <c r="CU9" s="770"/>
      <c r="CV9" s="771"/>
      <c r="CW9" s="769" t="s">
        <v>567</v>
      </c>
      <c r="CX9" s="770"/>
      <c r="CY9" s="770"/>
      <c r="CZ9" s="770"/>
      <c r="DA9" s="771"/>
      <c r="DB9" s="769" t="s">
        <v>567</v>
      </c>
      <c r="DC9" s="770"/>
      <c r="DD9" s="770"/>
      <c r="DE9" s="770"/>
      <c r="DF9" s="771"/>
      <c r="DG9" s="769" t="s">
        <v>566</v>
      </c>
      <c r="DH9" s="770"/>
      <c r="DI9" s="770"/>
      <c r="DJ9" s="770"/>
      <c r="DK9" s="771"/>
      <c r="DL9" s="769" t="s">
        <v>566</v>
      </c>
      <c r="DM9" s="770"/>
      <c r="DN9" s="770"/>
      <c r="DO9" s="770"/>
      <c r="DP9" s="771"/>
      <c r="DQ9" s="769" t="s">
        <v>566</v>
      </c>
      <c r="DR9" s="770"/>
      <c r="DS9" s="770"/>
      <c r="DT9" s="770"/>
      <c r="DU9" s="771"/>
      <c r="DV9" s="772"/>
      <c r="DW9" s="773"/>
      <c r="DX9" s="773"/>
      <c r="DY9" s="773"/>
      <c r="DZ9" s="774"/>
      <c r="EA9" s="205"/>
    </row>
    <row r="10" spans="1:131" s="206" customFormat="1" ht="26.25" customHeight="1" x14ac:dyDescent="0.15">
      <c r="A10" s="212">
        <v>4</v>
      </c>
      <c r="B10" s="743" t="s">
        <v>371</v>
      </c>
      <c r="C10" s="744"/>
      <c r="D10" s="744"/>
      <c r="E10" s="744"/>
      <c r="F10" s="744"/>
      <c r="G10" s="744"/>
      <c r="H10" s="744"/>
      <c r="I10" s="744"/>
      <c r="J10" s="744"/>
      <c r="K10" s="744"/>
      <c r="L10" s="744"/>
      <c r="M10" s="744"/>
      <c r="N10" s="744"/>
      <c r="O10" s="744"/>
      <c r="P10" s="745"/>
      <c r="Q10" s="746">
        <v>113</v>
      </c>
      <c r="R10" s="747"/>
      <c r="S10" s="747"/>
      <c r="T10" s="747"/>
      <c r="U10" s="747"/>
      <c r="V10" s="747">
        <v>96</v>
      </c>
      <c r="W10" s="747"/>
      <c r="X10" s="747"/>
      <c r="Y10" s="747"/>
      <c r="Z10" s="747"/>
      <c r="AA10" s="747">
        <v>17</v>
      </c>
      <c r="AB10" s="747"/>
      <c r="AC10" s="747"/>
      <c r="AD10" s="747"/>
      <c r="AE10" s="748"/>
      <c r="AF10" s="749">
        <v>17</v>
      </c>
      <c r="AG10" s="750"/>
      <c r="AH10" s="750"/>
      <c r="AI10" s="750"/>
      <c r="AJ10" s="751"/>
      <c r="AK10" s="752">
        <v>42</v>
      </c>
      <c r="AL10" s="753"/>
      <c r="AM10" s="753"/>
      <c r="AN10" s="753"/>
      <c r="AO10" s="753"/>
      <c r="AP10" s="753">
        <v>282</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558</v>
      </c>
      <c r="BT10" s="757"/>
      <c r="BU10" s="757"/>
      <c r="BV10" s="757"/>
      <c r="BW10" s="757"/>
      <c r="BX10" s="757"/>
      <c r="BY10" s="757"/>
      <c r="BZ10" s="757"/>
      <c r="CA10" s="757"/>
      <c r="CB10" s="757"/>
      <c r="CC10" s="757"/>
      <c r="CD10" s="757"/>
      <c r="CE10" s="757"/>
      <c r="CF10" s="757"/>
      <c r="CG10" s="758"/>
      <c r="CH10" s="769">
        <v>2</v>
      </c>
      <c r="CI10" s="770"/>
      <c r="CJ10" s="770"/>
      <c r="CK10" s="770"/>
      <c r="CL10" s="771"/>
      <c r="CM10" s="769">
        <v>18</v>
      </c>
      <c r="CN10" s="770"/>
      <c r="CO10" s="770"/>
      <c r="CP10" s="770"/>
      <c r="CQ10" s="771"/>
      <c r="CR10" s="769">
        <v>10</v>
      </c>
      <c r="CS10" s="770"/>
      <c r="CT10" s="770"/>
      <c r="CU10" s="770"/>
      <c r="CV10" s="771"/>
      <c r="CW10" s="769" t="s">
        <v>567</v>
      </c>
      <c r="CX10" s="770"/>
      <c r="CY10" s="770"/>
      <c r="CZ10" s="770"/>
      <c r="DA10" s="771"/>
      <c r="DB10" s="769" t="s">
        <v>567</v>
      </c>
      <c r="DC10" s="770"/>
      <c r="DD10" s="770"/>
      <c r="DE10" s="770"/>
      <c r="DF10" s="771"/>
      <c r="DG10" s="769" t="s">
        <v>567</v>
      </c>
      <c r="DH10" s="770"/>
      <c r="DI10" s="770"/>
      <c r="DJ10" s="770"/>
      <c r="DK10" s="771"/>
      <c r="DL10" s="769" t="s">
        <v>567</v>
      </c>
      <c r="DM10" s="770"/>
      <c r="DN10" s="770"/>
      <c r="DO10" s="770"/>
      <c r="DP10" s="771"/>
      <c r="DQ10" s="769" t="s">
        <v>567</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559</v>
      </c>
      <c r="BT11" s="757"/>
      <c r="BU11" s="757"/>
      <c r="BV11" s="757"/>
      <c r="BW11" s="757"/>
      <c r="BX11" s="757"/>
      <c r="BY11" s="757"/>
      <c r="BZ11" s="757"/>
      <c r="CA11" s="757"/>
      <c r="CB11" s="757"/>
      <c r="CC11" s="757"/>
      <c r="CD11" s="757"/>
      <c r="CE11" s="757"/>
      <c r="CF11" s="757"/>
      <c r="CG11" s="758"/>
      <c r="CH11" s="769">
        <v>0</v>
      </c>
      <c r="CI11" s="770"/>
      <c r="CJ11" s="770"/>
      <c r="CK11" s="770"/>
      <c r="CL11" s="771"/>
      <c r="CM11" s="769">
        <v>77</v>
      </c>
      <c r="CN11" s="770"/>
      <c r="CO11" s="770"/>
      <c r="CP11" s="770"/>
      <c r="CQ11" s="771"/>
      <c r="CR11" s="769">
        <v>40</v>
      </c>
      <c r="CS11" s="770"/>
      <c r="CT11" s="770"/>
      <c r="CU11" s="770"/>
      <c r="CV11" s="771"/>
      <c r="CW11" s="769">
        <v>0</v>
      </c>
      <c r="CX11" s="770"/>
      <c r="CY11" s="770"/>
      <c r="CZ11" s="770"/>
      <c r="DA11" s="771"/>
      <c r="DB11" s="769" t="s">
        <v>567</v>
      </c>
      <c r="DC11" s="770"/>
      <c r="DD11" s="770"/>
      <c r="DE11" s="770"/>
      <c r="DF11" s="771"/>
      <c r="DG11" s="769" t="s">
        <v>566</v>
      </c>
      <c r="DH11" s="770"/>
      <c r="DI11" s="770"/>
      <c r="DJ11" s="770"/>
      <c r="DK11" s="771"/>
      <c r="DL11" s="769" t="s">
        <v>566</v>
      </c>
      <c r="DM11" s="770"/>
      <c r="DN11" s="770"/>
      <c r="DO11" s="770"/>
      <c r="DP11" s="771"/>
      <c r="DQ11" s="769" t="s">
        <v>567</v>
      </c>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560</v>
      </c>
      <c r="BT12" s="757"/>
      <c r="BU12" s="757"/>
      <c r="BV12" s="757"/>
      <c r="BW12" s="757"/>
      <c r="BX12" s="757"/>
      <c r="BY12" s="757"/>
      <c r="BZ12" s="757"/>
      <c r="CA12" s="757"/>
      <c r="CB12" s="757"/>
      <c r="CC12" s="757"/>
      <c r="CD12" s="757"/>
      <c r="CE12" s="757"/>
      <c r="CF12" s="757"/>
      <c r="CG12" s="758"/>
      <c r="CH12" s="769">
        <v>2</v>
      </c>
      <c r="CI12" s="770"/>
      <c r="CJ12" s="770"/>
      <c r="CK12" s="770"/>
      <c r="CL12" s="771"/>
      <c r="CM12" s="769">
        <v>241</v>
      </c>
      <c r="CN12" s="770"/>
      <c r="CO12" s="770"/>
      <c r="CP12" s="770"/>
      <c r="CQ12" s="771"/>
      <c r="CR12" s="769">
        <v>100</v>
      </c>
      <c r="CS12" s="770"/>
      <c r="CT12" s="770"/>
      <c r="CU12" s="770"/>
      <c r="CV12" s="771"/>
      <c r="CW12" s="769">
        <v>0</v>
      </c>
      <c r="CX12" s="770"/>
      <c r="CY12" s="770"/>
      <c r="CZ12" s="770"/>
      <c r="DA12" s="771"/>
      <c r="DB12" s="769" t="s">
        <v>567</v>
      </c>
      <c r="DC12" s="770"/>
      <c r="DD12" s="770"/>
      <c r="DE12" s="770"/>
      <c r="DF12" s="771"/>
      <c r="DG12" s="769" t="s">
        <v>566</v>
      </c>
      <c r="DH12" s="770"/>
      <c r="DI12" s="770"/>
      <c r="DJ12" s="770"/>
      <c r="DK12" s="771"/>
      <c r="DL12" s="769" t="s">
        <v>566</v>
      </c>
      <c r="DM12" s="770"/>
      <c r="DN12" s="770"/>
      <c r="DO12" s="770"/>
      <c r="DP12" s="771"/>
      <c r="DQ12" s="769" t="s">
        <v>567</v>
      </c>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561</v>
      </c>
      <c r="BT13" s="757"/>
      <c r="BU13" s="757"/>
      <c r="BV13" s="757"/>
      <c r="BW13" s="757"/>
      <c r="BX13" s="757"/>
      <c r="BY13" s="757"/>
      <c r="BZ13" s="757"/>
      <c r="CA13" s="757"/>
      <c r="CB13" s="757"/>
      <c r="CC13" s="757"/>
      <c r="CD13" s="757"/>
      <c r="CE13" s="757"/>
      <c r="CF13" s="757"/>
      <c r="CG13" s="758"/>
      <c r="CH13" s="769">
        <v>-47</v>
      </c>
      <c r="CI13" s="770"/>
      <c r="CJ13" s="770"/>
      <c r="CK13" s="770"/>
      <c r="CL13" s="771"/>
      <c r="CM13" s="769">
        <v>38</v>
      </c>
      <c r="CN13" s="770"/>
      <c r="CO13" s="770"/>
      <c r="CP13" s="770"/>
      <c r="CQ13" s="771"/>
      <c r="CR13" s="769">
        <v>6</v>
      </c>
      <c r="CS13" s="770"/>
      <c r="CT13" s="770"/>
      <c r="CU13" s="770"/>
      <c r="CV13" s="771"/>
      <c r="CW13" s="769">
        <v>38</v>
      </c>
      <c r="CX13" s="770"/>
      <c r="CY13" s="770"/>
      <c r="CZ13" s="770"/>
      <c r="DA13" s="771"/>
      <c r="DB13" s="769" t="s">
        <v>567</v>
      </c>
      <c r="DC13" s="770"/>
      <c r="DD13" s="770"/>
      <c r="DE13" s="770"/>
      <c r="DF13" s="771"/>
      <c r="DG13" s="769" t="s">
        <v>567</v>
      </c>
      <c r="DH13" s="770"/>
      <c r="DI13" s="770"/>
      <c r="DJ13" s="770"/>
      <c r="DK13" s="771"/>
      <c r="DL13" s="769" t="s">
        <v>567</v>
      </c>
      <c r="DM13" s="770"/>
      <c r="DN13" s="770"/>
      <c r="DO13" s="770"/>
      <c r="DP13" s="771"/>
      <c r="DQ13" s="769" t="s">
        <v>567</v>
      </c>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t="s">
        <v>562</v>
      </c>
      <c r="BT14" s="757"/>
      <c r="BU14" s="757"/>
      <c r="BV14" s="757"/>
      <c r="BW14" s="757"/>
      <c r="BX14" s="757"/>
      <c r="BY14" s="757"/>
      <c r="BZ14" s="757"/>
      <c r="CA14" s="757"/>
      <c r="CB14" s="757"/>
      <c r="CC14" s="757"/>
      <c r="CD14" s="757"/>
      <c r="CE14" s="757"/>
      <c r="CF14" s="757"/>
      <c r="CG14" s="758"/>
      <c r="CH14" s="769">
        <v>145</v>
      </c>
      <c r="CI14" s="770"/>
      <c r="CJ14" s="770"/>
      <c r="CK14" s="770"/>
      <c r="CL14" s="771"/>
      <c r="CM14" s="769">
        <v>1099</v>
      </c>
      <c r="CN14" s="770"/>
      <c r="CO14" s="770"/>
      <c r="CP14" s="770"/>
      <c r="CQ14" s="771"/>
      <c r="CR14" s="769">
        <v>14</v>
      </c>
      <c r="CS14" s="770"/>
      <c r="CT14" s="770"/>
      <c r="CU14" s="770"/>
      <c r="CV14" s="771"/>
      <c r="CW14" s="769" t="s">
        <v>567</v>
      </c>
      <c r="CX14" s="770"/>
      <c r="CY14" s="770"/>
      <c r="CZ14" s="770"/>
      <c r="DA14" s="771"/>
      <c r="DB14" s="769" t="s">
        <v>567</v>
      </c>
      <c r="DC14" s="770"/>
      <c r="DD14" s="770"/>
      <c r="DE14" s="770"/>
      <c r="DF14" s="771"/>
      <c r="DG14" s="769" t="s">
        <v>567</v>
      </c>
      <c r="DH14" s="770"/>
      <c r="DI14" s="770"/>
      <c r="DJ14" s="770"/>
      <c r="DK14" s="771"/>
      <c r="DL14" s="769" t="s">
        <v>567</v>
      </c>
      <c r="DM14" s="770"/>
      <c r="DN14" s="770"/>
      <c r="DO14" s="770"/>
      <c r="DP14" s="771"/>
      <c r="DQ14" s="769" t="s">
        <v>567</v>
      </c>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t="s">
        <v>563</v>
      </c>
      <c r="BT15" s="757"/>
      <c r="BU15" s="757"/>
      <c r="BV15" s="757"/>
      <c r="BW15" s="757"/>
      <c r="BX15" s="757"/>
      <c r="BY15" s="757"/>
      <c r="BZ15" s="757"/>
      <c r="CA15" s="757"/>
      <c r="CB15" s="757"/>
      <c r="CC15" s="757"/>
      <c r="CD15" s="757"/>
      <c r="CE15" s="757"/>
      <c r="CF15" s="757"/>
      <c r="CG15" s="758"/>
      <c r="CH15" s="769">
        <v>-82</v>
      </c>
      <c r="CI15" s="770"/>
      <c r="CJ15" s="770"/>
      <c r="CK15" s="770"/>
      <c r="CL15" s="771"/>
      <c r="CM15" s="769">
        <v>246</v>
      </c>
      <c r="CN15" s="770"/>
      <c r="CO15" s="770"/>
      <c r="CP15" s="770"/>
      <c r="CQ15" s="771"/>
      <c r="CR15" s="769">
        <v>3</v>
      </c>
      <c r="CS15" s="770"/>
      <c r="CT15" s="770"/>
      <c r="CU15" s="770"/>
      <c r="CV15" s="771"/>
      <c r="CW15" s="769">
        <v>89</v>
      </c>
      <c r="CX15" s="770"/>
      <c r="CY15" s="770"/>
      <c r="CZ15" s="770"/>
      <c r="DA15" s="771"/>
      <c r="DB15" s="769" t="s">
        <v>567</v>
      </c>
      <c r="DC15" s="770"/>
      <c r="DD15" s="770"/>
      <c r="DE15" s="770"/>
      <c r="DF15" s="771"/>
      <c r="DG15" s="769" t="s">
        <v>567</v>
      </c>
      <c r="DH15" s="770"/>
      <c r="DI15" s="770"/>
      <c r="DJ15" s="770"/>
      <c r="DK15" s="771"/>
      <c r="DL15" s="769" t="s">
        <v>567</v>
      </c>
      <c r="DM15" s="770"/>
      <c r="DN15" s="770"/>
      <c r="DO15" s="770"/>
      <c r="DP15" s="771"/>
      <c r="DQ15" s="769" t="s">
        <v>567</v>
      </c>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t="s">
        <v>564</v>
      </c>
      <c r="BT16" s="757"/>
      <c r="BU16" s="757"/>
      <c r="BV16" s="757"/>
      <c r="BW16" s="757"/>
      <c r="BX16" s="757"/>
      <c r="BY16" s="757"/>
      <c r="BZ16" s="757"/>
      <c r="CA16" s="757"/>
      <c r="CB16" s="757"/>
      <c r="CC16" s="757"/>
      <c r="CD16" s="757"/>
      <c r="CE16" s="757"/>
      <c r="CF16" s="757"/>
      <c r="CG16" s="758"/>
      <c r="CH16" s="769">
        <v>1</v>
      </c>
      <c r="CI16" s="770"/>
      <c r="CJ16" s="770"/>
      <c r="CK16" s="770"/>
      <c r="CL16" s="771"/>
      <c r="CM16" s="769">
        <v>176</v>
      </c>
      <c r="CN16" s="770"/>
      <c r="CO16" s="770"/>
      <c r="CP16" s="770"/>
      <c r="CQ16" s="771"/>
      <c r="CR16" s="769">
        <v>99</v>
      </c>
      <c r="CS16" s="770"/>
      <c r="CT16" s="770"/>
      <c r="CU16" s="770"/>
      <c r="CV16" s="771"/>
      <c r="CW16" s="769">
        <v>0</v>
      </c>
      <c r="CX16" s="770"/>
      <c r="CY16" s="770"/>
      <c r="CZ16" s="770"/>
      <c r="DA16" s="771"/>
      <c r="DB16" s="769" t="s">
        <v>567</v>
      </c>
      <c r="DC16" s="770"/>
      <c r="DD16" s="770"/>
      <c r="DE16" s="770"/>
      <c r="DF16" s="771"/>
      <c r="DG16" s="769" t="s">
        <v>567</v>
      </c>
      <c r="DH16" s="770"/>
      <c r="DI16" s="770"/>
      <c r="DJ16" s="770"/>
      <c r="DK16" s="771"/>
      <c r="DL16" s="769" t="s">
        <v>567</v>
      </c>
      <c r="DM16" s="770"/>
      <c r="DN16" s="770"/>
      <c r="DO16" s="770"/>
      <c r="DP16" s="771"/>
      <c r="DQ16" s="769" t="s">
        <v>567</v>
      </c>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t="s">
        <v>565</v>
      </c>
      <c r="BT17" s="757"/>
      <c r="BU17" s="757"/>
      <c r="BV17" s="757"/>
      <c r="BW17" s="757"/>
      <c r="BX17" s="757"/>
      <c r="BY17" s="757"/>
      <c r="BZ17" s="757"/>
      <c r="CA17" s="757"/>
      <c r="CB17" s="757"/>
      <c r="CC17" s="757"/>
      <c r="CD17" s="757"/>
      <c r="CE17" s="757"/>
      <c r="CF17" s="757"/>
      <c r="CG17" s="758"/>
      <c r="CH17" s="769">
        <v>9</v>
      </c>
      <c r="CI17" s="770"/>
      <c r="CJ17" s="770"/>
      <c r="CK17" s="770"/>
      <c r="CL17" s="771"/>
      <c r="CM17" s="769">
        <v>881</v>
      </c>
      <c r="CN17" s="770"/>
      <c r="CO17" s="770"/>
      <c r="CP17" s="770"/>
      <c r="CQ17" s="771"/>
      <c r="CR17" s="769">
        <v>50</v>
      </c>
      <c r="CS17" s="770"/>
      <c r="CT17" s="770"/>
      <c r="CU17" s="770"/>
      <c r="CV17" s="771"/>
      <c r="CW17" s="769">
        <v>46</v>
      </c>
      <c r="CX17" s="770"/>
      <c r="CY17" s="770"/>
      <c r="CZ17" s="770"/>
      <c r="DA17" s="771"/>
      <c r="DB17" s="769" t="s">
        <v>567</v>
      </c>
      <c r="DC17" s="770"/>
      <c r="DD17" s="770"/>
      <c r="DE17" s="770"/>
      <c r="DF17" s="771"/>
      <c r="DG17" s="769" t="s">
        <v>567</v>
      </c>
      <c r="DH17" s="770"/>
      <c r="DI17" s="770"/>
      <c r="DJ17" s="770"/>
      <c r="DK17" s="771"/>
      <c r="DL17" s="769" t="s">
        <v>567</v>
      </c>
      <c r="DM17" s="770"/>
      <c r="DN17" s="770"/>
      <c r="DO17" s="770"/>
      <c r="DP17" s="771"/>
      <c r="DQ17" s="769" t="s">
        <v>567</v>
      </c>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372</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373</v>
      </c>
      <c r="B23" s="778" t="s">
        <v>374</v>
      </c>
      <c r="C23" s="779"/>
      <c r="D23" s="779"/>
      <c r="E23" s="779"/>
      <c r="F23" s="779"/>
      <c r="G23" s="779"/>
      <c r="H23" s="779"/>
      <c r="I23" s="779"/>
      <c r="J23" s="779"/>
      <c r="K23" s="779"/>
      <c r="L23" s="779"/>
      <c r="M23" s="779"/>
      <c r="N23" s="779"/>
      <c r="O23" s="779"/>
      <c r="P23" s="780"/>
      <c r="Q23" s="781">
        <v>82333</v>
      </c>
      <c r="R23" s="782"/>
      <c r="S23" s="782"/>
      <c r="T23" s="782"/>
      <c r="U23" s="782"/>
      <c r="V23" s="782">
        <v>77458</v>
      </c>
      <c r="W23" s="782"/>
      <c r="X23" s="782"/>
      <c r="Y23" s="782"/>
      <c r="Z23" s="782"/>
      <c r="AA23" s="782">
        <v>4875</v>
      </c>
      <c r="AB23" s="782"/>
      <c r="AC23" s="782"/>
      <c r="AD23" s="782"/>
      <c r="AE23" s="783"/>
      <c r="AF23" s="784">
        <v>3859</v>
      </c>
      <c r="AG23" s="782"/>
      <c r="AH23" s="782"/>
      <c r="AI23" s="782"/>
      <c r="AJ23" s="785"/>
      <c r="AK23" s="786"/>
      <c r="AL23" s="787"/>
      <c r="AM23" s="787"/>
      <c r="AN23" s="787"/>
      <c r="AO23" s="787"/>
      <c r="AP23" s="782">
        <v>90110</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375</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376</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350</v>
      </c>
      <c r="B26" s="729"/>
      <c r="C26" s="729"/>
      <c r="D26" s="729"/>
      <c r="E26" s="729"/>
      <c r="F26" s="729"/>
      <c r="G26" s="729"/>
      <c r="H26" s="729"/>
      <c r="I26" s="729"/>
      <c r="J26" s="729"/>
      <c r="K26" s="729"/>
      <c r="L26" s="729"/>
      <c r="M26" s="729"/>
      <c r="N26" s="729"/>
      <c r="O26" s="729"/>
      <c r="P26" s="730"/>
      <c r="Q26" s="705" t="s">
        <v>377</v>
      </c>
      <c r="R26" s="706"/>
      <c r="S26" s="706"/>
      <c r="T26" s="706"/>
      <c r="U26" s="707"/>
      <c r="V26" s="705" t="s">
        <v>378</v>
      </c>
      <c r="W26" s="706"/>
      <c r="X26" s="706"/>
      <c r="Y26" s="706"/>
      <c r="Z26" s="707"/>
      <c r="AA26" s="705" t="s">
        <v>379</v>
      </c>
      <c r="AB26" s="706"/>
      <c r="AC26" s="706"/>
      <c r="AD26" s="706"/>
      <c r="AE26" s="706"/>
      <c r="AF26" s="800" t="s">
        <v>380</v>
      </c>
      <c r="AG26" s="801"/>
      <c r="AH26" s="801"/>
      <c r="AI26" s="801"/>
      <c r="AJ26" s="802"/>
      <c r="AK26" s="706" t="s">
        <v>381</v>
      </c>
      <c r="AL26" s="706"/>
      <c r="AM26" s="706"/>
      <c r="AN26" s="706"/>
      <c r="AO26" s="707"/>
      <c r="AP26" s="705" t="s">
        <v>382</v>
      </c>
      <c r="AQ26" s="706"/>
      <c r="AR26" s="706"/>
      <c r="AS26" s="706"/>
      <c r="AT26" s="707"/>
      <c r="AU26" s="705" t="s">
        <v>383</v>
      </c>
      <c r="AV26" s="706"/>
      <c r="AW26" s="706"/>
      <c r="AX26" s="706"/>
      <c r="AY26" s="707"/>
      <c r="AZ26" s="705" t="s">
        <v>384</v>
      </c>
      <c r="BA26" s="706"/>
      <c r="BB26" s="706"/>
      <c r="BC26" s="706"/>
      <c r="BD26" s="707"/>
      <c r="BE26" s="705" t="s">
        <v>357</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385</v>
      </c>
      <c r="C28" s="720"/>
      <c r="D28" s="720"/>
      <c r="E28" s="720"/>
      <c r="F28" s="720"/>
      <c r="G28" s="720"/>
      <c r="H28" s="720"/>
      <c r="I28" s="720"/>
      <c r="J28" s="720"/>
      <c r="K28" s="720"/>
      <c r="L28" s="720"/>
      <c r="M28" s="720"/>
      <c r="N28" s="720"/>
      <c r="O28" s="720"/>
      <c r="P28" s="721"/>
      <c r="Q28" s="810">
        <v>14</v>
      </c>
      <c r="R28" s="811"/>
      <c r="S28" s="811"/>
      <c r="T28" s="811"/>
      <c r="U28" s="811"/>
      <c r="V28" s="811">
        <v>10</v>
      </c>
      <c r="W28" s="811"/>
      <c r="X28" s="811"/>
      <c r="Y28" s="811"/>
      <c r="Z28" s="811"/>
      <c r="AA28" s="811">
        <v>3</v>
      </c>
      <c r="AB28" s="811"/>
      <c r="AC28" s="811"/>
      <c r="AD28" s="811"/>
      <c r="AE28" s="812"/>
      <c r="AF28" s="813">
        <v>3</v>
      </c>
      <c r="AG28" s="811"/>
      <c r="AH28" s="811"/>
      <c r="AI28" s="811"/>
      <c r="AJ28" s="814"/>
      <c r="AK28" s="815" t="s">
        <v>567</v>
      </c>
      <c r="AL28" s="806"/>
      <c r="AM28" s="806"/>
      <c r="AN28" s="806"/>
      <c r="AO28" s="806"/>
      <c r="AP28" s="806" t="s">
        <v>567</v>
      </c>
      <c r="AQ28" s="806"/>
      <c r="AR28" s="806"/>
      <c r="AS28" s="806"/>
      <c r="AT28" s="806"/>
      <c r="AU28" s="806" t="s">
        <v>567</v>
      </c>
      <c r="AV28" s="806"/>
      <c r="AW28" s="806"/>
      <c r="AX28" s="806"/>
      <c r="AY28" s="806"/>
      <c r="AZ28" s="807" t="s">
        <v>567</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386</v>
      </c>
      <c r="C29" s="744"/>
      <c r="D29" s="744"/>
      <c r="E29" s="744"/>
      <c r="F29" s="744"/>
      <c r="G29" s="744"/>
      <c r="H29" s="744"/>
      <c r="I29" s="744"/>
      <c r="J29" s="744"/>
      <c r="K29" s="744"/>
      <c r="L29" s="744"/>
      <c r="M29" s="744"/>
      <c r="N29" s="744"/>
      <c r="O29" s="744"/>
      <c r="P29" s="745"/>
      <c r="Q29" s="746">
        <v>21967</v>
      </c>
      <c r="R29" s="747"/>
      <c r="S29" s="747"/>
      <c r="T29" s="747"/>
      <c r="U29" s="747"/>
      <c r="V29" s="747">
        <v>21268</v>
      </c>
      <c r="W29" s="747"/>
      <c r="X29" s="747"/>
      <c r="Y29" s="747"/>
      <c r="Z29" s="747"/>
      <c r="AA29" s="747">
        <v>699</v>
      </c>
      <c r="AB29" s="747"/>
      <c r="AC29" s="747"/>
      <c r="AD29" s="747"/>
      <c r="AE29" s="748"/>
      <c r="AF29" s="749">
        <v>699</v>
      </c>
      <c r="AG29" s="750"/>
      <c r="AH29" s="750"/>
      <c r="AI29" s="750"/>
      <c r="AJ29" s="751"/>
      <c r="AK29" s="818">
        <v>1847</v>
      </c>
      <c r="AL29" s="819"/>
      <c r="AM29" s="819"/>
      <c r="AN29" s="819"/>
      <c r="AO29" s="819"/>
      <c r="AP29" s="819" t="s">
        <v>567</v>
      </c>
      <c r="AQ29" s="819"/>
      <c r="AR29" s="819"/>
      <c r="AS29" s="819"/>
      <c r="AT29" s="819"/>
      <c r="AU29" s="819" t="s">
        <v>566</v>
      </c>
      <c r="AV29" s="819"/>
      <c r="AW29" s="819"/>
      <c r="AX29" s="819"/>
      <c r="AY29" s="819"/>
      <c r="AZ29" s="820" t="s">
        <v>567</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387</v>
      </c>
      <c r="C30" s="744"/>
      <c r="D30" s="744"/>
      <c r="E30" s="744"/>
      <c r="F30" s="744"/>
      <c r="G30" s="744"/>
      <c r="H30" s="744"/>
      <c r="I30" s="744"/>
      <c r="J30" s="744"/>
      <c r="K30" s="744"/>
      <c r="L30" s="744"/>
      <c r="M30" s="744"/>
      <c r="N30" s="744"/>
      <c r="O30" s="744"/>
      <c r="P30" s="745"/>
      <c r="Q30" s="746">
        <v>16412</v>
      </c>
      <c r="R30" s="747"/>
      <c r="S30" s="747"/>
      <c r="T30" s="747"/>
      <c r="U30" s="747"/>
      <c r="V30" s="747">
        <v>16325</v>
      </c>
      <c r="W30" s="747"/>
      <c r="X30" s="747"/>
      <c r="Y30" s="747"/>
      <c r="Z30" s="747"/>
      <c r="AA30" s="747">
        <v>86</v>
      </c>
      <c r="AB30" s="747"/>
      <c r="AC30" s="747"/>
      <c r="AD30" s="747"/>
      <c r="AE30" s="748"/>
      <c r="AF30" s="749">
        <v>86</v>
      </c>
      <c r="AG30" s="750"/>
      <c r="AH30" s="750"/>
      <c r="AI30" s="750"/>
      <c r="AJ30" s="751"/>
      <c r="AK30" s="818">
        <v>2353</v>
      </c>
      <c r="AL30" s="819"/>
      <c r="AM30" s="819"/>
      <c r="AN30" s="819"/>
      <c r="AO30" s="819"/>
      <c r="AP30" s="819" t="s">
        <v>566</v>
      </c>
      <c r="AQ30" s="819"/>
      <c r="AR30" s="819"/>
      <c r="AS30" s="819"/>
      <c r="AT30" s="819"/>
      <c r="AU30" s="819" t="s">
        <v>567</v>
      </c>
      <c r="AV30" s="819"/>
      <c r="AW30" s="819"/>
      <c r="AX30" s="819"/>
      <c r="AY30" s="819"/>
      <c r="AZ30" s="820" t="s">
        <v>567</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388</v>
      </c>
      <c r="C31" s="744"/>
      <c r="D31" s="744"/>
      <c r="E31" s="744"/>
      <c r="F31" s="744"/>
      <c r="G31" s="744"/>
      <c r="H31" s="744"/>
      <c r="I31" s="744"/>
      <c r="J31" s="744"/>
      <c r="K31" s="744"/>
      <c r="L31" s="744"/>
      <c r="M31" s="744"/>
      <c r="N31" s="744"/>
      <c r="O31" s="744"/>
      <c r="P31" s="745"/>
      <c r="Q31" s="746">
        <v>48</v>
      </c>
      <c r="R31" s="747"/>
      <c r="S31" s="747"/>
      <c r="T31" s="747"/>
      <c r="U31" s="747"/>
      <c r="V31" s="747">
        <v>15</v>
      </c>
      <c r="W31" s="747"/>
      <c r="X31" s="747"/>
      <c r="Y31" s="747"/>
      <c r="Z31" s="747"/>
      <c r="AA31" s="747">
        <v>33</v>
      </c>
      <c r="AB31" s="747"/>
      <c r="AC31" s="747"/>
      <c r="AD31" s="747"/>
      <c r="AE31" s="748"/>
      <c r="AF31" s="749">
        <v>33</v>
      </c>
      <c r="AG31" s="750"/>
      <c r="AH31" s="750"/>
      <c r="AI31" s="750"/>
      <c r="AJ31" s="751"/>
      <c r="AK31" s="818" t="s">
        <v>567</v>
      </c>
      <c r="AL31" s="819"/>
      <c r="AM31" s="819"/>
      <c r="AN31" s="819"/>
      <c r="AO31" s="819"/>
      <c r="AP31" s="819" t="s">
        <v>567</v>
      </c>
      <c r="AQ31" s="819"/>
      <c r="AR31" s="819"/>
      <c r="AS31" s="819"/>
      <c r="AT31" s="819"/>
      <c r="AU31" s="819" t="s">
        <v>567</v>
      </c>
      <c r="AV31" s="819"/>
      <c r="AW31" s="819"/>
      <c r="AX31" s="819"/>
      <c r="AY31" s="819"/>
      <c r="AZ31" s="820" t="s">
        <v>567</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389</v>
      </c>
      <c r="C32" s="744"/>
      <c r="D32" s="744"/>
      <c r="E32" s="744"/>
      <c r="F32" s="744"/>
      <c r="G32" s="744"/>
      <c r="H32" s="744"/>
      <c r="I32" s="744"/>
      <c r="J32" s="744"/>
      <c r="K32" s="744"/>
      <c r="L32" s="744"/>
      <c r="M32" s="744"/>
      <c r="N32" s="744"/>
      <c r="O32" s="744"/>
      <c r="P32" s="745"/>
      <c r="Q32" s="746">
        <v>2017</v>
      </c>
      <c r="R32" s="747"/>
      <c r="S32" s="747"/>
      <c r="T32" s="747"/>
      <c r="U32" s="747"/>
      <c r="V32" s="747">
        <v>1969</v>
      </c>
      <c r="W32" s="747"/>
      <c r="X32" s="747"/>
      <c r="Y32" s="747"/>
      <c r="Z32" s="747"/>
      <c r="AA32" s="747">
        <v>48</v>
      </c>
      <c r="AB32" s="747"/>
      <c r="AC32" s="747"/>
      <c r="AD32" s="747"/>
      <c r="AE32" s="748"/>
      <c r="AF32" s="749">
        <v>48</v>
      </c>
      <c r="AG32" s="750"/>
      <c r="AH32" s="750"/>
      <c r="AI32" s="750"/>
      <c r="AJ32" s="751"/>
      <c r="AK32" s="818">
        <v>625</v>
      </c>
      <c r="AL32" s="819"/>
      <c r="AM32" s="819"/>
      <c r="AN32" s="819"/>
      <c r="AO32" s="819"/>
      <c r="AP32" s="819" t="s">
        <v>567</v>
      </c>
      <c r="AQ32" s="819"/>
      <c r="AR32" s="819"/>
      <c r="AS32" s="819"/>
      <c r="AT32" s="819"/>
      <c r="AU32" s="819" t="s">
        <v>567</v>
      </c>
      <c r="AV32" s="819"/>
      <c r="AW32" s="819"/>
      <c r="AX32" s="819"/>
      <c r="AY32" s="819"/>
      <c r="AZ32" s="820" t="s">
        <v>567</v>
      </c>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390</v>
      </c>
      <c r="C33" s="744"/>
      <c r="D33" s="744"/>
      <c r="E33" s="744"/>
      <c r="F33" s="744"/>
      <c r="G33" s="744"/>
      <c r="H33" s="744"/>
      <c r="I33" s="744"/>
      <c r="J33" s="744"/>
      <c r="K33" s="744"/>
      <c r="L33" s="744"/>
      <c r="M33" s="744"/>
      <c r="N33" s="744"/>
      <c r="O33" s="744"/>
      <c r="P33" s="745"/>
      <c r="Q33" s="746">
        <v>3270</v>
      </c>
      <c r="R33" s="747"/>
      <c r="S33" s="747"/>
      <c r="T33" s="747"/>
      <c r="U33" s="747"/>
      <c r="V33" s="747">
        <v>3104</v>
      </c>
      <c r="W33" s="747"/>
      <c r="X33" s="747"/>
      <c r="Y33" s="747"/>
      <c r="Z33" s="747"/>
      <c r="AA33" s="747">
        <v>167</v>
      </c>
      <c r="AB33" s="747"/>
      <c r="AC33" s="747"/>
      <c r="AD33" s="747"/>
      <c r="AE33" s="748"/>
      <c r="AF33" s="749">
        <v>1605</v>
      </c>
      <c r="AG33" s="750"/>
      <c r="AH33" s="750"/>
      <c r="AI33" s="750"/>
      <c r="AJ33" s="751"/>
      <c r="AK33" s="818">
        <v>728</v>
      </c>
      <c r="AL33" s="819"/>
      <c r="AM33" s="819"/>
      <c r="AN33" s="819"/>
      <c r="AO33" s="819"/>
      <c r="AP33" s="819">
        <v>7160</v>
      </c>
      <c r="AQ33" s="819"/>
      <c r="AR33" s="819"/>
      <c r="AS33" s="819"/>
      <c r="AT33" s="819"/>
      <c r="AU33" s="819">
        <v>2320</v>
      </c>
      <c r="AV33" s="819"/>
      <c r="AW33" s="819"/>
      <c r="AX33" s="819"/>
      <c r="AY33" s="819"/>
      <c r="AZ33" s="820" t="s">
        <v>568</v>
      </c>
      <c r="BA33" s="820"/>
      <c r="BB33" s="820"/>
      <c r="BC33" s="820"/>
      <c r="BD33" s="820"/>
      <c r="BE33" s="816" t="s">
        <v>391</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392</v>
      </c>
      <c r="C34" s="744"/>
      <c r="D34" s="744"/>
      <c r="E34" s="744"/>
      <c r="F34" s="744"/>
      <c r="G34" s="744"/>
      <c r="H34" s="744"/>
      <c r="I34" s="744"/>
      <c r="J34" s="744"/>
      <c r="K34" s="744"/>
      <c r="L34" s="744"/>
      <c r="M34" s="744"/>
      <c r="N34" s="744"/>
      <c r="O34" s="744"/>
      <c r="P34" s="745"/>
      <c r="Q34" s="746">
        <v>23</v>
      </c>
      <c r="R34" s="747"/>
      <c r="S34" s="747"/>
      <c r="T34" s="747"/>
      <c r="U34" s="747"/>
      <c r="V34" s="747">
        <v>18</v>
      </c>
      <c r="W34" s="747"/>
      <c r="X34" s="747"/>
      <c r="Y34" s="747"/>
      <c r="Z34" s="747"/>
      <c r="AA34" s="747">
        <v>5</v>
      </c>
      <c r="AB34" s="747"/>
      <c r="AC34" s="747"/>
      <c r="AD34" s="747"/>
      <c r="AE34" s="748"/>
      <c r="AF34" s="749">
        <v>110</v>
      </c>
      <c r="AG34" s="750"/>
      <c r="AH34" s="750"/>
      <c r="AI34" s="750"/>
      <c r="AJ34" s="751"/>
      <c r="AK34" s="818" t="s">
        <v>566</v>
      </c>
      <c r="AL34" s="819"/>
      <c r="AM34" s="819"/>
      <c r="AN34" s="819"/>
      <c r="AO34" s="819"/>
      <c r="AP34" s="819" t="s">
        <v>566</v>
      </c>
      <c r="AQ34" s="819"/>
      <c r="AR34" s="819"/>
      <c r="AS34" s="819"/>
      <c r="AT34" s="819"/>
      <c r="AU34" s="819" t="s">
        <v>567</v>
      </c>
      <c r="AV34" s="819"/>
      <c r="AW34" s="819"/>
      <c r="AX34" s="819"/>
      <c r="AY34" s="819"/>
      <c r="AZ34" s="820" t="s">
        <v>568</v>
      </c>
      <c r="BA34" s="820"/>
      <c r="BB34" s="820"/>
      <c r="BC34" s="820"/>
      <c r="BD34" s="820"/>
      <c r="BE34" s="816" t="s">
        <v>391</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393</v>
      </c>
      <c r="C35" s="744"/>
      <c r="D35" s="744"/>
      <c r="E35" s="744"/>
      <c r="F35" s="744"/>
      <c r="G35" s="744"/>
      <c r="H35" s="744"/>
      <c r="I35" s="744"/>
      <c r="J35" s="744"/>
      <c r="K35" s="744"/>
      <c r="L35" s="744"/>
      <c r="M35" s="744"/>
      <c r="N35" s="744"/>
      <c r="O35" s="744"/>
      <c r="P35" s="745"/>
      <c r="Q35" s="746">
        <v>198</v>
      </c>
      <c r="R35" s="747"/>
      <c r="S35" s="747"/>
      <c r="T35" s="747"/>
      <c r="U35" s="747"/>
      <c r="V35" s="747">
        <v>198</v>
      </c>
      <c r="W35" s="747"/>
      <c r="X35" s="747"/>
      <c r="Y35" s="747"/>
      <c r="Z35" s="747"/>
      <c r="AA35" s="747" t="s">
        <v>566</v>
      </c>
      <c r="AB35" s="747"/>
      <c r="AC35" s="747"/>
      <c r="AD35" s="747"/>
      <c r="AE35" s="748"/>
      <c r="AF35" s="749" t="s">
        <v>112</v>
      </c>
      <c r="AG35" s="750"/>
      <c r="AH35" s="750"/>
      <c r="AI35" s="750"/>
      <c r="AJ35" s="751"/>
      <c r="AK35" s="818">
        <v>44</v>
      </c>
      <c r="AL35" s="819"/>
      <c r="AM35" s="819"/>
      <c r="AN35" s="819"/>
      <c r="AO35" s="819"/>
      <c r="AP35" s="819">
        <v>38</v>
      </c>
      <c r="AQ35" s="819"/>
      <c r="AR35" s="819"/>
      <c r="AS35" s="819"/>
      <c r="AT35" s="819"/>
      <c r="AU35" s="819">
        <v>8</v>
      </c>
      <c r="AV35" s="819"/>
      <c r="AW35" s="819"/>
      <c r="AX35" s="819"/>
      <c r="AY35" s="819"/>
      <c r="AZ35" s="820" t="s">
        <v>568</v>
      </c>
      <c r="BA35" s="820"/>
      <c r="BB35" s="820"/>
      <c r="BC35" s="820"/>
      <c r="BD35" s="820"/>
      <c r="BE35" s="816" t="s">
        <v>394</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395</v>
      </c>
      <c r="C36" s="744"/>
      <c r="D36" s="744"/>
      <c r="E36" s="744"/>
      <c r="F36" s="744"/>
      <c r="G36" s="744"/>
      <c r="H36" s="744"/>
      <c r="I36" s="744"/>
      <c r="J36" s="744"/>
      <c r="K36" s="744"/>
      <c r="L36" s="744"/>
      <c r="M36" s="744"/>
      <c r="N36" s="744"/>
      <c r="O36" s="744"/>
      <c r="P36" s="745"/>
      <c r="Q36" s="746">
        <v>559</v>
      </c>
      <c r="R36" s="747"/>
      <c r="S36" s="747"/>
      <c r="T36" s="747"/>
      <c r="U36" s="747"/>
      <c r="V36" s="747">
        <v>559</v>
      </c>
      <c r="W36" s="747"/>
      <c r="X36" s="747"/>
      <c r="Y36" s="747"/>
      <c r="Z36" s="747"/>
      <c r="AA36" s="747">
        <v>0</v>
      </c>
      <c r="AB36" s="747"/>
      <c r="AC36" s="747"/>
      <c r="AD36" s="747"/>
      <c r="AE36" s="748"/>
      <c r="AF36" s="749">
        <v>0</v>
      </c>
      <c r="AG36" s="750"/>
      <c r="AH36" s="750"/>
      <c r="AI36" s="750"/>
      <c r="AJ36" s="751"/>
      <c r="AK36" s="818">
        <v>188</v>
      </c>
      <c r="AL36" s="819"/>
      <c r="AM36" s="819"/>
      <c r="AN36" s="819"/>
      <c r="AO36" s="819"/>
      <c r="AP36" s="819">
        <v>1689</v>
      </c>
      <c r="AQ36" s="819"/>
      <c r="AR36" s="819"/>
      <c r="AS36" s="819"/>
      <c r="AT36" s="819"/>
      <c r="AU36" s="819">
        <v>1427</v>
      </c>
      <c r="AV36" s="819"/>
      <c r="AW36" s="819"/>
      <c r="AX36" s="819"/>
      <c r="AY36" s="819"/>
      <c r="AZ36" s="820" t="s">
        <v>568</v>
      </c>
      <c r="BA36" s="820"/>
      <c r="BB36" s="820"/>
      <c r="BC36" s="820"/>
      <c r="BD36" s="820"/>
      <c r="BE36" s="816" t="s">
        <v>394</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396</v>
      </c>
      <c r="C37" s="744"/>
      <c r="D37" s="744"/>
      <c r="E37" s="744"/>
      <c r="F37" s="744"/>
      <c r="G37" s="744"/>
      <c r="H37" s="744"/>
      <c r="I37" s="744"/>
      <c r="J37" s="744"/>
      <c r="K37" s="744"/>
      <c r="L37" s="744"/>
      <c r="M37" s="744"/>
      <c r="N37" s="744"/>
      <c r="O37" s="744"/>
      <c r="P37" s="745"/>
      <c r="Q37" s="746">
        <v>48</v>
      </c>
      <c r="R37" s="747"/>
      <c r="S37" s="747"/>
      <c r="T37" s="747"/>
      <c r="U37" s="747"/>
      <c r="V37" s="747">
        <v>48</v>
      </c>
      <c r="W37" s="747"/>
      <c r="X37" s="747"/>
      <c r="Y37" s="747"/>
      <c r="Z37" s="747"/>
      <c r="AA37" s="747" t="s">
        <v>567</v>
      </c>
      <c r="AB37" s="747"/>
      <c r="AC37" s="747"/>
      <c r="AD37" s="747"/>
      <c r="AE37" s="748"/>
      <c r="AF37" s="749" t="s">
        <v>112</v>
      </c>
      <c r="AG37" s="750"/>
      <c r="AH37" s="750"/>
      <c r="AI37" s="750"/>
      <c r="AJ37" s="751"/>
      <c r="AK37" s="818">
        <v>6</v>
      </c>
      <c r="AL37" s="819"/>
      <c r="AM37" s="819"/>
      <c r="AN37" s="819"/>
      <c r="AO37" s="819"/>
      <c r="AP37" s="819">
        <v>44</v>
      </c>
      <c r="AQ37" s="819"/>
      <c r="AR37" s="819"/>
      <c r="AS37" s="819"/>
      <c r="AT37" s="819"/>
      <c r="AU37" s="819">
        <v>22</v>
      </c>
      <c r="AV37" s="819"/>
      <c r="AW37" s="819"/>
      <c r="AX37" s="819"/>
      <c r="AY37" s="819"/>
      <c r="AZ37" s="820" t="s">
        <v>568</v>
      </c>
      <c r="BA37" s="820"/>
      <c r="BB37" s="820"/>
      <c r="BC37" s="820"/>
      <c r="BD37" s="820"/>
      <c r="BE37" s="816" t="s">
        <v>394</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t="s">
        <v>397</v>
      </c>
      <c r="C38" s="744"/>
      <c r="D38" s="744"/>
      <c r="E38" s="744"/>
      <c r="F38" s="744"/>
      <c r="G38" s="744"/>
      <c r="H38" s="744"/>
      <c r="I38" s="744"/>
      <c r="J38" s="744"/>
      <c r="K38" s="744"/>
      <c r="L38" s="744"/>
      <c r="M38" s="744"/>
      <c r="N38" s="744"/>
      <c r="O38" s="744"/>
      <c r="P38" s="745"/>
      <c r="Q38" s="746">
        <v>19</v>
      </c>
      <c r="R38" s="747"/>
      <c r="S38" s="747"/>
      <c r="T38" s="747"/>
      <c r="U38" s="747"/>
      <c r="V38" s="747">
        <v>15</v>
      </c>
      <c r="W38" s="747"/>
      <c r="X38" s="747"/>
      <c r="Y38" s="747"/>
      <c r="Z38" s="747"/>
      <c r="AA38" s="747">
        <v>4</v>
      </c>
      <c r="AB38" s="747"/>
      <c r="AC38" s="747"/>
      <c r="AD38" s="747"/>
      <c r="AE38" s="748"/>
      <c r="AF38" s="749">
        <v>4</v>
      </c>
      <c r="AG38" s="750"/>
      <c r="AH38" s="750"/>
      <c r="AI38" s="750"/>
      <c r="AJ38" s="751"/>
      <c r="AK38" s="818" t="s">
        <v>567</v>
      </c>
      <c r="AL38" s="819"/>
      <c r="AM38" s="819"/>
      <c r="AN38" s="819"/>
      <c r="AO38" s="819"/>
      <c r="AP38" s="819" t="s">
        <v>567</v>
      </c>
      <c r="AQ38" s="819"/>
      <c r="AR38" s="819"/>
      <c r="AS38" s="819"/>
      <c r="AT38" s="819"/>
      <c r="AU38" s="819" t="s">
        <v>567</v>
      </c>
      <c r="AV38" s="819"/>
      <c r="AW38" s="819"/>
      <c r="AX38" s="819"/>
      <c r="AY38" s="819"/>
      <c r="AZ38" s="820" t="s">
        <v>568</v>
      </c>
      <c r="BA38" s="820"/>
      <c r="BB38" s="820"/>
      <c r="BC38" s="820"/>
      <c r="BD38" s="820"/>
      <c r="BE38" s="816" t="s">
        <v>394</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t="s">
        <v>398</v>
      </c>
      <c r="C39" s="744"/>
      <c r="D39" s="744"/>
      <c r="E39" s="744"/>
      <c r="F39" s="744"/>
      <c r="G39" s="744"/>
      <c r="H39" s="744"/>
      <c r="I39" s="744"/>
      <c r="J39" s="744"/>
      <c r="K39" s="744"/>
      <c r="L39" s="744"/>
      <c r="M39" s="744"/>
      <c r="N39" s="744"/>
      <c r="O39" s="744"/>
      <c r="P39" s="745"/>
      <c r="Q39" s="746">
        <v>5736</v>
      </c>
      <c r="R39" s="747"/>
      <c r="S39" s="747"/>
      <c r="T39" s="747"/>
      <c r="U39" s="747"/>
      <c r="V39" s="747">
        <v>5721</v>
      </c>
      <c r="W39" s="747"/>
      <c r="X39" s="747"/>
      <c r="Y39" s="747"/>
      <c r="Z39" s="747"/>
      <c r="AA39" s="747">
        <v>2</v>
      </c>
      <c r="AB39" s="747"/>
      <c r="AC39" s="747"/>
      <c r="AD39" s="747"/>
      <c r="AE39" s="748"/>
      <c r="AF39" s="749">
        <v>2</v>
      </c>
      <c r="AG39" s="750"/>
      <c r="AH39" s="750"/>
      <c r="AI39" s="750"/>
      <c r="AJ39" s="751"/>
      <c r="AK39" s="818">
        <v>2622</v>
      </c>
      <c r="AL39" s="819"/>
      <c r="AM39" s="819"/>
      <c r="AN39" s="819"/>
      <c r="AO39" s="819"/>
      <c r="AP39" s="819">
        <v>31352</v>
      </c>
      <c r="AQ39" s="819"/>
      <c r="AR39" s="819"/>
      <c r="AS39" s="819"/>
      <c r="AT39" s="819"/>
      <c r="AU39" s="819">
        <v>21006</v>
      </c>
      <c r="AV39" s="819"/>
      <c r="AW39" s="819"/>
      <c r="AX39" s="819"/>
      <c r="AY39" s="819"/>
      <c r="AZ39" s="820" t="s">
        <v>568</v>
      </c>
      <c r="BA39" s="820"/>
      <c r="BB39" s="820"/>
      <c r="BC39" s="820"/>
      <c r="BD39" s="820"/>
      <c r="BE39" s="816" t="s">
        <v>394</v>
      </c>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t="s">
        <v>399</v>
      </c>
      <c r="C40" s="744"/>
      <c r="D40" s="744"/>
      <c r="E40" s="744"/>
      <c r="F40" s="744"/>
      <c r="G40" s="744"/>
      <c r="H40" s="744"/>
      <c r="I40" s="744"/>
      <c r="J40" s="744"/>
      <c r="K40" s="744"/>
      <c r="L40" s="744"/>
      <c r="M40" s="744"/>
      <c r="N40" s="744"/>
      <c r="O40" s="744"/>
      <c r="P40" s="745"/>
      <c r="Q40" s="746">
        <v>1270</v>
      </c>
      <c r="R40" s="747"/>
      <c r="S40" s="747"/>
      <c r="T40" s="747"/>
      <c r="U40" s="747"/>
      <c r="V40" s="747">
        <v>1268</v>
      </c>
      <c r="W40" s="747"/>
      <c r="X40" s="747"/>
      <c r="Y40" s="747"/>
      <c r="Z40" s="747"/>
      <c r="AA40" s="747">
        <v>2</v>
      </c>
      <c r="AB40" s="747"/>
      <c r="AC40" s="747"/>
      <c r="AD40" s="747"/>
      <c r="AE40" s="748"/>
      <c r="AF40" s="749">
        <v>2</v>
      </c>
      <c r="AG40" s="750"/>
      <c r="AH40" s="750"/>
      <c r="AI40" s="750"/>
      <c r="AJ40" s="751"/>
      <c r="AK40" s="818">
        <v>673</v>
      </c>
      <c r="AL40" s="819"/>
      <c r="AM40" s="819"/>
      <c r="AN40" s="819"/>
      <c r="AO40" s="819"/>
      <c r="AP40" s="819">
        <v>6532</v>
      </c>
      <c r="AQ40" s="819"/>
      <c r="AR40" s="819"/>
      <c r="AS40" s="819"/>
      <c r="AT40" s="819"/>
      <c r="AU40" s="819">
        <v>5500</v>
      </c>
      <c r="AV40" s="819"/>
      <c r="AW40" s="819"/>
      <c r="AX40" s="819"/>
      <c r="AY40" s="819"/>
      <c r="AZ40" s="820" t="s">
        <v>568</v>
      </c>
      <c r="BA40" s="820"/>
      <c r="BB40" s="820"/>
      <c r="BC40" s="820"/>
      <c r="BD40" s="820"/>
      <c r="BE40" s="816" t="s">
        <v>394</v>
      </c>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t="s">
        <v>400</v>
      </c>
      <c r="C41" s="744"/>
      <c r="D41" s="744"/>
      <c r="E41" s="744"/>
      <c r="F41" s="744"/>
      <c r="G41" s="744"/>
      <c r="H41" s="744"/>
      <c r="I41" s="744"/>
      <c r="J41" s="744"/>
      <c r="K41" s="744"/>
      <c r="L41" s="744"/>
      <c r="M41" s="744"/>
      <c r="N41" s="744"/>
      <c r="O41" s="744"/>
      <c r="P41" s="745"/>
      <c r="Q41" s="746">
        <v>707</v>
      </c>
      <c r="R41" s="747"/>
      <c r="S41" s="747"/>
      <c r="T41" s="747"/>
      <c r="U41" s="747"/>
      <c r="V41" s="747">
        <v>707</v>
      </c>
      <c r="W41" s="747"/>
      <c r="X41" s="747"/>
      <c r="Y41" s="747"/>
      <c r="Z41" s="747"/>
      <c r="AA41" s="747">
        <v>0</v>
      </c>
      <c r="AB41" s="747"/>
      <c r="AC41" s="747"/>
      <c r="AD41" s="747"/>
      <c r="AE41" s="748"/>
      <c r="AF41" s="749">
        <v>0</v>
      </c>
      <c r="AG41" s="750"/>
      <c r="AH41" s="750"/>
      <c r="AI41" s="750"/>
      <c r="AJ41" s="751"/>
      <c r="AK41" s="818">
        <v>101</v>
      </c>
      <c r="AL41" s="819"/>
      <c r="AM41" s="819"/>
      <c r="AN41" s="819"/>
      <c r="AO41" s="819"/>
      <c r="AP41" s="819">
        <v>872</v>
      </c>
      <c r="AQ41" s="819"/>
      <c r="AR41" s="819"/>
      <c r="AS41" s="819"/>
      <c r="AT41" s="819"/>
      <c r="AU41" s="819">
        <v>204</v>
      </c>
      <c r="AV41" s="819"/>
      <c r="AW41" s="819"/>
      <c r="AX41" s="819"/>
      <c r="AY41" s="819"/>
      <c r="AZ41" s="820" t="s">
        <v>568</v>
      </c>
      <c r="BA41" s="820"/>
      <c r="BB41" s="820"/>
      <c r="BC41" s="820"/>
      <c r="BD41" s="820"/>
      <c r="BE41" s="816" t="s">
        <v>394</v>
      </c>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401</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373</v>
      </c>
      <c r="B63" s="778" t="s">
        <v>402</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2594</v>
      </c>
      <c r="AG63" s="830"/>
      <c r="AH63" s="830"/>
      <c r="AI63" s="830"/>
      <c r="AJ63" s="831"/>
      <c r="AK63" s="832"/>
      <c r="AL63" s="827"/>
      <c r="AM63" s="827"/>
      <c r="AN63" s="827"/>
      <c r="AO63" s="827"/>
      <c r="AP63" s="830">
        <v>47687</v>
      </c>
      <c r="AQ63" s="830"/>
      <c r="AR63" s="830"/>
      <c r="AS63" s="830"/>
      <c r="AT63" s="830"/>
      <c r="AU63" s="830">
        <v>30487</v>
      </c>
      <c r="AV63" s="830"/>
      <c r="AW63" s="830"/>
      <c r="AX63" s="830"/>
      <c r="AY63" s="830"/>
      <c r="AZ63" s="834"/>
      <c r="BA63" s="834"/>
      <c r="BB63" s="834"/>
      <c r="BC63" s="834"/>
      <c r="BD63" s="834"/>
      <c r="BE63" s="835"/>
      <c r="BF63" s="835"/>
      <c r="BG63" s="835"/>
      <c r="BH63" s="835"/>
      <c r="BI63" s="836"/>
      <c r="BJ63" s="837" t="s">
        <v>403</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404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405</v>
      </c>
      <c r="B66" s="729"/>
      <c r="C66" s="729"/>
      <c r="D66" s="729"/>
      <c r="E66" s="729"/>
      <c r="F66" s="729"/>
      <c r="G66" s="729"/>
      <c r="H66" s="729"/>
      <c r="I66" s="729"/>
      <c r="J66" s="729"/>
      <c r="K66" s="729"/>
      <c r="L66" s="729"/>
      <c r="M66" s="729"/>
      <c r="N66" s="729"/>
      <c r="O66" s="729"/>
      <c r="P66" s="730"/>
      <c r="Q66" s="705" t="s">
        <v>406</v>
      </c>
      <c r="R66" s="706"/>
      <c r="S66" s="706"/>
      <c r="T66" s="706"/>
      <c r="U66" s="707"/>
      <c r="V66" s="705" t="s">
        <v>407</v>
      </c>
      <c r="W66" s="706"/>
      <c r="X66" s="706"/>
      <c r="Y66" s="706"/>
      <c r="Z66" s="707"/>
      <c r="AA66" s="705" t="s">
        <v>408</v>
      </c>
      <c r="AB66" s="706"/>
      <c r="AC66" s="706"/>
      <c r="AD66" s="706"/>
      <c r="AE66" s="707"/>
      <c r="AF66" s="840" t="s">
        <v>409</v>
      </c>
      <c r="AG66" s="801"/>
      <c r="AH66" s="801"/>
      <c r="AI66" s="801"/>
      <c r="AJ66" s="841"/>
      <c r="AK66" s="705" t="s">
        <v>410</v>
      </c>
      <c r="AL66" s="729"/>
      <c r="AM66" s="729"/>
      <c r="AN66" s="729"/>
      <c r="AO66" s="730"/>
      <c r="AP66" s="705" t="s">
        <v>411</v>
      </c>
      <c r="AQ66" s="706"/>
      <c r="AR66" s="706"/>
      <c r="AS66" s="706"/>
      <c r="AT66" s="707"/>
      <c r="AU66" s="705" t="s">
        <v>412</v>
      </c>
      <c r="AV66" s="706"/>
      <c r="AW66" s="706"/>
      <c r="AX66" s="706"/>
      <c r="AY66" s="707"/>
      <c r="AZ66" s="705" t="s">
        <v>357</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569</v>
      </c>
      <c r="C68" s="858"/>
      <c r="D68" s="858"/>
      <c r="E68" s="858"/>
      <c r="F68" s="858"/>
      <c r="G68" s="858"/>
      <c r="H68" s="858"/>
      <c r="I68" s="858"/>
      <c r="J68" s="858"/>
      <c r="K68" s="858"/>
      <c r="L68" s="858"/>
      <c r="M68" s="858"/>
      <c r="N68" s="858"/>
      <c r="O68" s="858"/>
      <c r="P68" s="859"/>
      <c r="Q68" s="860">
        <v>197</v>
      </c>
      <c r="R68" s="854"/>
      <c r="S68" s="854"/>
      <c r="T68" s="854"/>
      <c r="U68" s="854"/>
      <c r="V68" s="854">
        <v>98</v>
      </c>
      <c r="W68" s="854"/>
      <c r="X68" s="854"/>
      <c r="Y68" s="854"/>
      <c r="Z68" s="854"/>
      <c r="AA68" s="854">
        <v>100</v>
      </c>
      <c r="AB68" s="854"/>
      <c r="AC68" s="854"/>
      <c r="AD68" s="854"/>
      <c r="AE68" s="854"/>
      <c r="AF68" s="854">
        <v>100</v>
      </c>
      <c r="AG68" s="854"/>
      <c r="AH68" s="854"/>
      <c r="AI68" s="854"/>
      <c r="AJ68" s="854"/>
      <c r="AK68" s="854" t="s">
        <v>567</v>
      </c>
      <c r="AL68" s="854"/>
      <c r="AM68" s="854"/>
      <c r="AN68" s="854"/>
      <c r="AO68" s="854"/>
      <c r="AP68" s="854" t="s">
        <v>566</v>
      </c>
      <c r="AQ68" s="854"/>
      <c r="AR68" s="854"/>
      <c r="AS68" s="854"/>
      <c r="AT68" s="854"/>
      <c r="AU68" s="854" t="s">
        <v>567</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570</v>
      </c>
      <c r="C69" s="862"/>
      <c r="D69" s="862"/>
      <c r="E69" s="862"/>
      <c r="F69" s="862"/>
      <c r="G69" s="862"/>
      <c r="H69" s="862"/>
      <c r="I69" s="862"/>
      <c r="J69" s="862"/>
      <c r="K69" s="862"/>
      <c r="L69" s="862"/>
      <c r="M69" s="862"/>
      <c r="N69" s="862"/>
      <c r="O69" s="862"/>
      <c r="P69" s="863"/>
      <c r="Q69" s="864">
        <v>190</v>
      </c>
      <c r="R69" s="819"/>
      <c r="S69" s="819"/>
      <c r="T69" s="819"/>
      <c r="U69" s="819"/>
      <c r="V69" s="819">
        <v>176</v>
      </c>
      <c r="W69" s="819"/>
      <c r="X69" s="819"/>
      <c r="Y69" s="819"/>
      <c r="Z69" s="819"/>
      <c r="AA69" s="819">
        <v>14</v>
      </c>
      <c r="AB69" s="819"/>
      <c r="AC69" s="819"/>
      <c r="AD69" s="819"/>
      <c r="AE69" s="819"/>
      <c r="AF69" s="819">
        <v>14</v>
      </c>
      <c r="AG69" s="819"/>
      <c r="AH69" s="819"/>
      <c r="AI69" s="819"/>
      <c r="AJ69" s="819"/>
      <c r="AK69" s="819" t="s">
        <v>567</v>
      </c>
      <c r="AL69" s="819"/>
      <c r="AM69" s="819"/>
      <c r="AN69" s="819"/>
      <c r="AO69" s="819"/>
      <c r="AP69" s="819" t="s">
        <v>566</v>
      </c>
      <c r="AQ69" s="819"/>
      <c r="AR69" s="819"/>
      <c r="AS69" s="819"/>
      <c r="AT69" s="819"/>
      <c r="AU69" s="819" t="s">
        <v>567</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571</v>
      </c>
      <c r="C70" s="862"/>
      <c r="D70" s="862"/>
      <c r="E70" s="862"/>
      <c r="F70" s="862"/>
      <c r="G70" s="862"/>
      <c r="H70" s="862"/>
      <c r="I70" s="862"/>
      <c r="J70" s="862"/>
      <c r="K70" s="862"/>
      <c r="L70" s="862"/>
      <c r="M70" s="862"/>
      <c r="N70" s="862"/>
      <c r="O70" s="862"/>
      <c r="P70" s="863"/>
      <c r="Q70" s="864">
        <v>203088</v>
      </c>
      <c r="R70" s="819"/>
      <c r="S70" s="819"/>
      <c r="T70" s="819"/>
      <c r="U70" s="819"/>
      <c r="V70" s="819">
        <v>193126</v>
      </c>
      <c r="W70" s="819"/>
      <c r="X70" s="819"/>
      <c r="Y70" s="819"/>
      <c r="Z70" s="819"/>
      <c r="AA70" s="819">
        <v>9962</v>
      </c>
      <c r="AB70" s="819"/>
      <c r="AC70" s="819"/>
      <c r="AD70" s="819"/>
      <c r="AE70" s="819"/>
      <c r="AF70" s="819">
        <v>9962</v>
      </c>
      <c r="AG70" s="819"/>
      <c r="AH70" s="819"/>
      <c r="AI70" s="819"/>
      <c r="AJ70" s="819"/>
      <c r="AK70" s="819">
        <v>1312</v>
      </c>
      <c r="AL70" s="819"/>
      <c r="AM70" s="819"/>
      <c r="AN70" s="819"/>
      <c r="AO70" s="819"/>
      <c r="AP70" s="819" t="s">
        <v>567</v>
      </c>
      <c r="AQ70" s="819"/>
      <c r="AR70" s="819"/>
      <c r="AS70" s="819"/>
      <c r="AT70" s="819"/>
      <c r="AU70" s="819" t="s">
        <v>566</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c r="C71" s="862"/>
      <c r="D71" s="862"/>
      <c r="E71" s="862"/>
      <c r="F71" s="862"/>
      <c r="G71" s="862"/>
      <c r="H71" s="862"/>
      <c r="I71" s="862"/>
      <c r="J71" s="862"/>
      <c r="K71" s="862"/>
      <c r="L71" s="862"/>
      <c r="M71" s="862"/>
      <c r="N71" s="862"/>
      <c r="O71" s="862"/>
      <c r="P71" s="863"/>
      <c r="Q71" s="864"/>
      <c r="R71" s="819"/>
      <c r="S71" s="819"/>
      <c r="T71" s="819"/>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373</v>
      </c>
      <c r="B88" s="778" t="s">
        <v>413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10076</v>
      </c>
      <c r="AG88" s="830"/>
      <c r="AH88" s="830"/>
      <c r="AI88" s="830"/>
      <c r="AJ88" s="830"/>
      <c r="AK88" s="827"/>
      <c r="AL88" s="827"/>
      <c r="AM88" s="827"/>
      <c r="AN88" s="827"/>
      <c r="AO88" s="827"/>
      <c r="AP88" s="830" t="s">
        <v>566</v>
      </c>
      <c r="AQ88" s="830"/>
      <c r="AR88" s="830"/>
      <c r="AS88" s="830"/>
      <c r="AT88" s="830"/>
      <c r="AU88" s="830" t="s">
        <v>567</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373</v>
      </c>
      <c r="BR102" s="778" t="s">
        <v>414</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378</v>
      </c>
      <c r="CS102" s="838"/>
      <c r="CT102" s="838"/>
      <c r="CU102" s="838"/>
      <c r="CV102" s="881"/>
      <c r="CW102" s="880">
        <v>174</v>
      </c>
      <c r="CX102" s="838"/>
      <c r="CY102" s="838"/>
      <c r="CZ102" s="838"/>
      <c r="DA102" s="881"/>
      <c r="DB102" s="880">
        <v>3016</v>
      </c>
      <c r="DC102" s="838"/>
      <c r="DD102" s="838"/>
      <c r="DE102" s="838"/>
      <c r="DF102" s="881"/>
      <c r="DG102" s="880" t="s">
        <v>567</v>
      </c>
      <c r="DH102" s="838"/>
      <c r="DI102" s="838"/>
      <c r="DJ102" s="838"/>
      <c r="DK102" s="881"/>
      <c r="DL102" s="880" t="s">
        <v>567</v>
      </c>
      <c r="DM102" s="838"/>
      <c r="DN102" s="838"/>
      <c r="DO102" s="838"/>
      <c r="DP102" s="881"/>
      <c r="DQ102" s="880" t="s">
        <v>566</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415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416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417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419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420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421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422</v>
      </c>
      <c r="AB109" s="883"/>
      <c r="AC109" s="883"/>
      <c r="AD109" s="883"/>
      <c r="AE109" s="884"/>
      <c r="AF109" s="882" t="s">
        <v>288</v>
      </c>
      <c r="AG109" s="883"/>
      <c r="AH109" s="883"/>
      <c r="AI109" s="883"/>
      <c r="AJ109" s="884"/>
      <c r="AK109" s="882" t="s">
        <v>287</v>
      </c>
      <c r="AL109" s="883"/>
      <c r="AM109" s="883"/>
      <c r="AN109" s="883"/>
      <c r="AO109" s="884"/>
      <c r="AP109" s="882" t="s">
        <v>423</v>
      </c>
      <c r="AQ109" s="883"/>
      <c r="AR109" s="883"/>
      <c r="AS109" s="883"/>
      <c r="AT109" s="885"/>
      <c r="AU109" s="904" t="s">
        <v>421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422</v>
      </c>
      <c r="BR109" s="883"/>
      <c r="BS109" s="883"/>
      <c r="BT109" s="883"/>
      <c r="BU109" s="884"/>
      <c r="BV109" s="882" t="s">
        <v>288</v>
      </c>
      <c r="BW109" s="883"/>
      <c r="BX109" s="883"/>
      <c r="BY109" s="883"/>
      <c r="BZ109" s="884"/>
      <c r="CA109" s="882" t="s">
        <v>287</v>
      </c>
      <c r="CB109" s="883"/>
      <c r="CC109" s="883"/>
      <c r="CD109" s="883"/>
      <c r="CE109" s="884"/>
      <c r="CF109" s="905" t="s">
        <v>423</v>
      </c>
      <c r="CG109" s="905"/>
      <c r="CH109" s="905"/>
      <c r="CI109" s="905"/>
      <c r="CJ109" s="905"/>
      <c r="CK109" s="882" t="s">
        <v>424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422</v>
      </c>
      <c r="DH109" s="883"/>
      <c r="DI109" s="883"/>
      <c r="DJ109" s="883"/>
      <c r="DK109" s="884"/>
      <c r="DL109" s="882" t="s">
        <v>288</v>
      </c>
      <c r="DM109" s="883"/>
      <c r="DN109" s="883"/>
      <c r="DO109" s="883"/>
      <c r="DP109" s="884"/>
      <c r="DQ109" s="882" t="s">
        <v>287</v>
      </c>
      <c r="DR109" s="883"/>
      <c r="DS109" s="883"/>
      <c r="DT109" s="883"/>
      <c r="DU109" s="884"/>
      <c r="DV109" s="882" t="s">
        <v>423</v>
      </c>
      <c r="DW109" s="883"/>
      <c r="DX109" s="883"/>
      <c r="DY109" s="883"/>
      <c r="DZ109" s="885"/>
    </row>
    <row r="110" spans="1:131" s="197" customFormat="1" ht="26.25" customHeight="1" x14ac:dyDescent="0.15">
      <c r="A110" s="886" t="s">
        <v>425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10861054</v>
      </c>
      <c r="AB110" s="890"/>
      <c r="AC110" s="890"/>
      <c r="AD110" s="890"/>
      <c r="AE110" s="891"/>
      <c r="AF110" s="892">
        <v>10707066</v>
      </c>
      <c r="AG110" s="890"/>
      <c r="AH110" s="890"/>
      <c r="AI110" s="890"/>
      <c r="AJ110" s="891"/>
      <c r="AK110" s="892">
        <v>10916474</v>
      </c>
      <c r="AL110" s="890"/>
      <c r="AM110" s="890"/>
      <c r="AN110" s="890"/>
      <c r="AO110" s="891"/>
      <c r="AP110" s="893">
        <v>27.8</v>
      </c>
      <c r="AQ110" s="894"/>
      <c r="AR110" s="894"/>
      <c r="AS110" s="894"/>
      <c r="AT110" s="895"/>
      <c r="AU110" s="896" t="s">
        <v>60</v>
      </c>
      <c r="AV110" s="897"/>
      <c r="AW110" s="897"/>
      <c r="AX110" s="897"/>
      <c r="AY110" s="898"/>
      <c r="AZ110" s="940" t="s">
        <v>426</v>
      </c>
      <c r="BA110" s="887"/>
      <c r="BB110" s="887"/>
      <c r="BC110" s="887"/>
      <c r="BD110" s="887"/>
      <c r="BE110" s="887"/>
      <c r="BF110" s="887"/>
      <c r="BG110" s="887"/>
      <c r="BH110" s="887"/>
      <c r="BI110" s="887"/>
      <c r="BJ110" s="887"/>
      <c r="BK110" s="887"/>
      <c r="BL110" s="887"/>
      <c r="BM110" s="887"/>
      <c r="BN110" s="887"/>
      <c r="BO110" s="887"/>
      <c r="BP110" s="888"/>
      <c r="BQ110" s="926">
        <v>85249754</v>
      </c>
      <c r="BR110" s="927"/>
      <c r="BS110" s="927"/>
      <c r="BT110" s="927"/>
      <c r="BU110" s="927"/>
      <c r="BV110" s="927">
        <v>87934389</v>
      </c>
      <c r="BW110" s="927"/>
      <c r="BX110" s="927"/>
      <c r="BY110" s="927"/>
      <c r="BZ110" s="927"/>
      <c r="CA110" s="927">
        <v>90109678</v>
      </c>
      <c r="CB110" s="927"/>
      <c r="CC110" s="927"/>
      <c r="CD110" s="927"/>
      <c r="CE110" s="927"/>
      <c r="CF110" s="941">
        <v>229.7</v>
      </c>
      <c r="CG110" s="942"/>
      <c r="CH110" s="942"/>
      <c r="CI110" s="942"/>
      <c r="CJ110" s="942"/>
      <c r="CK110" s="943" t="s">
        <v>427</v>
      </c>
      <c r="CL110" s="944"/>
      <c r="CM110" s="923" t="s">
        <v>428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429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430</v>
      </c>
      <c r="BA111" s="950"/>
      <c r="BB111" s="950"/>
      <c r="BC111" s="950"/>
      <c r="BD111" s="950"/>
      <c r="BE111" s="950"/>
      <c r="BF111" s="950"/>
      <c r="BG111" s="950"/>
      <c r="BH111" s="950"/>
      <c r="BI111" s="950"/>
      <c r="BJ111" s="950"/>
      <c r="BK111" s="950"/>
      <c r="BL111" s="950"/>
      <c r="BM111" s="950"/>
      <c r="BN111" s="950"/>
      <c r="BO111" s="950"/>
      <c r="BP111" s="951"/>
      <c r="BQ111" s="919">
        <v>3717427</v>
      </c>
      <c r="BR111" s="920"/>
      <c r="BS111" s="920"/>
      <c r="BT111" s="920"/>
      <c r="BU111" s="920"/>
      <c r="BV111" s="920">
        <v>3652915</v>
      </c>
      <c r="BW111" s="920"/>
      <c r="BX111" s="920"/>
      <c r="BY111" s="920"/>
      <c r="BZ111" s="920"/>
      <c r="CA111" s="920">
        <v>3593862</v>
      </c>
      <c r="CB111" s="920"/>
      <c r="CC111" s="920"/>
      <c r="CD111" s="920"/>
      <c r="CE111" s="920"/>
      <c r="CF111" s="914">
        <v>9.1999999999999993</v>
      </c>
      <c r="CG111" s="915"/>
      <c r="CH111" s="915"/>
      <c r="CI111" s="915"/>
      <c r="CJ111" s="915"/>
      <c r="CK111" s="945"/>
      <c r="CL111" s="946"/>
      <c r="CM111" s="916" t="s">
        <v>431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v>630983</v>
      </c>
      <c r="DH111" s="920"/>
      <c r="DI111" s="920"/>
      <c r="DJ111" s="920"/>
      <c r="DK111" s="920"/>
      <c r="DL111" s="920">
        <v>587560</v>
      </c>
      <c r="DM111" s="920"/>
      <c r="DN111" s="920"/>
      <c r="DO111" s="920"/>
      <c r="DP111" s="920"/>
      <c r="DQ111" s="920">
        <v>543366</v>
      </c>
      <c r="DR111" s="920"/>
      <c r="DS111" s="920"/>
      <c r="DT111" s="920"/>
      <c r="DU111" s="920"/>
      <c r="DV111" s="921">
        <v>1.4</v>
      </c>
      <c r="DW111" s="921"/>
      <c r="DX111" s="921"/>
      <c r="DY111" s="921"/>
      <c r="DZ111" s="922"/>
    </row>
    <row r="112" spans="1:131" s="197" customFormat="1" ht="26.25" customHeight="1" x14ac:dyDescent="0.15">
      <c r="A112" s="952" t="s">
        <v>432</v>
      </c>
      <c r="B112" s="953"/>
      <c r="C112" s="950" t="s">
        <v>433</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434</v>
      </c>
      <c r="BA112" s="950"/>
      <c r="BB112" s="950"/>
      <c r="BC112" s="950"/>
      <c r="BD112" s="950"/>
      <c r="BE112" s="950"/>
      <c r="BF112" s="950"/>
      <c r="BG112" s="950"/>
      <c r="BH112" s="950"/>
      <c r="BI112" s="950"/>
      <c r="BJ112" s="950"/>
      <c r="BK112" s="950"/>
      <c r="BL112" s="950"/>
      <c r="BM112" s="950"/>
      <c r="BN112" s="950"/>
      <c r="BO112" s="950"/>
      <c r="BP112" s="951"/>
      <c r="BQ112" s="919">
        <v>33815176</v>
      </c>
      <c r="BR112" s="920"/>
      <c r="BS112" s="920"/>
      <c r="BT112" s="920"/>
      <c r="BU112" s="920"/>
      <c r="BV112" s="920">
        <v>31975344</v>
      </c>
      <c r="BW112" s="920"/>
      <c r="BX112" s="920"/>
      <c r="BY112" s="920"/>
      <c r="BZ112" s="920"/>
      <c r="CA112" s="920">
        <v>30489594</v>
      </c>
      <c r="CB112" s="920"/>
      <c r="CC112" s="920"/>
      <c r="CD112" s="920"/>
      <c r="CE112" s="920"/>
      <c r="CF112" s="914">
        <v>77.7</v>
      </c>
      <c r="CG112" s="915"/>
      <c r="CH112" s="915"/>
      <c r="CI112" s="915"/>
      <c r="CJ112" s="915"/>
      <c r="CK112" s="945"/>
      <c r="CL112" s="946"/>
      <c r="CM112" s="916" t="s">
        <v>435</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436</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2899563</v>
      </c>
      <c r="AB113" s="934"/>
      <c r="AC113" s="934"/>
      <c r="AD113" s="934"/>
      <c r="AE113" s="935"/>
      <c r="AF113" s="936">
        <v>2860700</v>
      </c>
      <c r="AG113" s="934"/>
      <c r="AH113" s="934"/>
      <c r="AI113" s="934"/>
      <c r="AJ113" s="935"/>
      <c r="AK113" s="936">
        <v>2834667</v>
      </c>
      <c r="AL113" s="934"/>
      <c r="AM113" s="934"/>
      <c r="AN113" s="934"/>
      <c r="AO113" s="935"/>
      <c r="AP113" s="937">
        <v>7.2</v>
      </c>
      <c r="AQ113" s="938"/>
      <c r="AR113" s="938"/>
      <c r="AS113" s="938"/>
      <c r="AT113" s="939"/>
      <c r="AU113" s="899"/>
      <c r="AV113" s="900"/>
      <c r="AW113" s="900"/>
      <c r="AX113" s="900"/>
      <c r="AY113" s="901"/>
      <c r="AZ113" s="949" t="s">
        <v>437</v>
      </c>
      <c r="BA113" s="950"/>
      <c r="BB113" s="950"/>
      <c r="BC113" s="950"/>
      <c r="BD113" s="950"/>
      <c r="BE113" s="950"/>
      <c r="BF113" s="950"/>
      <c r="BG113" s="950"/>
      <c r="BH113" s="950"/>
      <c r="BI113" s="950"/>
      <c r="BJ113" s="950"/>
      <c r="BK113" s="950"/>
      <c r="BL113" s="950"/>
      <c r="BM113" s="950"/>
      <c r="BN113" s="950"/>
      <c r="BO113" s="950"/>
      <c r="BP113" s="951"/>
      <c r="BQ113" s="919" t="s">
        <v>112</v>
      </c>
      <c r="BR113" s="920"/>
      <c r="BS113" s="920"/>
      <c r="BT113" s="920"/>
      <c r="BU113" s="920"/>
      <c r="BV113" s="920" t="s">
        <v>112</v>
      </c>
      <c r="BW113" s="920"/>
      <c r="BX113" s="920"/>
      <c r="BY113" s="920"/>
      <c r="BZ113" s="920"/>
      <c r="CA113" s="920" t="s">
        <v>112</v>
      </c>
      <c r="CB113" s="920"/>
      <c r="CC113" s="920"/>
      <c r="CD113" s="920"/>
      <c r="CE113" s="920"/>
      <c r="CF113" s="914" t="s">
        <v>112</v>
      </c>
      <c r="CG113" s="915"/>
      <c r="CH113" s="915"/>
      <c r="CI113" s="915"/>
      <c r="CJ113" s="915"/>
      <c r="CK113" s="945"/>
      <c r="CL113" s="946"/>
      <c r="CM113" s="916" t="s">
        <v>438</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439</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112</v>
      </c>
      <c r="AB114" s="959"/>
      <c r="AC114" s="959"/>
      <c r="AD114" s="959"/>
      <c r="AE114" s="960"/>
      <c r="AF114" s="961" t="s">
        <v>112</v>
      </c>
      <c r="AG114" s="959"/>
      <c r="AH114" s="959"/>
      <c r="AI114" s="959"/>
      <c r="AJ114" s="960"/>
      <c r="AK114" s="961" t="s">
        <v>112</v>
      </c>
      <c r="AL114" s="959"/>
      <c r="AM114" s="959"/>
      <c r="AN114" s="959"/>
      <c r="AO114" s="960"/>
      <c r="AP114" s="962" t="s">
        <v>112</v>
      </c>
      <c r="AQ114" s="963"/>
      <c r="AR114" s="963"/>
      <c r="AS114" s="963"/>
      <c r="AT114" s="964"/>
      <c r="AU114" s="899"/>
      <c r="AV114" s="900"/>
      <c r="AW114" s="900"/>
      <c r="AX114" s="900"/>
      <c r="AY114" s="901"/>
      <c r="AZ114" s="949" t="s">
        <v>440</v>
      </c>
      <c r="BA114" s="950"/>
      <c r="BB114" s="950"/>
      <c r="BC114" s="950"/>
      <c r="BD114" s="950"/>
      <c r="BE114" s="950"/>
      <c r="BF114" s="950"/>
      <c r="BG114" s="950"/>
      <c r="BH114" s="950"/>
      <c r="BI114" s="950"/>
      <c r="BJ114" s="950"/>
      <c r="BK114" s="950"/>
      <c r="BL114" s="950"/>
      <c r="BM114" s="950"/>
      <c r="BN114" s="950"/>
      <c r="BO114" s="950"/>
      <c r="BP114" s="951"/>
      <c r="BQ114" s="919">
        <v>13209203</v>
      </c>
      <c r="BR114" s="920"/>
      <c r="BS114" s="920"/>
      <c r="BT114" s="920"/>
      <c r="BU114" s="920"/>
      <c r="BV114" s="920">
        <v>12251636</v>
      </c>
      <c r="BW114" s="920"/>
      <c r="BX114" s="920"/>
      <c r="BY114" s="920"/>
      <c r="BZ114" s="920"/>
      <c r="CA114" s="920">
        <v>11204516</v>
      </c>
      <c r="CB114" s="920"/>
      <c r="CC114" s="920"/>
      <c r="CD114" s="920"/>
      <c r="CE114" s="920"/>
      <c r="CF114" s="914">
        <v>28.6</v>
      </c>
      <c r="CG114" s="915"/>
      <c r="CH114" s="915"/>
      <c r="CI114" s="915"/>
      <c r="CJ114" s="915"/>
      <c r="CK114" s="945"/>
      <c r="CL114" s="946"/>
      <c r="CM114" s="916" t="s">
        <v>441</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442</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81387</v>
      </c>
      <c r="AB115" s="934"/>
      <c r="AC115" s="934"/>
      <c r="AD115" s="934"/>
      <c r="AE115" s="935"/>
      <c r="AF115" s="936">
        <v>77450</v>
      </c>
      <c r="AG115" s="934"/>
      <c r="AH115" s="934"/>
      <c r="AI115" s="934"/>
      <c r="AJ115" s="935"/>
      <c r="AK115" s="936">
        <v>70587</v>
      </c>
      <c r="AL115" s="934"/>
      <c r="AM115" s="934"/>
      <c r="AN115" s="934"/>
      <c r="AO115" s="935"/>
      <c r="AP115" s="937">
        <v>0.2</v>
      </c>
      <c r="AQ115" s="938"/>
      <c r="AR115" s="938"/>
      <c r="AS115" s="938"/>
      <c r="AT115" s="939"/>
      <c r="AU115" s="899"/>
      <c r="AV115" s="900"/>
      <c r="AW115" s="900"/>
      <c r="AX115" s="900"/>
      <c r="AY115" s="901"/>
      <c r="AZ115" s="949" t="s">
        <v>443</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v>1442</v>
      </c>
      <c r="BW115" s="920"/>
      <c r="BX115" s="920"/>
      <c r="BY115" s="920"/>
      <c r="BZ115" s="920"/>
      <c r="CA115" s="920" t="s">
        <v>112</v>
      </c>
      <c r="CB115" s="920"/>
      <c r="CC115" s="920"/>
      <c r="CD115" s="920"/>
      <c r="CE115" s="920"/>
      <c r="CF115" s="914" t="s">
        <v>112</v>
      </c>
      <c r="CG115" s="915"/>
      <c r="CH115" s="915"/>
      <c r="CI115" s="915"/>
      <c r="CJ115" s="915"/>
      <c r="CK115" s="945"/>
      <c r="CL115" s="946"/>
      <c r="CM115" s="949" t="s">
        <v>444</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2993707</v>
      </c>
      <c r="DH115" s="959"/>
      <c r="DI115" s="959"/>
      <c r="DJ115" s="959"/>
      <c r="DK115" s="960"/>
      <c r="DL115" s="961">
        <v>2993707</v>
      </c>
      <c r="DM115" s="959"/>
      <c r="DN115" s="959"/>
      <c r="DO115" s="959"/>
      <c r="DP115" s="960"/>
      <c r="DQ115" s="961">
        <v>2993707</v>
      </c>
      <c r="DR115" s="959"/>
      <c r="DS115" s="959"/>
      <c r="DT115" s="959"/>
      <c r="DU115" s="960"/>
      <c r="DV115" s="962">
        <v>7.6</v>
      </c>
      <c r="DW115" s="963"/>
      <c r="DX115" s="963"/>
      <c r="DY115" s="963"/>
      <c r="DZ115" s="964"/>
    </row>
    <row r="116" spans="1:130" s="197" customFormat="1" ht="26.25" customHeight="1" x14ac:dyDescent="0.15">
      <c r="A116" s="956"/>
      <c r="B116" s="957"/>
      <c r="C116" s="971" t="s">
        <v>445</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446</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447</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87235</v>
      </c>
      <c r="DH116" s="959"/>
      <c r="DI116" s="959"/>
      <c r="DJ116" s="959"/>
      <c r="DK116" s="960"/>
      <c r="DL116" s="961">
        <v>70437</v>
      </c>
      <c r="DM116" s="959"/>
      <c r="DN116" s="959"/>
      <c r="DO116" s="959"/>
      <c r="DP116" s="960"/>
      <c r="DQ116" s="961">
        <v>56789</v>
      </c>
      <c r="DR116" s="959"/>
      <c r="DS116" s="959"/>
      <c r="DT116" s="959"/>
      <c r="DU116" s="960"/>
      <c r="DV116" s="962">
        <v>0.1</v>
      </c>
      <c r="DW116" s="963"/>
      <c r="DX116" s="963"/>
      <c r="DY116" s="963"/>
      <c r="DZ116" s="964"/>
    </row>
    <row r="117" spans="1:130" s="197" customFormat="1" ht="26.25" customHeight="1" x14ac:dyDescent="0.15">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448</v>
      </c>
      <c r="Z117" s="884"/>
      <c r="AA117" s="996">
        <v>13842004</v>
      </c>
      <c r="AB117" s="966"/>
      <c r="AC117" s="966"/>
      <c r="AD117" s="966"/>
      <c r="AE117" s="967"/>
      <c r="AF117" s="965">
        <v>13645216</v>
      </c>
      <c r="AG117" s="966"/>
      <c r="AH117" s="966"/>
      <c r="AI117" s="966"/>
      <c r="AJ117" s="967"/>
      <c r="AK117" s="965">
        <v>13821728</v>
      </c>
      <c r="AL117" s="966"/>
      <c r="AM117" s="966"/>
      <c r="AN117" s="966"/>
      <c r="AO117" s="967"/>
      <c r="AP117" s="968"/>
      <c r="AQ117" s="969"/>
      <c r="AR117" s="969"/>
      <c r="AS117" s="969"/>
      <c r="AT117" s="970"/>
      <c r="AU117" s="899"/>
      <c r="AV117" s="900"/>
      <c r="AW117" s="900"/>
      <c r="AX117" s="900"/>
      <c r="AY117" s="901"/>
      <c r="AZ117" s="995" t="s">
        <v>449</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450</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424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422</v>
      </c>
      <c r="AB118" s="883"/>
      <c r="AC118" s="883"/>
      <c r="AD118" s="883"/>
      <c r="AE118" s="884"/>
      <c r="AF118" s="882" t="s">
        <v>288</v>
      </c>
      <c r="AG118" s="883"/>
      <c r="AH118" s="883"/>
      <c r="AI118" s="883"/>
      <c r="AJ118" s="884"/>
      <c r="AK118" s="882" t="s">
        <v>287</v>
      </c>
      <c r="AL118" s="883"/>
      <c r="AM118" s="883"/>
      <c r="AN118" s="883"/>
      <c r="AO118" s="884"/>
      <c r="AP118" s="990" t="s">
        <v>423</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451</v>
      </c>
      <c r="BP118" s="994"/>
      <c r="BQ118" s="985">
        <v>135991560</v>
      </c>
      <c r="BR118" s="986"/>
      <c r="BS118" s="986"/>
      <c r="BT118" s="986"/>
      <c r="BU118" s="986"/>
      <c r="BV118" s="986">
        <v>135815726</v>
      </c>
      <c r="BW118" s="986"/>
      <c r="BX118" s="986"/>
      <c r="BY118" s="986"/>
      <c r="BZ118" s="986"/>
      <c r="CA118" s="986">
        <v>135397650</v>
      </c>
      <c r="CB118" s="986"/>
      <c r="CC118" s="986"/>
      <c r="CD118" s="986"/>
      <c r="CE118" s="986"/>
      <c r="CF118" s="987"/>
      <c r="CG118" s="988"/>
      <c r="CH118" s="988"/>
      <c r="CI118" s="988"/>
      <c r="CJ118" s="989"/>
      <c r="CK118" s="945"/>
      <c r="CL118" s="946"/>
      <c r="CM118" s="916" t="s">
        <v>452</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427</v>
      </c>
      <c r="B119" s="944"/>
      <c r="C119" s="923" t="s">
        <v>428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453</v>
      </c>
      <c r="AV119" s="978"/>
      <c r="AW119" s="978"/>
      <c r="AX119" s="978"/>
      <c r="AY119" s="979"/>
      <c r="AZ119" s="940" t="s">
        <v>454</v>
      </c>
      <c r="BA119" s="887"/>
      <c r="BB119" s="887"/>
      <c r="BC119" s="887"/>
      <c r="BD119" s="887"/>
      <c r="BE119" s="887"/>
      <c r="BF119" s="887"/>
      <c r="BG119" s="887"/>
      <c r="BH119" s="887"/>
      <c r="BI119" s="887"/>
      <c r="BJ119" s="887"/>
      <c r="BK119" s="887"/>
      <c r="BL119" s="887"/>
      <c r="BM119" s="887"/>
      <c r="BN119" s="887"/>
      <c r="BO119" s="887"/>
      <c r="BP119" s="888"/>
      <c r="BQ119" s="926">
        <v>22069223</v>
      </c>
      <c r="BR119" s="927"/>
      <c r="BS119" s="927"/>
      <c r="BT119" s="927"/>
      <c r="BU119" s="927"/>
      <c r="BV119" s="927">
        <v>25062091</v>
      </c>
      <c r="BW119" s="927"/>
      <c r="BX119" s="927"/>
      <c r="BY119" s="927"/>
      <c r="BZ119" s="927"/>
      <c r="CA119" s="927">
        <v>25012633</v>
      </c>
      <c r="CB119" s="927"/>
      <c r="CC119" s="927"/>
      <c r="CD119" s="927"/>
      <c r="CE119" s="927"/>
      <c r="CF119" s="941">
        <v>63.8</v>
      </c>
      <c r="CG119" s="942"/>
      <c r="CH119" s="942"/>
      <c r="CI119" s="942"/>
      <c r="CJ119" s="942"/>
      <c r="CK119" s="947"/>
      <c r="CL119" s="948"/>
      <c r="CM119" s="1004" t="s">
        <v>455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5502</v>
      </c>
      <c r="DH119" s="998"/>
      <c r="DI119" s="998"/>
      <c r="DJ119" s="998"/>
      <c r="DK119" s="999"/>
      <c r="DL119" s="1000">
        <v>1211</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x14ac:dyDescent="0.15">
      <c r="A120" s="975"/>
      <c r="B120" s="946"/>
      <c r="C120" s="916" t="s">
        <v>431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v>54543</v>
      </c>
      <c r="AB120" s="959"/>
      <c r="AC120" s="959"/>
      <c r="AD120" s="959"/>
      <c r="AE120" s="960"/>
      <c r="AF120" s="961">
        <v>54543</v>
      </c>
      <c r="AG120" s="959"/>
      <c r="AH120" s="959"/>
      <c r="AI120" s="959"/>
      <c r="AJ120" s="960"/>
      <c r="AK120" s="961">
        <v>54543</v>
      </c>
      <c r="AL120" s="959"/>
      <c r="AM120" s="959"/>
      <c r="AN120" s="959"/>
      <c r="AO120" s="960"/>
      <c r="AP120" s="962">
        <v>0.1</v>
      </c>
      <c r="AQ120" s="963"/>
      <c r="AR120" s="963"/>
      <c r="AS120" s="963"/>
      <c r="AT120" s="964"/>
      <c r="AU120" s="980"/>
      <c r="AV120" s="981"/>
      <c r="AW120" s="981"/>
      <c r="AX120" s="981"/>
      <c r="AY120" s="982"/>
      <c r="AZ120" s="949" t="s">
        <v>456</v>
      </c>
      <c r="BA120" s="950"/>
      <c r="BB120" s="950"/>
      <c r="BC120" s="950"/>
      <c r="BD120" s="950"/>
      <c r="BE120" s="950"/>
      <c r="BF120" s="950"/>
      <c r="BG120" s="950"/>
      <c r="BH120" s="950"/>
      <c r="BI120" s="950"/>
      <c r="BJ120" s="950"/>
      <c r="BK120" s="950"/>
      <c r="BL120" s="950"/>
      <c r="BM120" s="950"/>
      <c r="BN120" s="950"/>
      <c r="BO120" s="950"/>
      <c r="BP120" s="951"/>
      <c r="BQ120" s="919">
        <v>5744358</v>
      </c>
      <c r="BR120" s="920"/>
      <c r="BS120" s="920"/>
      <c r="BT120" s="920"/>
      <c r="BU120" s="920"/>
      <c r="BV120" s="920">
        <v>5476679</v>
      </c>
      <c r="BW120" s="920"/>
      <c r="BX120" s="920"/>
      <c r="BY120" s="920"/>
      <c r="BZ120" s="920"/>
      <c r="CA120" s="920">
        <v>4811928</v>
      </c>
      <c r="CB120" s="920"/>
      <c r="CC120" s="920"/>
      <c r="CD120" s="920"/>
      <c r="CE120" s="920"/>
      <c r="CF120" s="914">
        <v>12.3</v>
      </c>
      <c r="CG120" s="915"/>
      <c r="CH120" s="915"/>
      <c r="CI120" s="915"/>
      <c r="CJ120" s="915"/>
      <c r="CK120" s="1013" t="s">
        <v>457</v>
      </c>
      <c r="CL120" s="1014"/>
      <c r="CM120" s="1014"/>
      <c r="CN120" s="1014"/>
      <c r="CO120" s="1015"/>
      <c r="CP120" s="1021" t="s">
        <v>398</v>
      </c>
      <c r="CQ120" s="1022"/>
      <c r="CR120" s="1022"/>
      <c r="CS120" s="1022"/>
      <c r="CT120" s="1022"/>
      <c r="CU120" s="1022"/>
      <c r="CV120" s="1022"/>
      <c r="CW120" s="1022"/>
      <c r="CX120" s="1022"/>
      <c r="CY120" s="1022"/>
      <c r="CZ120" s="1022"/>
      <c r="DA120" s="1022"/>
      <c r="DB120" s="1022"/>
      <c r="DC120" s="1022"/>
      <c r="DD120" s="1022"/>
      <c r="DE120" s="1022"/>
      <c r="DF120" s="1023"/>
      <c r="DG120" s="926">
        <v>24116063</v>
      </c>
      <c r="DH120" s="927"/>
      <c r="DI120" s="927"/>
      <c r="DJ120" s="927"/>
      <c r="DK120" s="927"/>
      <c r="DL120" s="927">
        <v>22276575</v>
      </c>
      <c r="DM120" s="927"/>
      <c r="DN120" s="927"/>
      <c r="DO120" s="927"/>
      <c r="DP120" s="927"/>
      <c r="DQ120" s="927">
        <v>21005665</v>
      </c>
      <c r="DR120" s="927"/>
      <c r="DS120" s="927"/>
      <c r="DT120" s="927"/>
      <c r="DU120" s="927"/>
      <c r="DV120" s="928">
        <v>53.5</v>
      </c>
      <c r="DW120" s="928"/>
      <c r="DX120" s="928"/>
      <c r="DY120" s="928"/>
      <c r="DZ120" s="929"/>
    </row>
    <row r="121" spans="1:130" s="197" customFormat="1" ht="26.25" customHeight="1" x14ac:dyDescent="0.15">
      <c r="A121" s="975"/>
      <c r="B121" s="946"/>
      <c r="C121" s="1010" t="s">
        <v>458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459</v>
      </c>
      <c r="BA121" s="971"/>
      <c r="BB121" s="971"/>
      <c r="BC121" s="971"/>
      <c r="BD121" s="971"/>
      <c r="BE121" s="971"/>
      <c r="BF121" s="971"/>
      <c r="BG121" s="971"/>
      <c r="BH121" s="971"/>
      <c r="BI121" s="971"/>
      <c r="BJ121" s="971"/>
      <c r="BK121" s="971"/>
      <c r="BL121" s="971"/>
      <c r="BM121" s="971"/>
      <c r="BN121" s="971"/>
      <c r="BO121" s="971"/>
      <c r="BP121" s="972"/>
      <c r="BQ121" s="985">
        <v>83735848</v>
      </c>
      <c r="BR121" s="986"/>
      <c r="BS121" s="986"/>
      <c r="BT121" s="986"/>
      <c r="BU121" s="986"/>
      <c r="BV121" s="986">
        <v>87073309</v>
      </c>
      <c r="BW121" s="986"/>
      <c r="BX121" s="986"/>
      <c r="BY121" s="986"/>
      <c r="BZ121" s="986"/>
      <c r="CA121" s="986">
        <v>89780678</v>
      </c>
      <c r="CB121" s="986"/>
      <c r="CC121" s="986"/>
      <c r="CD121" s="986"/>
      <c r="CE121" s="986"/>
      <c r="CF121" s="1024">
        <v>228.9</v>
      </c>
      <c r="CG121" s="1025"/>
      <c r="CH121" s="1025"/>
      <c r="CI121" s="1025"/>
      <c r="CJ121" s="1025"/>
      <c r="CK121" s="1016"/>
      <c r="CL121" s="1017"/>
      <c r="CM121" s="1017"/>
      <c r="CN121" s="1017"/>
      <c r="CO121" s="1018"/>
      <c r="CP121" s="1007" t="s">
        <v>399</v>
      </c>
      <c r="CQ121" s="1008"/>
      <c r="CR121" s="1008"/>
      <c r="CS121" s="1008"/>
      <c r="CT121" s="1008"/>
      <c r="CU121" s="1008"/>
      <c r="CV121" s="1008"/>
      <c r="CW121" s="1008"/>
      <c r="CX121" s="1008"/>
      <c r="CY121" s="1008"/>
      <c r="CZ121" s="1008"/>
      <c r="DA121" s="1008"/>
      <c r="DB121" s="1008"/>
      <c r="DC121" s="1008"/>
      <c r="DD121" s="1008"/>
      <c r="DE121" s="1008"/>
      <c r="DF121" s="1009"/>
      <c r="DG121" s="919">
        <v>5873160</v>
      </c>
      <c r="DH121" s="920"/>
      <c r="DI121" s="920"/>
      <c r="DJ121" s="920"/>
      <c r="DK121" s="920"/>
      <c r="DL121" s="920">
        <v>5799420</v>
      </c>
      <c r="DM121" s="920"/>
      <c r="DN121" s="920"/>
      <c r="DO121" s="920"/>
      <c r="DP121" s="920"/>
      <c r="DQ121" s="920">
        <v>5499782</v>
      </c>
      <c r="DR121" s="920"/>
      <c r="DS121" s="920"/>
      <c r="DT121" s="920"/>
      <c r="DU121" s="920"/>
      <c r="DV121" s="921">
        <v>14</v>
      </c>
      <c r="DW121" s="921"/>
      <c r="DX121" s="921"/>
      <c r="DY121" s="921"/>
      <c r="DZ121" s="922"/>
    </row>
    <row r="122" spans="1:130" s="197" customFormat="1" ht="26.25" customHeight="1" x14ac:dyDescent="0.15">
      <c r="A122" s="975"/>
      <c r="B122" s="946"/>
      <c r="C122" s="916" t="s">
        <v>441</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460</v>
      </c>
      <c r="BP122" s="994"/>
      <c r="BQ122" s="1034">
        <v>111549429</v>
      </c>
      <c r="BR122" s="1035"/>
      <c r="BS122" s="1035"/>
      <c r="BT122" s="1035"/>
      <c r="BU122" s="1035"/>
      <c r="BV122" s="1035">
        <v>117612079</v>
      </c>
      <c r="BW122" s="1035"/>
      <c r="BX122" s="1035"/>
      <c r="BY122" s="1035"/>
      <c r="BZ122" s="1035"/>
      <c r="CA122" s="1035">
        <v>119605239</v>
      </c>
      <c r="CB122" s="1035"/>
      <c r="CC122" s="1035"/>
      <c r="CD122" s="1035"/>
      <c r="CE122" s="1035"/>
      <c r="CF122" s="987"/>
      <c r="CG122" s="988"/>
      <c r="CH122" s="988"/>
      <c r="CI122" s="988"/>
      <c r="CJ122" s="989"/>
      <c r="CK122" s="1016"/>
      <c r="CL122" s="1017"/>
      <c r="CM122" s="1017"/>
      <c r="CN122" s="1017"/>
      <c r="CO122" s="1018"/>
      <c r="CP122" s="1007" t="s">
        <v>461</v>
      </c>
      <c r="CQ122" s="1008"/>
      <c r="CR122" s="1008"/>
      <c r="CS122" s="1008"/>
      <c r="CT122" s="1008"/>
      <c r="CU122" s="1008"/>
      <c r="CV122" s="1008"/>
      <c r="CW122" s="1008"/>
      <c r="CX122" s="1008"/>
      <c r="CY122" s="1008"/>
      <c r="CZ122" s="1008"/>
      <c r="DA122" s="1008"/>
      <c r="DB122" s="1008"/>
      <c r="DC122" s="1008"/>
      <c r="DD122" s="1008"/>
      <c r="DE122" s="1008"/>
      <c r="DF122" s="1009"/>
      <c r="DG122" s="919">
        <v>2505781</v>
      </c>
      <c r="DH122" s="920"/>
      <c r="DI122" s="920"/>
      <c r="DJ122" s="920"/>
      <c r="DK122" s="920"/>
      <c r="DL122" s="920">
        <v>2441527</v>
      </c>
      <c r="DM122" s="920"/>
      <c r="DN122" s="920"/>
      <c r="DO122" s="920"/>
      <c r="DP122" s="920"/>
      <c r="DQ122" s="920">
        <v>2319913</v>
      </c>
      <c r="DR122" s="920"/>
      <c r="DS122" s="920"/>
      <c r="DT122" s="920"/>
      <c r="DU122" s="920"/>
      <c r="DV122" s="921">
        <v>5.9</v>
      </c>
      <c r="DW122" s="921"/>
      <c r="DX122" s="921"/>
      <c r="DY122" s="921"/>
      <c r="DZ122" s="922"/>
    </row>
    <row r="123" spans="1:130" s="197" customFormat="1" ht="26.25" customHeight="1" thickBot="1" x14ac:dyDescent="0.2">
      <c r="A123" s="975"/>
      <c r="B123" s="946"/>
      <c r="C123" s="916" t="s">
        <v>447</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17776</v>
      </c>
      <c r="AB123" s="959"/>
      <c r="AC123" s="959"/>
      <c r="AD123" s="959"/>
      <c r="AE123" s="960"/>
      <c r="AF123" s="961">
        <v>17573</v>
      </c>
      <c r="AG123" s="959"/>
      <c r="AH123" s="959"/>
      <c r="AI123" s="959"/>
      <c r="AJ123" s="960"/>
      <c r="AK123" s="961">
        <v>14219</v>
      </c>
      <c r="AL123" s="959"/>
      <c r="AM123" s="959"/>
      <c r="AN123" s="959"/>
      <c r="AO123" s="960"/>
      <c r="AP123" s="962">
        <v>0</v>
      </c>
      <c r="AQ123" s="963"/>
      <c r="AR123" s="963"/>
      <c r="AS123" s="963"/>
      <c r="AT123" s="964"/>
      <c r="AU123" s="1031" t="s">
        <v>462</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63.7</v>
      </c>
      <c r="BR123" s="1027"/>
      <c r="BS123" s="1027"/>
      <c r="BT123" s="1027"/>
      <c r="BU123" s="1027"/>
      <c r="BV123" s="1027">
        <v>47.1</v>
      </c>
      <c r="BW123" s="1027"/>
      <c r="BX123" s="1027"/>
      <c r="BY123" s="1027"/>
      <c r="BZ123" s="1027"/>
      <c r="CA123" s="1027">
        <v>40.200000000000003</v>
      </c>
      <c r="CB123" s="1027"/>
      <c r="CC123" s="1027"/>
      <c r="CD123" s="1027"/>
      <c r="CE123" s="1027"/>
      <c r="CF123" s="1028"/>
      <c r="CG123" s="1029"/>
      <c r="CH123" s="1029"/>
      <c r="CI123" s="1029"/>
      <c r="CJ123" s="1030"/>
      <c r="CK123" s="1016"/>
      <c r="CL123" s="1017"/>
      <c r="CM123" s="1017"/>
      <c r="CN123" s="1017"/>
      <c r="CO123" s="1018"/>
      <c r="CP123" s="1007" t="s">
        <v>463</v>
      </c>
      <c r="CQ123" s="1008"/>
      <c r="CR123" s="1008"/>
      <c r="CS123" s="1008"/>
      <c r="CT123" s="1008"/>
      <c r="CU123" s="1008"/>
      <c r="CV123" s="1008"/>
      <c r="CW123" s="1008"/>
      <c r="CX123" s="1008"/>
      <c r="CY123" s="1008"/>
      <c r="CZ123" s="1008"/>
      <c r="DA123" s="1008"/>
      <c r="DB123" s="1008"/>
      <c r="DC123" s="1008"/>
      <c r="DD123" s="1008"/>
      <c r="DE123" s="1008"/>
      <c r="DF123" s="1009"/>
      <c r="DG123" s="958">
        <v>1292484</v>
      </c>
      <c r="DH123" s="959"/>
      <c r="DI123" s="959"/>
      <c r="DJ123" s="959"/>
      <c r="DK123" s="960"/>
      <c r="DL123" s="961">
        <v>1424685</v>
      </c>
      <c r="DM123" s="959"/>
      <c r="DN123" s="959"/>
      <c r="DO123" s="959"/>
      <c r="DP123" s="960"/>
      <c r="DQ123" s="961">
        <v>1426736</v>
      </c>
      <c r="DR123" s="959"/>
      <c r="DS123" s="959"/>
      <c r="DT123" s="959"/>
      <c r="DU123" s="960"/>
      <c r="DV123" s="962">
        <v>3.6</v>
      </c>
      <c r="DW123" s="963"/>
      <c r="DX123" s="963"/>
      <c r="DY123" s="963"/>
      <c r="DZ123" s="964"/>
    </row>
    <row r="124" spans="1:130" s="197" customFormat="1" ht="26.25" customHeight="1" x14ac:dyDescent="0.15">
      <c r="A124" s="975"/>
      <c r="B124" s="946"/>
      <c r="C124" s="916" t="s">
        <v>450</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464</v>
      </c>
      <c r="AB124" s="959"/>
      <c r="AC124" s="959"/>
      <c r="AD124" s="959"/>
      <c r="AE124" s="960"/>
      <c r="AF124" s="961">
        <v>182</v>
      </c>
      <c r="AG124" s="959"/>
      <c r="AH124" s="959"/>
      <c r="AI124" s="959"/>
      <c r="AJ124" s="960"/>
      <c r="AK124" s="961" t="s">
        <v>464</v>
      </c>
      <c r="AL124" s="959"/>
      <c r="AM124" s="959"/>
      <c r="AN124" s="959"/>
      <c r="AO124" s="960"/>
      <c r="AP124" s="962" t="s">
        <v>464</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465</v>
      </c>
      <c r="CQ124" s="1008"/>
      <c r="CR124" s="1008"/>
      <c r="CS124" s="1008"/>
      <c r="CT124" s="1008"/>
      <c r="CU124" s="1008"/>
      <c r="CV124" s="1008"/>
      <c r="CW124" s="1008"/>
      <c r="CX124" s="1008"/>
      <c r="CY124" s="1008"/>
      <c r="CZ124" s="1008"/>
      <c r="DA124" s="1008"/>
      <c r="DB124" s="1008"/>
      <c r="DC124" s="1008"/>
      <c r="DD124" s="1008"/>
      <c r="DE124" s="1008"/>
      <c r="DF124" s="1009"/>
      <c r="DG124" s="997">
        <v>27688</v>
      </c>
      <c r="DH124" s="998"/>
      <c r="DI124" s="998"/>
      <c r="DJ124" s="998"/>
      <c r="DK124" s="999"/>
      <c r="DL124" s="1000">
        <v>33137</v>
      </c>
      <c r="DM124" s="998"/>
      <c r="DN124" s="998"/>
      <c r="DO124" s="998"/>
      <c r="DP124" s="999"/>
      <c r="DQ124" s="1000">
        <v>237498</v>
      </c>
      <c r="DR124" s="998"/>
      <c r="DS124" s="998"/>
      <c r="DT124" s="998"/>
      <c r="DU124" s="999"/>
      <c r="DV124" s="1001">
        <v>0.6</v>
      </c>
      <c r="DW124" s="1002"/>
      <c r="DX124" s="1002"/>
      <c r="DY124" s="1002"/>
      <c r="DZ124" s="1003"/>
    </row>
    <row r="125" spans="1:130" s="197" customFormat="1" ht="26.25" customHeight="1" thickBot="1" x14ac:dyDescent="0.2">
      <c r="A125" s="975"/>
      <c r="B125" s="946"/>
      <c r="C125" s="916" t="s">
        <v>452</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464</v>
      </c>
      <c r="AB125" s="959"/>
      <c r="AC125" s="959"/>
      <c r="AD125" s="959"/>
      <c r="AE125" s="960"/>
      <c r="AF125" s="961" t="s">
        <v>464</v>
      </c>
      <c r="AG125" s="959"/>
      <c r="AH125" s="959"/>
      <c r="AI125" s="959"/>
      <c r="AJ125" s="960"/>
      <c r="AK125" s="961" t="s">
        <v>464</v>
      </c>
      <c r="AL125" s="959"/>
      <c r="AM125" s="959"/>
      <c r="AN125" s="959"/>
      <c r="AO125" s="960"/>
      <c r="AP125" s="962" t="s">
        <v>464</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466</v>
      </c>
      <c r="CL125" s="1014"/>
      <c r="CM125" s="1014"/>
      <c r="CN125" s="1014"/>
      <c r="CO125" s="1015"/>
      <c r="CP125" s="940" t="s">
        <v>467</v>
      </c>
      <c r="CQ125" s="887"/>
      <c r="CR125" s="887"/>
      <c r="CS125" s="887"/>
      <c r="CT125" s="887"/>
      <c r="CU125" s="887"/>
      <c r="CV125" s="887"/>
      <c r="CW125" s="887"/>
      <c r="CX125" s="887"/>
      <c r="CY125" s="887"/>
      <c r="CZ125" s="887"/>
      <c r="DA125" s="887"/>
      <c r="DB125" s="887"/>
      <c r="DC125" s="887"/>
      <c r="DD125" s="887"/>
      <c r="DE125" s="887"/>
      <c r="DF125" s="888"/>
      <c r="DG125" s="926" t="s">
        <v>464</v>
      </c>
      <c r="DH125" s="927"/>
      <c r="DI125" s="927"/>
      <c r="DJ125" s="927"/>
      <c r="DK125" s="927"/>
      <c r="DL125" s="927" t="s">
        <v>464</v>
      </c>
      <c r="DM125" s="927"/>
      <c r="DN125" s="927"/>
      <c r="DO125" s="927"/>
      <c r="DP125" s="927"/>
      <c r="DQ125" s="927" t="s">
        <v>464</v>
      </c>
      <c r="DR125" s="927"/>
      <c r="DS125" s="927"/>
      <c r="DT125" s="927"/>
      <c r="DU125" s="927"/>
      <c r="DV125" s="928" t="s">
        <v>464</v>
      </c>
      <c r="DW125" s="928"/>
      <c r="DX125" s="928"/>
      <c r="DY125" s="928"/>
      <c r="DZ125" s="929"/>
    </row>
    <row r="126" spans="1:130" s="197" customFormat="1" ht="26.25" customHeight="1" x14ac:dyDescent="0.15">
      <c r="A126" s="975"/>
      <c r="B126" s="946"/>
      <c r="C126" s="916" t="s">
        <v>455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8398</v>
      </c>
      <c r="AB126" s="959"/>
      <c r="AC126" s="959"/>
      <c r="AD126" s="959"/>
      <c r="AE126" s="960"/>
      <c r="AF126" s="961">
        <v>4597</v>
      </c>
      <c r="AG126" s="959"/>
      <c r="AH126" s="959"/>
      <c r="AI126" s="959"/>
      <c r="AJ126" s="960"/>
      <c r="AK126" s="961">
        <v>1287</v>
      </c>
      <c r="AL126" s="959"/>
      <c r="AM126" s="959"/>
      <c r="AN126" s="959"/>
      <c r="AO126" s="960"/>
      <c r="AP126" s="962">
        <v>0</v>
      </c>
      <c r="AQ126" s="963"/>
      <c r="AR126" s="963"/>
      <c r="AS126" s="963"/>
      <c r="AT126" s="964"/>
      <c r="AU126" s="233"/>
      <c r="AV126" s="233"/>
      <c r="AW126" s="233"/>
      <c r="AX126" s="1036" t="s">
        <v>468</v>
      </c>
      <c r="AY126" s="1037"/>
      <c r="AZ126" s="1037"/>
      <c r="BA126" s="1037"/>
      <c r="BB126" s="1037"/>
      <c r="BC126" s="1037"/>
      <c r="BD126" s="1037"/>
      <c r="BE126" s="1038"/>
      <c r="BF126" s="1052" t="s">
        <v>469</v>
      </c>
      <c r="BG126" s="1037"/>
      <c r="BH126" s="1037"/>
      <c r="BI126" s="1037"/>
      <c r="BJ126" s="1037"/>
      <c r="BK126" s="1037"/>
      <c r="BL126" s="1038"/>
      <c r="BM126" s="1052" t="s">
        <v>470</v>
      </c>
      <c r="BN126" s="1037"/>
      <c r="BO126" s="1037"/>
      <c r="BP126" s="1037"/>
      <c r="BQ126" s="1037"/>
      <c r="BR126" s="1037"/>
      <c r="BS126" s="1038"/>
      <c r="BT126" s="1052" t="s">
        <v>471</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472</v>
      </c>
      <c r="CQ126" s="950"/>
      <c r="CR126" s="950"/>
      <c r="CS126" s="950"/>
      <c r="CT126" s="950"/>
      <c r="CU126" s="950"/>
      <c r="CV126" s="950"/>
      <c r="CW126" s="950"/>
      <c r="CX126" s="950"/>
      <c r="CY126" s="950"/>
      <c r="CZ126" s="950"/>
      <c r="DA126" s="950"/>
      <c r="DB126" s="950"/>
      <c r="DC126" s="950"/>
      <c r="DD126" s="950"/>
      <c r="DE126" s="950"/>
      <c r="DF126" s="951"/>
      <c r="DG126" s="919" t="s">
        <v>464</v>
      </c>
      <c r="DH126" s="920"/>
      <c r="DI126" s="920"/>
      <c r="DJ126" s="920"/>
      <c r="DK126" s="920"/>
      <c r="DL126" s="920" t="s">
        <v>464</v>
      </c>
      <c r="DM126" s="920"/>
      <c r="DN126" s="920"/>
      <c r="DO126" s="920"/>
      <c r="DP126" s="920"/>
      <c r="DQ126" s="920" t="s">
        <v>464</v>
      </c>
      <c r="DR126" s="920"/>
      <c r="DS126" s="920"/>
      <c r="DT126" s="920"/>
      <c r="DU126" s="920"/>
      <c r="DV126" s="921" t="s">
        <v>464</v>
      </c>
      <c r="DW126" s="921"/>
      <c r="DX126" s="921"/>
      <c r="DY126" s="921"/>
      <c r="DZ126" s="922"/>
    </row>
    <row r="127" spans="1:130" s="197" customFormat="1" ht="26.25" customHeight="1" thickBot="1" x14ac:dyDescent="0.2">
      <c r="A127" s="976"/>
      <c r="B127" s="948"/>
      <c r="C127" s="1004" t="s">
        <v>473</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670</v>
      </c>
      <c r="AB127" s="959"/>
      <c r="AC127" s="959"/>
      <c r="AD127" s="959"/>
      <c r="AE127" s="960"/>
      <c r="AF127" s="961">
        <v>555</v>
      </c>
      <c r="AG127" s="959"/>
      <c r="AH127" s="959"/>
      <c r="AI127" s="959"/>
      <c r="AJ127" s="960"/>
      <c r="AK127" s="961">
        <v>538</v>
      </c>
      <c r="AL127" s="959"/>
      <c r="AM127" s="959"/>
      <c r="AN127" s="959"/>
      <c r="AO127" s="960"/>
      <c r="AP127" s="962">
        <v>0</v>
      </c>
      <c r="AQ127" s="963"/>
      <c r="AR127" s="963"/>
      <c r="AS127" s="963"/>
      <c r="AT127" s="964"/>
      <c r="AU127" s="233"/>
      <c r="AV127" s="233"/>
      <c r="AW127" s="233"/>
      <c r="AX127" s="886" t="s">
        <v>474</v>
      </c>
      <c r="AY127" s="887"/>
      <c r="AZ127" s="887"/>
      <c r="BA127" s="887"/>
      <c r="BB127" s="887"/>
      <c r="BC127" s="887"/>
      <c r="BD127" s="887"/>
      <c r="BE127" s="888"/>
      <c r="BF127" s="1041" t="s">
        <v>464</v>
      </c>
      <c r="BG127" s="1042"/>
      <c r="BH127" s="1042"/>
      <c r="BI127" s="1042"/>
      <c r="BJ127" s="1042"/>
      <c r="BK127" s="1042"/>
      <c r="BL127" s="1051"/>
      <c r="BM127" s="1041">
        <v>11.28</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475</v>
      </c>
      <c r="CQ127" s="1045"/>
      <c r="CR127" s="1045"/>
      <c r="CS127" s="1045"/>
      <c r="CT127" s="1045"/>
      <c r="CU127" s="1045"/>
      <c r="CV127" s="1045"/>
      <c r="CW127" s="1045"/>
      <c r="CX127" s="1045"/>
      <c r="CY127" s="1045"/>
      <c r="CZ127" s="1045"/>
      <c r="DA127" s="1045"/>
      <c r="DB127" s="1045"/>
      <c r="DC127" s="1045"/>
      <c r="DD127" s="1045"/>
      <c r="DE127" s="1045"/>
      <c r="DF127" s="1046"/>
      <c r="DG127" s="1047" t="s">
        <v>464</v>
      </c>
      <c r="DH127" s="1048"/>
      <c r="DI127" s="1048"/>
      <c r="DJ127" s="1048"/>
      <c r="DK127" s="1048"/>
      <c r="DL127" s="1048">
        <v>1442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x14ac:dyDescent="0.15">
      <c r="A128" s="1071" t="s">
        <v>476</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477</v>
      </c>
      <c r="X128" s="1073"/>
      <c r="Y128" s="1073"/>
      <c r="Z128" s="1074"/>
      <c r="AA128" s="1089">
        <v>468571</v>
      </c>
      <c r="AB128" s="1090"/>
      <c r="AC128" s="1090"/>
      <c r="AD128" s="1090"/>
      <c r="AE128" s="1091"/>
      <c r="AF128" s="1092">
        <v>433245</v>
      </c>
      <c r="AG128" s="1090"/>
      <c r="AH128" s="1090"/>
      <c r="AI128" s="1090"/>
      <c r="AJ128" s="1091"/>
      <c r="AK128" s="1092">
        <v>259155</v>
      </c>
      <c r="AL128" s="1090"/>
      <c r="AM128" s="1090"/>
      <c r="AN128" s="1090"/>
      <c r="AO128" s="1091"/>
      <c r="AP128" s="1093"/>
      <c r="AQ128" s="1094"/>
      <c r="AR128" s="1094"/>
      <c r="AS128" s="1094"/>
      <c r="AT128" s="1095"/>
      <c r="AU128" s="235"/>
      <c r="AV128" s="235"/>
      <c r="AW128" s="235"/>
      <c r="AX128" s="1054" t="s">
        <v>478</v>
      </c>
      <c r="AY128" s="950"/>
      <c r="AZ128" s="950"/>
      <c r="BA128" s="950"/>
      <c r="BB128" s="950"/>
      <c r="BC128" s="950"/>
      <c r="BD128" s="950"/>
      <c r="BE128" s="951"/>
      <c r="BF128" s="1066" t="s">
        <v>112</v>
      </c>
      <c r="BG128" s="1067"/>
      <c r="BH128" s="1067"/>
      <c r="BI128" s="1067"/>
      <c r="BJ128" s="1067"/>
      <c r="BK128" s="1067"/>
      <c r="BL128" s="1068"/>
      <c r="BM128" s="1066">
        <v>16.28</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479</v>
      </c>
      <c r="X129" s="1061"/>
      <c r="Y129" s="1061"/>
      <c r="Z129" s="1062"/>
      <c r="AA129" s="958">
        <v>46310591</v>
      </c>
      <c r="AB129" s="959"/>
      <c r="AC129" s="959"/>
      <c r="AD129" s="959"/>
      <c r="AE129" s="960"/>
      <c r="AF129" s="961">
        <v>46848236</v>
      </c>
      <c r="AG129" s="959"/>
      <c r="AH129" s="959"/>
      <c r="AI129" s="959"/>
      <c r="AJ129" s="960"/>
      <c r="AK129" s="961">
        <v>48028094</v>
      </c>
      <c r="AL129" s="959"/>
      <c r="AM129" s="959"/>
      <c r="AN129" s="959"/>
      <c r="AO129" s="960"/>
      <c r="AP129" s="1063"/>
      <c r="AQ129" s="1064"/>
      <c r="AR129" s="1064"/>
      <c r="AS129" s="1064"/>
      <c r="AT129" s="1065"/>
      <c r="AU129" s="235"/>
      <c r="AV129" s="235"/>
      <c r="AW129" s="235"/>
      <c r="AX129" s="1054" t="s">
        <v>480</v>
      </c>
      <c r="AY129" s="950"/>
      <c r="AZ129" s="950"/>
      <c r="BA129" s="950"/>
      <c r="BB129" s="950"/>
      <c r="BC129" s="950"/>
      <c r="BD129" s="950"/>
      <c r="BE129" s="951"/>
      <c r="BF129" s="1055">
        <v>13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481</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482</v>
      </c>
      <c r="X130" s="1061"/>
      <c r="Y130" s="1061"/>
      <c r="Z130" s="1062"/>
      <c r="AA130" s="958">
        <v>7950427</v>
      </c>
      <c r="AB130" s="959"/>
      <c r="AC130" s="959"/>
      <c r="AD130" s="959"/>
      <c r="AE130" s="960"/>
      <c r="AF130" s="961">
        <v>8206956</v>
      </c>
      <c r="AG130" s="959"/>
      <c r="AH130" s="959"/>
      <c r="AI130" s="959"/>
      <c r="AJ130" s="960"/>
      <c r="AK130" s="961">
        <v>8796929</v>
      </c>
      <c r="AL130" s="959"/>
      <c r="AM130" s="959"/>
      <c r="AN130" s="959"/>
      <c r="AO130" s="960"/>
      <c r="AP130" s="1063"/>
      <c r="AQ130" s="1064"/>
      <c r="AR130" s="1064"/>
      <c r="AS130" s="1064"/>
      <c r="AT130" s="1065"/>
      <c r="AU130" s="235"/>
      <c r="AV130" s="235"/>
      <c r="AW130" s="235"/>
      <c r="AX130" s="1113" t="s">
        <v>483</v>
      </c>
      <c r="AY130" s="1045"/>
      <c r="AZ130" s="1045"/>
      <c r="BA130" s="1045"/>
      <c r="BB130" s="1045"/>
      <c r="BC130" s="1045"/>
      <c r="BD130" s="1045"/>
      <c r="BE130" s="1046"/>
      <c r="BF130" s="1075">
        <v>40.200000000000003</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484</v>
      </c>
      <c r="X131" s="1084"/>
      <c r="Y131" s="1084"/>
      <c r="Z131" s="1085"/>
      <c r="AA131" s="997">
        <v>38360164</v>
      </c>
      <c r="AB131" s="998"/>
      <c r="AC131" s="998"/>
      <c r="AD131" s="998"/>
      <c r="AE131" s="999"/>
      <c r="AF131" s="1000">
        <v>38641280</v>
      </c>
      <c r="AG131" s="998"/>
      <c r="AH131" s="998"/>
      <c r="AI131" s="998"/>
      <c r="AJ131" s="999"/>
      <c r="AK131" s="1000">
        <v>39231165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485</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486</v>
      </c>
      <c r="W132" s="1101"/>
      <c r="X132" s="1101"/>
      <c r="Y132" s="1101"/>
      <c r="Z132" s="1102"/>
      <c r="AA132" s="1103">
        <v>14.1370772</v>
      </c>
      <c r="AB132" s="1104"/>
      <c r="AC132" s="1104"/>
      <c r="AD132" s="1104"/>
      <c r="AE132" s="1105"/>
      <c r="AF132" s="1106">
        <v>12.9525083</v>
      </c>
      <c r="AG132" s="1104"/>
      <c r="AH132" s="1104"/>
      <c r="AI132" s="1104"/>
      <c r="AJ132" s="1105"/>
      <c r="AK132" s="1106">
        <v>12.147597449999999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487</v>
      </c>
      <c r="W133" s="1108"/>
      <c r="X133" s="1108"/>
      <c r="Y133" s="1108"/>
      <c r="Z133" s="1109"/>
      <c r="AA133" s="1110">
        <v>14.2</v>
      </c>
      <c r="AB133" s="1111"/>
      <c r="AC133" s="1111"/>
      <c r="AD133" s="1111"/>
      <c r="AE133" s="1112"/>
      <c r="AF133" s="1110">
        <v>13.9</v>
      </c>
      <c r="AG133" s="1111"/>
      <c r="AH133" s="1111"/>
      <c r="AI133" s="1111"/>
      <c r="AJ133" s="1112"/>
      <c r="AK133" s="1110">
        <v>13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488</v>
      </c>
      <c r="B5" s="246"/>
      <c r="C5" s="246"/>
      <c r="D5" s="246"/>
      <c r="E5" s="246"/>
      <c r="F5" s="246"/>
      <c r="G5" s="246"/>
      <c r="H5" s="246"/>
      <c r="I5" s="246"/>
      <c r="J5" s="246"/>
      <c r="K5" s="246"/>
      <c r="L5" s="246"/>
      <c r="M5" s="246"/>
      <c r="N5" s="246"/>
      <c r="O5" s="247"/>
    </row>
    <row r="6" spans="1:16" x14ac:dyDescent="0.15">
      <c r="A6" s="248"/>
      <c r="B6" s="244"/>
      <c r="C6" s="244"/>
      <c r="D6" s="244"/>
      <c r="E6" s="244"/>
      <c r="F6" s="244"/>
      <c r="G6" s="249" t="s">
        <v>489</v>
      </c>
      <c r="H6" s="249"/>
      <c r="I6" s="249"/>
      <c r="J6" s="249"/>
      <c r="K6" s="244"/>
      <c r="L6" s="244"/>
      <c r="M6" s="244"/>
      <c r="N6" s="244"/>
    </row>
    <row r="7" spans="1:16" x14ac:dyDescent="0.15">
      <c r="A7" s="248"/>
      <c r="B7" s="244"/>
      <c r="C7" s="244"/>
      <c r="D7" s="244"/>
      <c r="E7" s="244"/>
      <c r="F7" s="244"/>
      <c r="G7" s="251"/>
      <c r="H7" s="252"/>
      <c r="I7" s="252"/>
      <c r="J7" s="253"/>
      <c r="K7" s="1117" t="s">
        <v>490</v>
      </c>
      <c r="L7" s="254"/>
      <c r="M7" s="255" t="s">
        <v>491</v>
      </c>
      <c r="N7" s="256"/>
    </row>
    <row r="8" spans="1:16" x14ac:dyDescent="0.15">
      <c r="A8" s="248"/>
      <c r="B8" s="244"/>
      <c r="C8" s="244"/>
      <c r="D8" s="244"/>
      <c r="E8" s="244"/>
      <c r="F8" s="244"/>
      <c r="G8" s="257"/>
      <c r="H8" s="258"/>
      <c r="I8" s="258"/>
      <c r="J8" s="259"/>
      <c r="K8" s="1118"/>
      <c r="L8" s="260" t="s">
        <v>492</v>
      </c>
      <c r="M8" s="261" t="s">
        <v>493</v>
      </c>
      <c r="N8" s="262" t="s">
        <v>494</v>
      </c>
    </row>
    <row r="9" spans="1:16" x14ac:dyDescent="0.15">
      <c r="A9" s="248"/>
      <c r="B9" s="244"/>
      <c r="C9" s="244"/>
      <c r="D9" s="244"/>
      <c r="E9" s="244"/>
      <c r="F9" s="244"/>
      <c r="G9" s="1119" t="s">
        <v>495</v>
      </c>
      <c r="H9" s="1120"/>
      <c r="I9" s="1120"/>
      <c r="J9" s="1121"/>
      <c r="K9" s="263">
        <v>12290847</v>
      </c>
      <c r="L9" s="264">
        <v>74015</v>
      </c>
      <c r="M9" s="265">
        <v>57009</v>
      </c>
      <c r="N9" s="266">
        <v>29.8</v>
      </c>
    </row>
    <row r="10" spans="1:16" x14ac:dyDescent="0.15">
      <c r="A10" s="248"/>
      <c r="B10" s="244"/>
      <c r="C10" s="244"/>
      <c r="D10" s="244"/>
      <c r="E10" s="244"/>
      <c r="F10" s="244"/>
      <c r="G10" s="1119" t="s">
        <v>496</v>
      </c>
      <c r="H10" s="1120"/>
      <c r="I10" s="1120"/>
      <c r="J10" s="1121"/>
      <c r="K10" s="267">
        <v>1079004</v>
      </c>
      <c r="L10" s="268">
        <v>6498</v>
      </c>
      <c r="M10" s="269">
        <v>3340</v>
      </c>
      <c r="N10" s="270">
        <v>94.6</v>
      </c>
    </row>
    <row r="11" spans="1:16" ht="13.5" customHeight="1" x14ac:dyDescent="0.15">
      <c r="A11" s="248"/>
      <c r="B11" s="244"/>
      <c r="C11" s="244"/>
      <c r="D11" s="244"/>
      <c r="E11" s="244"/>
      <c r="F11" s="244"/>
      <c r="G11" s="1119" t="s">
        <v>497</v>
      </c>
      <c r="H11" s="1120"/>
      <c r="I11" s="1120"/>
      <c r="J11" s="1121"/>
      <c r="K11" s="267">
        <v>8115</v>
      </c>
      <c r="L11" s="268">
        <v>49</v>
      </c>
      <c r="M11" s="269">
        <v>1813</v>
      </c>
      <c r="N11" s="270">
        <v>-97.3</v>
      </c>
    </row>
    <row r="12" spans="1:16" ht="13.5" customHeight="1" x14ac:dyDescent="0.15">
      <c r="A12" s="248"/>
      <c r="B12" s="244"/>
      <c r="C12" s="244"/>
      <c r="D12" s="244"/>
      <c r="E12" s="244"/>
      <c r="F12" s="244"/>
      <c r="G12" s="1119" t="s">
        <v>498</v>
      </c>
      <c r="H12" s="1120"/>
      <c r="I12" s="1120"/>
      <c r="J12" s="1121"/>
      <c r="K12" s="267">
        <v>350</v>
      </c>
      <c r="L12" s="268">
        <v>2</v>
      </c>
      <c r="M12" s="269">
        <v>675</v>
      </c>
      <c r="N12" s="270">
        <v>-99.7</v>
      </c>
    </row>
    <row r="13" spans="1:16" ht="13.5" customHeight="1" x14ac:dyDescent="0.15">
      <c r="A13" s="248"/>
      <c r="B13" s="244"/>
      <c r="C13" s="244"/>
      <c r="D13" s="244"/>
      <c r="E13" s="244"/>
      <c r="F13" s="244"/>
      <c r="G13" s="1119" t="s">
        <v>499</v>
      </c>
      <c r="H13" s="1120"/>
      <c r="I13" s="1120"/>
      <c r="J13" s="1121"/>
      <c r="K13" s="267" t="s">
        <v>500</v>
      </c>
      <c r="L13" s="268" t="s">
        <v>500</v>
      </c>
      <c r="M13" s="269">
        <v>17</v>
      </c>
      <c r="N13" s="270" t="s">
        <v>500</v>
      </c>
    </row>
    <row r="14" spans="1:16" ht="13.5" customHeight="1" x14ac:dyDescent="0.15">
      <c r="A14" s="248"/>
      <c r="B14" s="244"/>
      <c r="C14" s="244"/>
      <c r="D14" s="244"/>
      <c r="E14" s="244"/>
      <c r="F14" s="244"/>
      <c r="G14" s="1119" t="s">
        <v>501</v>
      </c>
      <c r="H14" s="1120"/>
      <c r="I14" s="1120"/>
      <c r="J14" s="1121"/>
      <c r="K14" s="267">
        <v>412502</v>
      </c>
      <c r="L14" s="268">
        <v>2484</v>
      </c>
      <c r="M14" s="269">
        <v>2354</v>
      </c>
      <c r="N14" s="270">
        <v>5.5</v>
      </c>
    </row>
    <row r="15" spans="1:16" ht="13.5" customHeight="1" x14ac:dyDescent="0.15">
      <c r="A15" s="248"/>
      <c r="B15" s="244"/>
      <c r="C15" s="244"/>
      <c r="D15" s="244"/>
      <c r="E15" s="244"/>
      <c r="F15" s="244"/>
      <c r="G15" s="1119" t="s">
        <v>502</v>
      </c>
      <c r="H15" s="1120"/>
      <c r="I15" s="1120"/>
      <c r="J15" s="1121"/>
      <c r="K15" s="267">
        <v>98960</v>
      </c>
      <c r="L15" s="268">
        <v>596</v>
      </c>
      <c r="M15" s="269">
        <v>1355</v>
      </c>
      <c r="N15" s="270">
        <v>-56</v>
      </c>
    </row>
    <row r="16" spans="1:16" x14ac:dyDescent="0.15">
      <c r="A16" s="248"/>
      <c r="B16" s="244"/>
      <c r="C16" s="244"/>
      <c r="D16" s="244"/>
      <c r="E16" s="244"/>
      <c r="F16" s="244"/>
      <c r="G16" s="1122" t="s">
        <v>503</v>
      </c>
      <c r="H16" s="1123"/>
      <c r="I16" s="1123"/>
      <c r="J16" s="1124"/>
      <c r="K16" s="268">
        <v>-1337974</v>
      </c>
      <c r="L16" s="268">
        <v>-8057</v>
      </c>
      <c r="M16" s="269">
        <v>-5590</v>
      </c>
      <c r="N16" s="270">
        <v>44.1</v>
      </c>
    </row>
    <row r="17" spans="1:16" x14ac:dyDescent="0.15">
      <c r="A17" s="248"/>
      <c r="B17" s="244"/>
      <c r="C17" s="244"/>
      <c r="D17" s="244"/>
      <c r="E17" s="244"/>
      <c r="F17" s="244"/>
      <c r="G17" s="1122" t="s">
        <v>171</v>
      </c>
      <c r="H17" s="1123"/>
      <c r="I17" s="1123"/>
      <c r="J17" s="1124"/>
      <c r="K17" s="268">
        <v>12551804</v>
      </c>
      <c r="L17" s="268">
        <v>75586</v>
      </c>
      <c r="M17" s="269">
        <v>60973</v>
      </c>
      <c r="N17" s="270">
        <v>24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504</v>
      </c>
      <c r="H19" s="244"/>
      <c r="I19" s="244"/>
      <c r="J19" s="244"/>
      <c r="K19" s="244"/>
      <c r="L19" s="244"/>
      <c r="M19" s="244"/>
      <c r="N19" s="244"/>
    </row>
    <row r="20" spans="1:16" x14ac:dyDescent="0.15">
      <c r="A20" s="248"/>
      <c r="B20" s="244"/>
      <c r="C20" s="244"/>
      <c r="D20" s="244"/>
      <c r="E20" s="244"/>
      <c r="F20" s="244"/>
      <c r="G20" s="272"/>
      <c r="H20" s="273"/>
      <c r="I20" s="273"/>
      <c r="J20" s="274"/>
      <c r="K20" s="275" t="s">
        <v>505</v>
      </c>
      <c r="L20" s="276" t="s">
        <v>506</v>
      </c>
      <c r="M20" s="277" t="s">
        <v>507</v>
      </c>
      <c r="N20" s="278"/>
    </row>
    <row r="21" spans="1:16" s="284" customFormat="1" x14ac:dyDescent="0.15">
      <c r="A21" s="279"/>
      <c r="B21" s="249"/>
      <c r="C21" s="249"/>
      <c r="D21" s="249"/>
      <c r="E21" s="249"/>
      <c r="F21" s="249"/>
      <c r="G21" s="1114" t="s">
        <v>508</v>
      </c>
      <c r="H21" s="1115"/>
      <c r="I21" s="1115"/>
      <c r="J21" s="1116"/>
      <c r="K21" s="280">
        <v>7.86</v>
      </c>
      <c r="L21" s="281">
        <v>6.07</v>
      </c>
      <c r="M21" s="282">
        <v>1.79</v>
      </c>
      <c r="N21" s="249"/>
      <c r="O21" s="283"/>
      <c r="P21" s="279"/>
    </row>
    <row r="22" spans="1:16" s="284" customFormat="1" x14ac:dyDescent="0.15">
      <c r="A22" s="279"/>
      <c r="B22" s="249"/>
      <c r="C22" s="249"/>
      <c r="D22" s="249"/>
      <c r="E22" s="249"/>
      <c r="F22" s="249"/>
      <c r="G22" s="1114" t="s">
        <v>509</v>
      </c>
      <c r="H22" s="1115"/>
      <c r="I22" s="1115"/>
      <c r="J22" s="1116"/>
      <c r="K22" s="285">
        <v>93.8</v>
      </c>
      <c r="L22" s="286">
        <v>99.9</v>
      </c>
      <c r="M22" s="287">
        <v>-6.1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510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511</v>
      </c>
      <c r="H29" s="249"/>
      <c r="I29" s="249"/>
      <c r="J29" s="249"/>
      <c r="K29" s="244"/>
      <c r="L29" s="244"/>
      <c r="M29" s="244"/>
      <c r="N29" s="244"/>
      <c r="O29" s="293"/>
    </row>
    <row r="30" spans="1:16" x14ac:dyDescent="0.15">
      <c r="A30" s="248"/>
      <c r="B30" s="244"/>
      <c r="C30" s="244"/>
      <c r="D30" s="244"/>
      <c r="E30" s="244"/>
      <c r="F30" s="244"/>
      <c r="G30" s="251"/>
      <c r="H30" s="252"/>
      <c r="I30" s="252"/>
      <c r="J30" s="253"/>
      <c r="K30" s="1117" t="s">
        <v>490</v>
      </c>
      <c r="L30" s="254"/>
      <c r="M30" s="255" t="s">
        <v>491</v>
      </c>
      <c r="N30" s="256"/>
    </row>
    <row r="31" spans="1:16" x14ac:dyDescent="0.15">
      <c r="A31" s="248"/>
      <c r="B31" s="244"/>
      <c r="C31" s="244"/>
      <c r="D31" s="244"/>
      <c r="E31" s="244"/>
      <c r="F31" s="244"/>
      <c r="G31" s="257"/>
      <c r="H31" s="258"/>
      <c r="I31" s="258"/>
      <c r="J31" s="259"/>
      <c r="K31" s="1118"/>
      <c r="L31" s="260" t="s">
        <v>492</v>
      </c>
      <c r="M31" s="261" t="s">
        <v>493</v>
      </c>
      <c r="N31" s="262" t="s">
        <v>494</v>
      </c>
    </row>
    <row r="32" spans="1:16" ht="27" customHeight="1" x14ac:dyDescent="0.15">
      <c r="A32" s="248"/>
      <c r="B32" s="244"/>
      <c r="C32" s="244"/>
      <c r="D32" s="244"/>
      <c r="E32" s="244"/>
      <c r="F32" s="244"/>
      <c r="G32" s="1130" t="s">
        <v>512</v>
      </c>
      <c r="H32" s="1131"/>
      <c r="I32" s="1131"/>
      <c r="J32" s="1132"/>
      <c r="K32" s="294">
        <v>10916474</v>
      </c>
      <c r="L32" s="294">
        <v>65739</v>
      </c>
      <c r="M32" s="295">
        <v>31696</v>
      </c>
      <c r="N32" s="296">
        <v>107.4</v>
      </c>
    </row>
    <row r="33" spans="1:16" ht="13.5" customHeight="1" x14ac:dyDescent="0.15">
      <c r="A33" s="248"/>
      <c r="B33" s="244"/>
      <c r="C33" s="244"/>
      <c r="D33" s="244"/>
      <c r="E33" s="244"/>
      <c r="F33" s="244"/>
      <c r="G33" s="1130" t="s">
        <v>513</v>
      </c>
      <c r="H33" s="1131"/>
      <c r="I33" s="1131"/>
      <c r="J33" s="1132"/>
      <c r="K33" s="294" t="s">
        <v>500</v>
      </c>
      <c r="L33" s="294" t="s">
        <v>500</v>
      </c>
      <c r="M33" s="295">
        <v>4</v>
      </c>
      <c r="N33" s="296" t="s">
        <v>500</v>
      </c>
    </row>
    <row r="34" spans="1:16" ht="27" customHeight="1" x14ac:dyDescent="0.15">
      <c r="A34" s="248"/>
      <c r="B34" s="244"/>
      <c r="C34" s="244"/>
      <c r="D34" s="244"/>
      <c r="E34" s="244"/>
      <c r="F34" s="244"/>
      <c r="G34" s="1130" t="s">
        <v>514</v>
      </c>
      <c r="H34" s="1131"/>
      <c r="I34" s="1131"/>
      <c r="J34" s="1132"/>
      <c r="K34" s="294" t="s">
        <v>500</v>
      </c>
      <c r="L34" s="294" t="s">
        <v>500</v>
      </c>
      <c r="M34" s="295">
        <v>31</v>
      </c>
      <c r="N34" s="296" t="s">
        <v>500</v>
      </c>
    </row>
    <row r="35" spans="1:16" ht="27" customHeight="1" x14ac:dyDescent="0.15">
      <c r="A35" s="248"/>
      <c r="B35" s="244"/>
      <c r="C35" s="244"/>
      <c r="D35" s="244"/>
      <c r="E35" s="244"/>
      <c r="F35" s="244"/>
      <c r="G35" s="1130" t="s">
        <v>515</v>
      </c>
      <c r="H35" s="1131"/>
      <c r="I35" s="1131"/>
      <c r="J35" s="1132"/>
      <c r="K35" s="294">
        <v>2834667</v>
      </c>
      <c r="L35" s="294">
        <v>17070</v>
      </c>
      <c r="M35" s="295">
        <v>8185</v>
      </c>
      <c r="N35" s="296">
        <v>108.6</v>
      </c>
    </row>
    <row r="36" spans="1:16" ht="27" customHeight="1" x14ac:dyDescent="0.15">
      <c r="A36" s="248"/>
      <c r="B36" s="244"/>
      <c r="C36" s="244"/>
      <c r="D36" s="244"/>
      <c r="E36" s="244"/>
      <c r="F36" s="244"/>
      <c r="G36" s="1130" t="s">
        <v>516</v>
      </c>
      <c r="H36" s="1131"/>
      <c r="I36" s="1131"/>
      <c r="J36" s="1132"/>
      <c r="K36" s="294" t="s">
        <v>500</v>
      </c>
      <c r="L36" s="294" t="s">
        <v>500</v>
      </c>
      <c r="M36" s="295">
        <v>857</v>
      </c>
      <c r="N36" s="296" t="s">
        <v>500</v>
      </c>
    </row>
    <row r="37" spans="1:16" ht="13.5" customHeight="1" x14ac:dyDescent="0.15">
      <c r="A37" s="248"/>
      <c r="B37" s="244"/>
      <c r="C37" s="244"/>
      <c r="D37" s="244"/>
      <c r="E37" s="244"/>
      <c r="F37" s="244"/>
      <c r="G37" s="1130" t="s">
        <v>517</v>
      </c>
      <c r="H37" s="1131"/>
      <c r="I37" s="1131"/>
      <c r="J37" s="1132"/>
      <c r="K37" s="294">
        <v>70587</v>
      </c>
      <c r="L37" s="294">
        <v>425</v>
      </c>
      <c r="M37" s="295">
        <v>1599</v>
      </c>
      <c r="N37" s="296">
        <v>-73.400000000000006</v>
      </c>
    </row>
    <row r="38" spans="1:16" ht="27" customHeight="1" x14ac:dyDescent="0.15">
      <c r="A38" s="248"/>
      <c r="B38" s="244"/>
      <c r="C38" s="244"/>
      <c r="D38" s="244"/>
      <c r="E38" s="244"/>
      <c r="F38" s="244"/>
      <c r="G38" s="1133" t="s">
        <v>518</v>
      </c>
      <c r="H38" s="1134"/>
      <c r="I38" s="1134"/>
      <c r="J38" s="1135"/>
      <c r="K38" s="297" t="s">
        <v>500</v>
      </c>
      <c r="L38" s="297" t="s">
        <v>500</v>
      </c>
      <c r="M38" s="298">
        <v>2</v>
      </c>
      <c r="N38" s="299" t="s">
        <v>500</v>
      </c>
      <c r="O38" s="293"/>
    </row>
    <row r="39" spans="1:16" x14ac:dyDescent="0.15">
      <c r="A39" s="248"/>
      <c r="B39" s="244"/>
      <c r="C39" s="244"/>
      <c r="D39" s="244"/>
      <c r="E39" s="244"/>
      <c r="F39" s="244"/>
      <c r="G39" s="1133" t="s">
        <v>519</v>
      </c>
      <c r="H39" s="1134"/>
      <c r="I39" s="1134"/>
      <c r="J39" s="1135"/>
      <c r="K39" s="300">
        <v>-259155</v>
      </c>
      <c r="L39" s="300">
        <v>-1561</v>
      </c>
      <c r="M39" s="301">
        <v>-7786</v>
      </c>
      <c r="N39" s="302">
        <v>-80</v>
      </c>
      <c r="O39" s="293"/>
    </row>
    <row r="40" spans="1:16" ht="27" customHeight="1" x14ac:dyDescent="0.15">
      <c r="A40" s="248"/>
      <c r="B40" s="244"/>
      <c r="C40" s="244"/>
      <c r="D40" s="244"/>
      <c r="E40" s="244"/>
      <c r="F40" s="244"/>
      <c r="G40" s="1130" t="s">
        <v>520</v>
      </c>
      <c r="H40" s="1131"/>
      <c r="I40" s="1131"/>
      <c r="J40" s="1132"/>
      <c r="K40" s="300">
        <v>-8796929</v>
      </c>
      <c r="L40" s="300">
        <v>-52975</v>
      </c>
      <c r="M40" s="301">
        <v>-26731</v>
      </c>
      <c r="N40" s="302">
        <v>98.2</v>
      </c>
      <c r="O40" s="293"/>
    </row>
    <row r="41" spans="1:16" x14ac:dyDescent="0.15">
      <c r="A41" s="248"/>
      <c r="B41" s="244"/>
      <c r="C41" s="244"/>
      <c r="D41" s="244"/>
      <c r="E41" s="244"/>
      <c r="F41" s="244"/>
      <c r="G41" s="1136" t="s">
        <v>282</v>
      </c>
      <c r="H41" s="1137"/>
      <c r="I41" s="1137"/>
      <c r="J41" s="1138"/>
      <c r="K41" s="294">
        <v>4765644</v>
      </c>
      <c r="L41" s="300">
        <v>28698</v>
      </c>
      <c r="M41" s="301">
        <v>7858</v>
      </c>
      <c r="N41" s="302">
        <v>265.2</v>
      </c>
      <c r="O41" s="293"/>
    </row>
    <row r="42" spans="1:16" x14ac:dyDescent="0.15">
      <c r="A42" s="248"/>
      <c r="B42" s="244"/>
      <c r="C42" s="244"/>
      <c r="D42" s="244"/>
      <c r="E42" s="244"/>
      <c r="F42" s="244"/>
      <c r="G42" s="303" t="s">
        <v>521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522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523</v>
      </c>
      <c r="H48" s="308"/>
      <c r="I48" s="308"/>
      <c r="J48" s="308"/>
      <c r="K48" s="308"/>
      <c r="L48" s="308"/>
      <c r="M48" s="309"/>
      <c r="N48" s="308"/>
    </row>
    <row r="49" spans="1:14" ht="13.5" customHeight="1" x14ac:dyDescent="0.15">
      <c r="A49" s="248"/>
      <c r="B49" s="244"/>
      <c r="C49" s="244"/>
      <c r="D49" s="244"/>
      <c r="E49" s="244"/>
      <c r="F49" s="244"/>
      <c r="G49" s="310"/>
      <c r="H49" s="311"/>
      <c r="I49" s="1125" t="s">
        <v>490</v>
      </c>
      <c r="J49" s="1127" t="s">
        <v>524</v>
      </c>
      <c r="K49" s="1128"/>
      <c r="L49" s="1128"/>
      <c r="M49" s="1128"/>
      <c r="N49" s="1129"/>
    </row>
    <row r="50" spans="1:14" x14ac:dyDescent="0.15">
      <c r="A50" s="248"/>
      <c r="B50" s="244"/>
      <c r="C50" s="244"/>
      <c r="D50" s="244"/>
      <c r="E50" s="244"/>
      <c r="F50" s="244"/>
      <c r="G50" s="312"/>
      <c r="H50" s="313"/>
      <c r="I50" s="1126"/>
      <c r="J50" s="314" t="s">
        <v>525</v>
      </c>
      <c r="K50" s="315" t="s">
        <v>526</v>
      </c>
      <c r="L50" s="316" t="s">
        <v>527</v>
      </c>
      <c r="M50" s="317" t="s">
        <v>528</v>
      </c>
      <c r="N50" s="318" t="s">
        <v>529</v>
      </c>
    </row>
    <row r="51" spans="1:14" x14ac:dyDescent="0.15">
      <c r="A51" s="248"/>
      <c r="B51" s="244"/>
      <c r="C51" s="244"/>
      <c r="D51" s="244"/>
      <c r="E51" s="244"/>
      <c r="F51" s="244"/>
      <c r="G51" s="310" t="s">
        <v>530</v>
      </c>
      <c r="H51" s="311"/>
      <c r="I51" s="319">
        <v>10686910</v>
      </c>
      <c r="J51" s="320">
        <v>62743</v>
      </c>
      <c r="K51" s="321">
        <v>-1.6</v>
      </c>
      <c r="L51" s="322">
        <v>50804</v>
      </c>
      <c r="M51" s="323">
        <v>-1.4</v>
      </c>
      <c r="N51" s="324">
        <v>-0.2</v>
      </c>
    </row>
    <row r="52" spans="1:14" x14ac:dyDescent="0.15">
      <c r="A52" s="248"/>
      <c r="B52" s="244"/>
      <c r="C52" s="244"/>
      <c r="D52" s="244"/>
      <c r="E52" s="244"/>
      <c r="F52" s="244"/>
      <c r="G52" s="325"/>
      <c r="H52" s="326" t="s">
        <v>531</v>
      </c>
      <c r="I52" s="327">
        <v>7487856</v>
      </c>
      <c r="J52" s="328">
        <v>43961</v>
      </c>
      <c r="K52" s="329">
        <v>9.8000000000000007</v>
      </c>
      <c r="L52" s="330">
        <v>30480</v>
      </c>
      <c r="M52" s="331">
        <v>-6.6</v>
      </c>
      <c r="N52" s="332">
        <v>16.399999999999999</v>
      </c>
    </row>
    <row r="53" spans="1:14" x14ac:dyDescent="0.15">
      <c r="A53" s="248"/>
      <c r="B53" s="244"/>
      <c r="C53" s="244"/>
      <c r="D53" s="244"/>
      <c r="E53" s="244"/>
      <c r="F53" s="244"/>
      <c r="G53" s="310" t="s">
        <v>532</v>
      </c>
      <c r="H53" s="311"/>
      <c r="I53" s="319">
        <v>7884654</v>
      </c>
      <c r="J53" s="320">
        <v>46699</v>
      </c>
      <c r="K53" s="321">
        <v>-25.6</v>
      </c>
      <c r="L53" s="322">
        <v>38606</v>
      </c>
      <c r="M53" s="323">
        <v>-24</v>
      </c>
      <c r="N53" s="324">
        <v>-1.6</v>
      </c>
    </row>
    <row r="54" spans="1:14" x14ac:dyDescent="0.15">
      <c r="A54" s="248"/>
      <c r="B54" s="244"/>
      <c r="C54" s="244"/>
      <c r="D54" s="244"/>
      <c r="E54" s="244"/>
      <c r="F54" s="244"/>
      <c r="G54" s="325"/>
      <c r="H54" s="326" t="s">
        <v>531</v>
      </c>
      <c r="I54" s="327">
        <v>5218576</v>
      </c>
      <c r="J54" s="328">
        <v>30909</v>
      </c>
      <c r="K54" s="329">
        <v>-29.7</v>
      </c>
      <c r="L54" s="330">
        <v>22435</v>
      </c>
      <c r="M54" s="331">
        <v>-26.4</v>
      </c>
      <c r="N54" s="332">
        <v>-3.3</v>
      </c>
    </row>
    <row r="55" spans="1:14" x14ac:dyDescent="0.15">
      <c r="A55" s="248"/>
      <c r="B55" s="244"/>
      <c r="C55" s="244"/>
      <c r="D55" s="244"/>
      <c r="E55" s="244"/>
      <c r="F55" s="244"/>
      <c r="G55" s="310" t="s">
        <v>533</v>
      </c>
      <c r="H55" s="311"/>
      <c r="I55" s="319">
        <v>11952160</v>
      </c>
      <c r="J55" s="320">
        <v>70780</v>
      </c>
      <c r="K55" s="321">
        <v>51.6</v>
      </c>
      <c r="L55" s="322">
        <v>39425</v>
      </c>
      <c r="M55" s="323">
        <v>2.1</v>
      </c>
      <c r="N55" s="324">
        <v>49.5</v>
      </c>
    </row>
    <row r="56" spans="1:14" x14ac:dyDescent="0.15">
      <c r="A56" s="248"/>
      <c r="B56" s="244"/>
      <c r="C56" s="244"/>
      <c r="D56" s="244"/>
      <c r="E56" s="244"/>
      <c r="F56" s="244"/>
      <c r="G56" s="325"/>
      <c r="H56" s="326" t="s">
        <v>531</v>
      </c>
      <c r="I56" s="327">
        <v>8779705</v>
      </c>
      <c r="J56" s="328">
        <v>51993</v>
      </c>
      <c r="K56" s="329">
        <v>68.2</v>
      </c>
      <c r="L56" s="330">
        <v>22414</v>
      </c>
      <c r="M56" s="331">
        <v>-0.1</v>
      </c>
      <c r="N56" s="332">
        <v>68.3</v>
      </c>
    </row>
    <row r="57" spans="1:14" x14ac:dyDescent="0.15">
      <c r="A57" s="248"/>
      <c r="B57" s="244"/>
      <c r="C57" s="244"/>
      <c r="D57" s="244"/>
      <c r="E57" s="244"/>
      <c r="F57" s="244"/>
      <c r="G57" s="310" t="s">
        <v>534</v>
      </c>
      <c r="H57" s="311"/>
      <c r="I57" s="319">
        <v>13814012</v>
      </c>
      <c r="J57" s="320">
        <v>82289</v>
      </c>
      <c r="K57" s="321">
        <v>16.3</v>
      </c>
      <c r="L57" s="322">
        <v>43141</v>
      </c>
      <c r="M57" s="323">
        <v>9.4</v>
      </c>
      <c r="N57" s="324">
        <v>6.9</v>
      </c>
    </row>
    <row r="58" spans="1:14" x14ac:dyDescent="0.15">
      <c r="A58" s="248"/>
      <c r="B58" s="244"/>
      <c r="C58" s="244"/>
      <c r="D58" s="244"/>
      <c r="E58" s="244"/>
      <c r="F58" s="244"/>
      <c r="G58" s="325"/>
      <c r="H58" s="326" t="s">
        <v>531</v>
      </c>
      <c r="I58" s="327">
        <v>9174822</v>
      </c>
      <c r="J58" s="328">
        <v>54654</v>
      </c>
      <c r="K58" s="329">
        <v>5.0999999999999996</v>
      </c>
      <c r="L58" s="330">
        <v>21887</v>
      </c>
      <c r="M58" s="331">
        <v>-2.4</v>
      </c>
      <c r="N58" s="332">
        <v>7.5</v>
      </c>
    </row>
    <row r="59" spans="1:14" x14ac:dyDescent="0.15">
      <c r="A59" s="248"/>
      <c r="B59" s="244"/>
      <c r="C59" s="244"/>
      <c r="D59" s="244"/>
      <c r="E59" s="244"/>
      <c r="F59" s="244"/>
      <c r="G59" s="310" t="s">
        <v>535</v>
      </c>
      <c r="H59" s="311"/>
      <c r="I59" s="319">
        <v>15079752</v>
      </c>
      <c r="J59" s="320">
        <v>90810</v>
      </c>
      <c r="K59" s="321">
        <v>10.4</v>
      </c>
      <c r="L59" s="322">
        <v>45117</v>
      </c>
      <c r="M59" s="323">
        <v>4.5999999999999996</v>
      </c>
      <c r="N59" s="324">
        <v>5.8</v>
      </c>
    </row>
    <row r="60" spans="1:14" x14ac:dyDescent="0.15">
      <c r="A60" s="248"/>
      <c r="B60" s="244"/>
      <c r="C60" s="244"/>
      <c r="D60" s="244"/>
      <c r="E60" s="244"/>
      <c r="F60" s="244"/>
      <c r="G60" s="325"/>
      <c r="H60" s="326" t="s">
        <v>531</v>
      </c>
      <c r="I60" s="333">
        <v>9629992</v>
      </c>
      <c r="J60" s="328">
        <v>57991</v>
      </c>
      <c r="K60" s="329">
        <v>6.1</v>
      </c>
      <c r="L60" s="330">
        <v>25589</v>
      </c>
      <c r="M60" s="331">
        <v>16.899999999999999</v>
      </c>
      <c r="N60" s="332">
        <v>-10.8</v>
      </c>
    </row>
    <row r="61" spans="1:14" x14ac:dyDescent="0.15">
      <c r="A61" s="248"/>
      <c r="B61" s="244"/>
      <c r="C61" s="244"/>
      <c r="D61" s="244"/>
      <c r="E61" s="244"/>
      <c r="F61" s="244"/>
      <c r="G61" s="310" t="s">
        <v>536</v>
      </c>
      <c r="H61" s="334"/>
      <c r="I61" s="335">
        <v>11883498</v>
      </c>
      <c r="J61" s="336">
        <v>70664</v>
      </c>
      <c r="K61" s="337">
        <v>10.199999999999999</v>
      </c>
      <c r="L61" s="338">
        <v>43419</v>
      </c>
      <c r="M61" s="339">
        <v>-1.9</v>
      </c>
      <c r="N61" s="324">
        <v>12.1</v>
      </c>
    </row>
    <row r="62" spans="1:14" x14ac:dyDescent="0.15">
      <c r="A62" s="248"/>
      <c r="B62" s="244"/>
      <c r="C62" s="244"/>
      <c r="D62" s="244"/>
      <c r="E62" s="244"/>
      <c r="F62" s="244"/>
      <c r="G62" s="325"/>
      <c r="H62" s="326" t="s">
        <v>531</v>
      </c>
      <c r="I62" s="327">
        <v>8058190</v>
      </c>
      <c r="J62" s="328">
        <v>47902</v>
      </c>
      <c r="K62" s="329">
        <v>11.9</v>
      </c>
      <c r="L62" s="330">
        <v>24561</v>
      </c>
      <c r="M62" s="331">
        <v>-3.7</v>
      </c>
      <c r="N62" s="332">
        <v>15.6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538</v>
      </c>
      <c r="G46" s="8" t="s">
        <v>539</v>
      </c>
      <c r="H46" s="8" t="s">
        <v>540</v>
      </c>
      <c r="I46" s="8" t="s">
        <v>541</v>
      </c>
      <c r="J46" s="9" t="s">
        <v>542</v>
      </c>
    </row>
    <row r="47" spans="2:10" ht="57.75" customHeight="1" x14ac:dyDescent="0.15">
      <c r="B47" s="10"/>
      <c r="C47" s="1139" t="s">
        <v>3</v>
      </c>
      <c r="D47" s="1139"/>
      <c r="E47" s="1140"/>
      <c r="F47" s="11">
        <v>21.7</v>
      </c>
      <c r="G47" s="12">
        <v>22.24</v>
      </c>
      <c r="H47" s="12">
        <v>28.74</v>
      </c>
      <c r="I47" s="12">
        <v>28.43</v>
      </c>
      <c r="J47" s="13">
        <v>26.83</v>
      </c>
    </row>
    <row r="48" spans="2:10" ht="57.75" customHeight="1" x14ac:dyDescent="0.15">
      <c r="B48" s="14"/>
      <c r="C48" s="1141" t="s">
        <v>4</v>
      </c>
      <c r="D48" s="1141"/>
      <c r="E48" s="1142"/>
      <c r="F48" s="15">
        <v>8.19</v>
      </c>
      <c r="G48" s="16">
        <v>9.7200000000000006</v>
      </c>
      <c r="H48" s="16">
        <v>9.36</v>
      </c>
      <c r="I48" s="16">
        <v>8.36</v>
      </c>
      <c r="J48" s="17">
        <v>8.0399999999999991</v>
      </c>
    </row>
    <row r="49" spans="2:10" ht="57.75" customHeight="1" thickBot="1" x14ac:dyDescent="0.2">
      <c r="B49" s="18"/>
      <c r="C49" s="1143" t="s">
        <v>5</v>
      </c>
      <c r="D49" s="1143"/>
      <c r="E49" s="1144"/>
      <c r="F49" s="19">
        <v>3.83</v>
      </c>
      <c r="G49" s="20">
        <v>1.96</v>
      </c>
      <c r="H49" s="20">
        <v>5.76</v>
      </c>
      <c r="I49" s="20" t="s">
        <v>543</v>
      </c>
      <c r="J49" s="21" t="s">
        <v>544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538</v>
      </c>
      <c r="G33" s="29" t="s">
        <v>539</v>
      </c>
      <c r="H33" s="29" t="s">
        <v>540</v>
      </c>
      <c r="I33" s="29" t="s">
        <v>541</v>
      </c>
      <c r="J33" s="30" t="s">
        <v>542</v>
      </c>
      <c r="K33" s="22"/>
      <c r="L33" s="22"/>
      <c r="M33" s="22"/>
      <c r="N33" s="22"/>
      <c r="O33" s="22"/>
      <c r="P33" s="22"/>
    </row>
    <row r="34" spans="1:16" ht="39" customHeight="1" x14ac:dyDescent="0.15">
      <c r="A34" s="22"/>
      <c r="B34" s="31"/>
      <c r="C34" s="1151" t="s">
        <v>545</v>
      </c>
      <c r="D34" s="1151"/>
      <c r="E34" s="1152"/>
      <c r="F34" s="32">
        <v>8.08</v>
      </c>
      <c r="G34" s="33">
        <v>9.61</v>
      </c>
      <c r="H34" s="33">
        <v>9.25</v>
      </c>
      <c r="I34" s="33">
        <v>8.31</v>
      </c>
      <c r="J34" s="34">
        <v>7.98</v>
      </c>
      <c r="K34" s="22"/>
      <c r="L34" s="22"/>
      <c r="M34" s="22"/>
      <c r="N34" s="22"/>
      <c r="O34" s="22"/>
      <c r="P34" s="22"/>
    </row>
    <row r="35" spans="1:16" ht="39" customHeight="1" x14ac:dyDescent="0.15">
      <c r="A35" s="22"/>
      <c r="B35" s="35"/>
      <c r="C35" s="1145" t="s">
        <v>546</v>
      </c>
      <c r="D35" s="1146"/>
      <c r="E35" s="1147"/>
      <c r="F35" s="36">
        <v>3.88</v>
      </c>
      <c r="G35" s="37">
        <v>3.64</v>
      </c>
      <c r="H35" s="37">
        <v>3.24</v>
      </c>
      <c r="I35" s="37">
        <v>3.3</v>
      </c>
      <c r="J35" s="38">
        <v>3.34</v>
      </c>
      <c r="K35" s="22"/>
      <c r="L35" s="22"/>
      <c r="M35" s="22"/>
      <c r="N35" s="22"/>
      <c r="O35" s="22"/>
      <c r="P35" s="22"/>
    </row>
    <row r="36" spans="1:16" ht="39" customHeight="1" x14ac:dyDescent="0.15">
      <c r="A36" s="22"/>
      <c r="B36" s="35"/>
      <c r="C36" s="1145" t="s">
        <v>547</v>
      </c>
      <c r="D36" s="1146"/>
      <c r="E36" s="1147"/>
      <c r="F36" s="36">
        <v>2.99</v>
      </c>
      <c r="G36" s="37">
        <v>2.46</v>
      </c>
      <c r="H36" s="37">
        <v>1.79</v>
      </c>
      <c r="I36" s="37">
        <v>1.74</v>
      </c>
      <c r="J36" s="38">
        <v>1.45</v>
      </c>
      <c r="K36" s="22"/>
      <c r="L36" s="22"/>
      <c r="M36" s="22"/>
      <c r="N36" s="22"/>
      <c r="O36" s="22"/>
      <c r="P36" s="22"/>
    </row>
    <row r="37" spans="1:16" ht="39" customHeight="1" x14ac:dyDescent="0.15">
      <c r="A37" s="22"/>
      <c r="B37" s="35"/>
      <c r="C37" s="1145" t="s">
        <v>548</v>
      </c>
      <c r="D37" s="1146"/>
      <c r="E37" s="1147"/>
      <c r="F37" s="36">
        <v>0.18</v>
      </c>
      <c r="G37" s="37">
        <v>0.19</v>
      </c>
      <c r="H37" s="37">
        <v>0.2</v>
      </c>
      <c r="I37" s="37">
        <v>0.21</v>
      </c>
      <c r="J37" s="38">
        <v>0.22</v>
      </c>
      <c r="K37" s="22"/>
      <c r="L37" s="22"/>
      <c r="M37" s="22"/>
      <c r="N37" s="22"/>
      <c r="O37" s="22"/>
      <c r="P37" s="22"/>
    </row>
    <row r="38" spans="1:16" ht="39" customHeight="1" x14ac:dyDescent="0.15">
      <c r="A38" s="22"/>
      <c r="B38" s="35"/>
      <c r="C38" s="1145" t="s">
        <v>549</v>
      </c>
      <c r="D38" s="1146"/>
      <c r="E38" s="1147"/>
      <c r="F38" s="36">
        <v>0.09</v>
      </c>
      <c r="G38" s="37">
        <v>0.02</v>
      </c>
      <c r="H38" s="37">
        <v>0.17</v>
      </c>
      <c r="I38" s="37">
        <v>7.0000000000000007E-2</v>
      </c>
      <c r="J38" s="38">
        <v>0.17</v>
      </c>
      <c r="K38" s="22"/>
      <c r="L38" s="22"/>
      <c r="M38" s="22"/>
      <c r="N38" s="22"/>
      <c r="O38" s="22"/>
      <c r="P38" s="22"/>
    </row>
    <row r="39" spans="1:16" ht="39" customHeight="1" x14ac:dyDescent="0.15">
      <c r="A39" s="22"/>
      <c r="B39" s="35"/>
      <c r="C39" s="1145" t="s">
        <v>550</v>
      </c>
      <c r="D39" s="1146"/>
      <c r="E39" s="1147"/>
      <c r="F39" s="36">
        <v>0.08</v>
      </c>
      <c r="G39" s="37">
        <v>0.08</v>
      </c>
      <c r="H39" s="37">
        <v>0.09</v>
      </c>
      <c r="I39" s="37">
        <v>0.09</v>
      </c>
      <c r="J39" s="38">
        <v>0.1</v>
      </c>
      <c r="K39" s="22"/>
      <c r="L39" s="22"/>
      <c r="M39" s="22"/>
      <c r="N39" s="22"/>
      <c r="O39" s="22"/>
      <c r="P39" s="22"/>
    </row>
    <row r="40" spans="1:16" ht="39" customHeight="1" x14ac:dyDescent="0.15">
      <c r="A40" s="22"/>
      <c r="B40" s="35"/>
      <c r="C40" s="1145" t="s">
        <v>551</v>
      </c>
      <c r="D40" s="1146"/>
      <c r="E40" s="1147"/>
      <c r="F40" s="36">
        <v>0.04</v>
      </c>
      <c r="G40" s="37">
        <v>0.05</v>
      </c>
      <c r="H40" s="37">
        <v>0.05</v>
      </c>
      <c r="I40" s="37">
        <v>7.0000000000000007E-2</v>
      </c>
      <c r="J40" s="38">
        <v>0.06</v>
      </c>
      <c r="K40" s="22"/>
      <c r="L40" s="22"/>
      <c r="M40" s="22"/>
      <c r="N40" s="22"/>
      <c r="O40" s="22"/>
      <c r="P40" s="22"/>
    </row>
    <row r="41" spans="1:16" ht="39" customHeight="1" x14ac:dyDescent="0.15">
      <c r="A41" s="22"/>
      <c r="B41" s="35"/>
      <c r="C41" s="1145" t="s">
        <v>552</v>
      </c>
      <c r="D41" s="1146"/>
      <c r="E41" s="1147"/>
      <c r="F41" s="36">
        <v>0.04</v>
      </c>
      <c r="G41" s="37">
        <v>0.03</v>
      </c>
      <c r="H41" s="37">
        <v>0.03</v>
      </c>
      <c r="I41" s="37">
        <v>0.03</v>
      </c>
      <c r="J41" s="38">
        <v>0.03</v>
      </c>
      <c r="K41" s="22"/>
      <c r="L41" s="22"/>
      <c r="M41" s="22"/>
      <c r="N41" s="22"/>
      <c r="O41" s="22"/>
      <c r="P41" s="22"/>
    </row>
    <row r="42" spans="1:16" ht="39" customHeight="1" x14ac:dyDescent="0.15">
      <c r="A42" s="22"/>
      <c r="B42" s="39"/>
      <c r="C42" s="1145" t="s">
        <v>553</v>
      </c>
      <c r="D42" s="1146"/>
      <c r="E42" s="1147"/>
      <c r="F42" s="36" t="s">
        <v>500</v>
      </c>
      <c r="G42" s="37" t="s">
        <v>500</v>
      </c>
      <c r="H42" s="37" t="s">
        <v>500</v>
      </c>
      <c r="I42" s="37" t="s">
        <v>500</v>
      </c>
      <c r="J42" s="38" t="s">
        <v>500</v>
      </c>
      <c r="K42" s="22"/>
      <c r="L42" s="22"/>
      <c r="M42" s="22"/>
      <c r="N42" s="22"/>
      <c r="O42" s="22"/>
      <c r="P42" s="22"/>
    </row>
    <row r="43" spans="1:16" ht="39" customHeight="1" thickBot="1" x14ac:dyDescent="0.2">
      <c r="A43" s="22"/>
      <c r="B43" s="40"/>
      <c r="C43" s="1148" t="s">
        <v>554</v>
      </c>
      <c r="D43" s="1149"/>
      <c r="E43" s="1150"/>
      <c r="F43" s="41">
        <v>0.13</v>
      </c>
      <c r="G43" s="42">
        <v>0.11</v>
      </c>
      <c r="H43" s="42">
        <v>0.1</v>
      </c>
      <c r="I43" s="42">
        <v>0.06</v>
      </c>
      <c r="J43" s="43">
        <v>0.03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538</v>
      </c>
      <c r="L44" s="56" t="s">
        <v>539</v>
      </c>
      <c r="M44" s="56" t="s">
        <v>540</v>
      </c>
      <c r="N44" s="56" t="s">
        <v>541</v>
      </c>
      <c r="O44" s="57" t="s">
        <v>542</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10616</v>
      </c>
      <c r="L45" s="60">
        <v>10927</v>
      </c>
      <c r="M45" s="60">
        <v>10861</v>
      </c>
      <c r="N45" s="60">
        <v>10707</v>
      </c>
      <c r="O45" s="61">
        <v>10916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500</v>
      </c>
      <c r="L46" s="64" t="s">
        <v>500</v>
      </c>
      <c r="M46" s="64" t="s">
        <v>500</v>
      </c>
      <c r="N46" s="64" t="s">
        <v>500</v>
      </c>
      <c r="O46" s="65" t="s">
        <v>500</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500</v>
      </c>
      <c r="L47" s="64" t="s">
        <v>500</v>
      </c>
      <c r="M47" s="64" t="s">
        <v>500</v>
      </c>
      <c r="N47" s="64" t="s">
        <v>500</v>
      </c>
      <c r="O47" s="65" t="s">
        <v>500</v>
      </c>
      <c r="P47" s="48"/>
      <c r="Q47" s="48"/>
      <c r="R47" s="48"/>
      <c r="S47" s="48"/>
      <c r="T47" s="48"/>
      <c r="U47" s="48"/>
    </row>
    <row r="48" spans="1:21" ht="30.75" customHeight="1" x14ac:dyDescent="0.15">
      <c r="A48" s="48"/>
      <c r="B48" s="1163"/>
      <c r="C48" s="1164"/>
      <c r="D48" s="62"/>
      <c r="E48" s="1155" t="s">
        <v>15</v>
      </c>
      <c r="F48" s="1155"/>
      <c r="G48" s="1155"/>
      <c r="H48" s="1155"/>
      <c r="I48" s="1155"/>
      <c r="J48" s="1156"/>
      <c r="K48" s="63">
        <v>2935</v>
      </c>
      <c r="L48" s="64">
        <v>2981</v>
      </c>
      <c r="M48" s="64">
        <v>2900</v>
      </c>
      <c r="N48" s="64">
        <v>2861</v>
      </c>
      <c r="O48" s="65">
        <v>2835</v>
      </c>
      <c r="P48" s="48"/>
      <c r="Q48" s="48"/>
      <c r="R48" s="48"/>
      <c r="S48" s="48"/>
      <c r="T48" s="48"/>
      <c r="U48" s="48"/>
    </row>
    <row r="49" spans="1:21" ht="30.75" customHeight="1" x14ac:dyDescent="0.15">
      <c r="A49" s="48"/>
      <c r="B49" s="1163"/>
      <c r="C49" s="1164"/>
      <c r="D49" s="62"/>
      <c r="E49" s="1155" t="s">
        <v>16</v>
      </c>
      <c r="F49" s="1155"/>
      <c r="G49" s="1155"/>
      <c r="H49" s="1155"/>
      <c r="I49" s="1155"/>
      <c r="J49" s="1156"/>
      <c r="K49" s="63" t="s">
        <v>500</v>
      </c>
      <c r="L49" s="64" t="s">
        <v>500</v>
      </c>
      <c r="M49" s="64" t="s">
        <v>500</v>
      </c>
      <c r="N49" s="64" t="s">
        <v>500</v>
      </c>
      <c r="O49" s="65" t="s">
        <v>500</v>
      </c>
      <c r="P49" s="48"/>
      <c r="Q49" s="48"/>
      <c r="R49" s="48"/>
      <c r="S49" s="48"/>
      <c r="T49" s="48"/>
      <c r="U49" s="48"/>
    </row>
    <row r="50" spans="1:21" ht="30.75" customHeight="1" x14ac:dyDescent="0.15">
      <c r="A50" s="48"/>
      <c r="B50" s="1163"/>
      <c r="C50" s="1164"/>
      <c r="D50" s="62"/>
      <c r="E50" s="1155" t="s">
        <v>17</v>
      </c>
      <c r="F50" s="1155"/>
      <c r="G50" s="1155"/>
      <c r="H50" s="1155"/>
      <c r="I50" s="1155"/>
      <c r="J50" s="1156"/>
      <c r="K50" s="63">
        <v>120</v>
      </c>
      <c r="L50" s="64">
        <v>81</v>
      </c>
      <c r="M50" s="64">
        <v>81</v>
      </c>
      <c r="N50" s="64">
        <v>77</v>
      </c>
      <c r="O50" s="65">
        <v>71</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500</v>
      </c>
      <c r="L51" s="64" t="s">
        <v>500</v>
      </c>
      <c r="M51" s="64" t="s">
        <v>500</v>
      </c>
      <c r="N51" s="64" t="s">
        <v>500</v>
      </c>
      <c r="O51" s="65" t="s">
        <v>500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8169</v>
      </c>
      <c r="L52" s="64">
        <v>8262</v>
      </c>
      <c r="M52" s="64">
        <v>8420</v>
      </c>
      <c r="N52" s="64">
        <v>8641</v>
      </c>
      <c r="O52" s="65">
        <v>9057</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5502</v>
      </c>
      <c r="L53" s="69">
        <v>5727</v>
      </c>
      <c r="M53" s="69">
        <v>5422</v>
      </c>
      <c r="N53" s="69">
        <v>5004</v>
      </c>
      <c r="O53" s="70">
        <v>4765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2016-04-14T01:23:05Z</cp:lastPrinted>
  <dcterms:created xsi:type="dcterms:W3CDTF">2016-02-15T02:07:21Z</dcterms:created>
  <dcterms:modified xsi:type="dcterms:W3CDTF">2016-04-25T00:43:22Z</dcterms:modified>
  <cp:category/>
</cp:coreProperties>
</file>