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AM39" i="9"/>
  <c r="U39" i="9"/>
  <c r="C39" i="9"/>
  <c r="CO38" i="9"/>
  <c r="BW38" i="9"/>
  <c r="AM38" i="9"/>
  <c r="C38" i="9"/>
  <c r="CO37" i="9"/>
  <c r="BW37" i="9"/>
  <c r="AM37" i="9"/>
  <c r="C37" i="9"/>
  <c r="CO36" i="9"/>
  <c r="BW36" i="9"/>
  <c r="AM36" i="9"/>
  <c r="C36" i="9"/>
  <c r="CO35" i="9"/>
  <c r="BW35" i="9"/>
  <c r="C35" i="9"/>
  <c r="CO34" i="9"/>
  <c r="BW34" i="9"/>
  <c r="C34" i="9"/>
  <c r="U34" i="9" l="1"/>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l="1"/>
  <c r="BE35" i="9" s="1"/>
  <c r="BE36" i="9" s="1"/>
  <c r="BE37" i="9" s="1"/>
  <c r="BE38" i="9" s="1"/>
  <c r="BE39" i="9" s="1"/>
</calcChain>
</file>

<file path=xl/sharedStrings.xml><?xml version="1.0" encoding="utf-8"?>
<sst xmlns="http://schemas.openxmlformats.org/spreadsheetml/2006/main" count="1008" uniqueCount="551">
  <si>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</si>
  <si>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</si>
  <si>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</si>
  <si>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</si>
  <si>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</si>
  <si>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</si>
  <si>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</si>
  <si>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</si>
  <si>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</si>
  <si>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</si>
  <si>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</si>
  <si>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</si>
  <si>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</si>
  <si>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</si>
  <si>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</si>
  <si>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</si>
  <si>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</si>
  <si>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</si>
  <si>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</si>
  <si>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</si>
  <si>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</si>
  <si>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</si>
  <si>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</si>
  <si>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</si>
  <si>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</si>
  <si>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</si>
  <si>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</si>
  <si>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</si>
  <si>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</si>
  <si>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</si>
  <si>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</si>
  <si>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</si>
  <si>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</si>
  <si>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</si>
  <si>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</si>
  <si>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</si>
  <si>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</si>
  <si>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</si>
  <si>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</si>
  <si>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</si>
  <si>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</si>
  <si>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</si>
  <si>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</si>
  <si>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</si>
  <si>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</si>
  <si>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</si>
  <si>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</si>
  <si>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</si>
  <si>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</si>
  <si>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</si>
  <si>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</si>
  <si>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</si>
  <si>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</si>
  <si>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</si>
  <si>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</si>
  <si>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</si>
  <si>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</si>
  <si>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</si>
  <si>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</si>
  <si>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</si>
  <si>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</si>
  <si>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</si>
  <si>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</si>
  <si>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</si>
  <si>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</si>
  <si>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</si>
  <si>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</si>
  <si>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</si>
  <si>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</si>
  <si>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Ⅰ－１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</si>
  <si>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</si>
  <si>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</si>
  <si>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</si>
  <si>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</si>
  <si>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</si>
  <si>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</si>
  <si>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</si>
  <si>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</si>
  <si>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</si>
  <si>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</si>
  <si>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</si>
  <si>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</si>
  <si>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八幡浜市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</si>
  <si>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</si>
  <si>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</si>
  <si>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</si>
  <si>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</si>
  <si>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</si>
  <si>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</si>
  <si>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</si>
  <si>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</si>
  <si>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</si>
  <si>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</si>
  <si>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</si>
  <si>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</si>
  <si>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</si>
  <si>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</si>
  <si>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</si>
  <si>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</si>
  <si>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</si>
  <si>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</si>
  <si>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</si>
  <si>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</si>
  <si>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</si>
  <si>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</si>
  <si>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</si>
  <si>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</si>
  <si>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</si>
  <si>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</si>
  <si>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</si>
  <si>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</si>
  <si>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</si>
  <si>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</si>
  <si>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</si>
  <si>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</si>
  <si>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</si>
  <si>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</si>
  <si>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</si>
  <si>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</si>
  <si>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</si>
  <si>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</si>
  <si>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</si>
  <si>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</si>
  <si>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</si>
  <si>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</si>
  <si>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</si>
  <si>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</si>
  <si>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</si>
  <si>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</si>
  <si>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</si>
  <si>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</si>
  <si>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</si>
  <si>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</si>
  <si>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</si>
  <si>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</si>
  <si>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</si>
  <si>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</si>
  <si>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</si>
  <si>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</si>
  <si>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</si>
  <si>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</si>
  <si>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</si>
  <si>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</si>
  <si>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</si>
  <si>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</si>
  <si>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</si>
  <si>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</si>
  <si>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</si>
  <si>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</si>
  <si>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</si>
  <si>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</si>
  <si>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</si>
  <si>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</si>
  <si>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</si>
  <si>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</si>
  <si>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</si>
  <si>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</si>
  <si>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</si>
  <si>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</si>
  <si>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</si>
  <si>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</si>
  <si>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</si>
  <si>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</si>
  <si>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</si>
  <si>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</si>
  <si>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</si>
  <si>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</si>
  <si>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</si>
  <si>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</si>
  <si>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</si>
  <si>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</si>
  <si>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</si>
  <si>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</si>
  <si>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</si>
  <si>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</si>
  <si>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</si>
  <si>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</si>
  <si>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</si>
  <si>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</si>
  <si>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</si>
  <si>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</si>
  <si>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</si>
  <si>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</si>
  <si>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</si>
  <si>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</si>
  <si>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</si>
  <si>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</si>
  <si>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</si>
  <si>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</si>
  <si>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</si>
  <si>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</si>
  <si>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</si>
  <si>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</si>
  <si>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愛媛県八幡浜市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</si>
  <si>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</si>
  <si>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</si>
  <si>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</si>
  <si>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</si>
  <si>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</si>
  <si>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</si>
  <si>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</si>
  <si>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</si>
  <si>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</si>
  <si>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</si>
  <si>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</si>
  <si>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</si>
  <si>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</si>
  <si>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</si>
  <si>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</si>
  <si>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</si>
  <si>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</si>
  <si>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</si>
  <si>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</si>
  <si>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</si>
  <si>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</si>
  <si>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</si>
  <si>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</si>
  <si>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</si>
  <si>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</si>
  <si>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</si>
  <si>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</si>
  <si>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</si>
  <si>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</si>
  <si>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</si>
  <si>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</si>
  <si>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</si>
  <si>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</si>
  <si>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</si>
  <si>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</si>
  <si>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</si>
  <si>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</si>
  <si>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</si>
  <si>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</si>
  <si>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</si>
  <si>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</si>
  <si>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</si>
  <si>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</si>
  <si>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</si>
  <si>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</si>
  <si>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</si>
  <si>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</si>
  <si>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</si>
  <si>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</si>
  <si>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</si>
  <si>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</si>
  <si>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</si>
  <si>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</si>
  <si>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</si>
  <si>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</si>
  <si>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</si>
  <si>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</si>
  <si>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</si>
  <si>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</si>
  <si>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</si>
  <si>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</si>
  <si>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</si>
  <si>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</si>
  <si>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</si>
  <si>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</si>
  <si>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</si>
  <si>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</si>
  <si>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</si>
  <si>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</si>
  <si>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</si>
  <si>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</si>
  <si>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</si>
  <si>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</si>
  <si>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</si>
  <si>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</si>
  <si>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</si>
  <si>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</si>
  <si>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</si>
  <si>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</si>
  <si>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</si>
  <si>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</si>
  <si>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</si>
  <si>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</si>
  <si>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</si>
  <si>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</si>
  <si>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</si>
  <si>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</si>
  <si>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</si>
  <si>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</si>
  <si>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</si>
  <si>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</si>
  <si>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</si>
  <si>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</si>
  <si>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</si>
  <si>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</si>
  <si>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</si>
  <si>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</si>
  <si>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</si>
  <si>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</si>
  <si>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</si>
  <si>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</si>
  <si>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</si>
  <si>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</si>
  <si>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</si>
  <si>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</si>
  <si>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</si>
  <si>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</si>
  <si>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</si>
  <si>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</si>
  <si>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</si>
  <si>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</si>
  <si>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</si>
  <si>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</si>
  <si>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</si>
  <si>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</si>
  <si>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</si>
  <si>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</si>
  <si>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</si>
  <si>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</si>
  <si>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</si>
  <si>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</si>
  <si>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</si>
  <si>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</si>
  <si>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</si>
  <si>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</si>
  <si>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駐車場整備</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</si>
  <si>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</si>
  <si>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</si>
  <si>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</si>
  <si>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</si>
  <si>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</si>
  <si>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</si>
  <si>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</si>
  <si>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</si>
  <si>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</si>
  <si>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</si>
  <si>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</si>
  <si>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</si>
  <si>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</si>
  <si>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</si>
  <si>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</si>
  <si>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</si>
  <si>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</si>
  <si>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</si>
  <si>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</si>
  <si>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</si>
  <si>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</si>
  <si>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</si>
  <si>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平成26年度</t>
  </si>
  <si>
    <t>愛媛県八幡浜市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</si>
  <si>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</si>
  <si>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</si>
  <si>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</si>
  <si>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</si>
  <si>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</si>
  <si>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</si>
  <si>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</si>
  <si>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</si>
  <si>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</si>
  <si>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</si>
  <si>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</si>
  <si>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</si>
  <si>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</si>
  <si>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</si>
  <si>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</si>
  <si>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</si>
  <si>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</si>
  <si>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</si>
  <si>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</si>
  <si>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</si>
  <si>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</si>
  <si>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</si>
  <si>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</si>
  <si>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</si>
  <si>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</si>
  <si>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</si>
  <si>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</si>
  <si>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</si>
  <si>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</si>
  <si>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</si>
  <si>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</si>
  <si>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</si>
  <si>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</si>
  <si>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</si>
  <si>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介護保険特別会計</t>
    <phoneticPr fontId="5"/>
  </si>
  <si>
    <t>後期高齢者医療特別会計</t>
    <phoneticPr fontId="5"/>
  </si>
  <si>
    <t>介護サービス事業特別会計</t>
    <phoneticPr fontId="5"/>
  </si>
  <si>
    <t>駐車場事業特別会計</t>
    <phoneticPr fontId="5"/>
  </si>
  <si>
    <t>水道事業会計</t>
    <phoneticPr fontId="5"/>
  </si>
  <si>
    <t>法適用企業</t>
    <phoneticPr fontId="5"/>
  </si>
  <si>
    <t>市立八幡浜総合病院事業会計</t>
    <phoneticPr fontId="5"/>
  </si>
  <si>
    <t>簡易水道事業特別会計</t>
    <phoneticPr fontId="5"/>
  </si>
  <si>
    <t>法非適用企業</t>
    <phoneticPr fontId="5"/>
  </si>
  <si>
    <t>港湾整備事業特別会計</t>
    <phoneticPr fontId="5"/>
  </si>
  <si>
    <t>水産物地方卸売市場事業特別会計</t>
    <phoneticPr fontId="5"/>
  </si>
  <si>
    <t>公共下水道事業特別会計</t>
    <phoneticPr fontId="5"/>
  </si>
  <si>
    <t>小規模下水道事業特別会計</t>
    <phoneticPr fontId="5"/>
  </si>
  <si>
    <t>戸別合併処理浄化槽整備事業特別会計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</si>
  <si>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</si>
  <si>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</si>
  <si>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</si>
  <si>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</si>
  <si>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</si>
  <si>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</si>
  <si>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</si>
  <si>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</si>
  <si>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</si>
  <si>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</si>
  <si>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</si>
  <si>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</si>
  <si>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</si>
  <si>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</si>
  <si>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</si>
  <si>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</si>
  <si>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</si>
  <si>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</si>
  <si>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</si>
  <si>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</si>
  <si>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</si>
  <si>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</si>
  <si>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</si>
  <si>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</si>
  <si>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</si>
  <si>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</si>
  <si>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</si>
  <si>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</si>
  <si>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</si>
  <si>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</si>
  <si>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</si>
  <si>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</si>
  <si>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</si>
  <si>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</si>
  <si>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</si>
  <si>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</si>
  <si>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</si>
  <si>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</si>
  <si>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</si>
  <si>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</si>
  <si>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</si>
  <si>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</si>
  <si>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</si>
  <si>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</si>
  <si>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</si>
  <si>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</si>
  <si>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</si>
  <si>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</si>
  <si>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</si>
  <si>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</si>
  <si>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</si>
  <si>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</si>
  <si>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</si>
  <si>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</si>
  <si>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</si>
  <si>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</si>
  <si>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</si>
  <si>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</si>
  <si>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</si>
  <si>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</si>
  <si>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</si>
  <si>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</si>
  <si>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</si>
  <si>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</si>
  <si>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</si>
  <si>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</si>
  <si>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</si>
  <si>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</si>
  <si>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</si>
  <si>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</si>
  <si>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</si>
  <si>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</si>
  <si>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</si>
  <si>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</si>
  <si>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</si>
  <si>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</si>
  <si>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</si>
  <si>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</si>
  <si>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</si>
  <si>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</si>
  <si>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</si>
  <si>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</si>
  <si>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</si>
  <si>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</si>
  <si>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</si>
  <si>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</si>
  <si>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</si>
  <si>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</si>
  <si>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</si>
  <si>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</si>
  <si>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</si>
  <si>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</si>
  <si>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</si>
  <si>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</si>
  <si>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</si>
  <si>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</si>
  <si>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</si>
  <si>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</si>
  <si>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</si>
  <si>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</si>
  <si>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</si>
  <si>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</si>
  <si>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</si>
  <si>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</si>
  <si>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</si>
  <si>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</si>
  <si>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</si>
  <si>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</si>
  <si>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</si>
  <si>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</si>
  <si>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</si>
  <si>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</si>
  <si>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</si>
  <si>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</si>
  <si>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</si>
  <si>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</si>
  <si>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</si>
  <si>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</si>
  <si>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</si>
  <si>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</si>
  <si>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</si>
  <si>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</si>
  <si>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</si>
  <si>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</si>
  <si>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</si>
  <si>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</si>
  <si>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</si>
  <si>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</si>
  <si>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</si>
  <si>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</si>
  <si>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</si>
  <si>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</si>
  <si>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</si>
  <si>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0.34</t>
  </si>
  <si>
    <t>市立八幡浜総合病院事業会計</t>
  </si>
  <si>
    <t>水道事業会計</t>
  </si>
  <si>
    <t>一般会計</t>
  </si>
  <si>
    <t>介護保険特別会計</t>
  </si>
  <si>
    <t>後期高齢者医療特別会計</t>
  </si>
  <si>
    <t>国民健康保険事業特別会計</t>
  </si>
  <si>
    <t>港湾整備事業特別会計</t>
  </si>
  <si>
    <t>介護サービス事業特別会計</t>
  </si>
  <si>
    <t>その他会計（赤字）</t>
  </si>
  <si>
    <t>その他会計（黒字）</t>
  </si>
  <si>
    <t>八幡浜地区施設事務組合（一般会計）</t>
    <rPh sb="0" eb="3">
      <t>ヤワタハマ</t>
    </rPh>
    <rPh sb="3" eb="5">
      <t>チク</t>
    </rPh>
    <rPh sb="5" eb="7">
      <t>シセツ</t>
    </rPh>
    <rPh sb="7" eb="9">
      <t>ジム</t>
    </rPh>
    <rPh sb="9" eb="11">
      <t>クミアイ</t>
    </rPh>
    <rPh sb="12" eb="14">
      <t>イッパン</t>
    </rPh>
    <rPh sb="14" eb="16">
      <t>カイケイ</t>
    </rPh>
    <phoneticPr fontId="2"/>
  </si>
  <si>
    <t>八幡浜地区施設事務組合（消防事業特別会計）</t>
    <rPh sb="0" eb="3">
      <t>ヤワタハマ</t>
    </rPh>
    <rPh sb="3" eb="5">
      <t>チク</t>
    </rPh>
    <rPh sb="5" eb="7">
      <t>シセツ</t>
    </rPh>
    <rPh sb="7" eb="9">
      <t>ジム</t>
    </rPh>
    <rPh sb="9" eb="11">
      <t>クミアイ</t>
    </rPh>
    <rPh sb="12" eb="14">
      <t>ショウボウ</t>
    </rPh>
    <rPh sb="14" eb="16">
      <t>ジギョウ</t>
    </rPh>
    <rPh sb="16" eb="18">
      <t>トクベツ</t>
    </rPh>
    <rPh sb="18" eb="20">
      <t>カイケイ</t>
    </rPh>
    <phoneticPr fontId="2"/>
  </si>
  <si>
    <t>八幡浜地区施設事務組合（休日夜間急患センター事業特別会計）</t>
    <rPh sb="0" eb="3">
      <t>ヤワタハマ</t>
    </rPh>
    <rPh sb="3" eb="5">
      <t>チク</t>
    </rPh>
    <rPh sb="5" eb="7">
      <t>シセツ</t>
    </rPh>
    <rPh sb="7" eb="9">
      <t>ジム</t>
    </rPh>
    <rPh sb="9" eb="11">
      <t>クミアイ</t>
    </rPh>
    <rPh sb="12" eb="14">
      <t>キュウジツ</t>
    </rPh>
    <rPh sb="14" eb="16">
      <t>ヤカン</t>
    </rPh>
    <rPh sb="16" eb="18">
      <t>キュウカン</t>
    </rPh>
    <rPh sb="22" eb="24">
      <t>ジギョウ</t>
    </rPh>
    <rPh sb="24" eb="26">
      <t>トクベツ</t>
    </rPh>
    <rPh sb="26" eb="28">
      <t>カイケイ</t>
    </rPh>
    <phoneticPr fontId="2"/>
  </si>
  <si>
    <t>八幡浜地区施設事務組合（し尿処理事業特別会計）</t>
    <rPh sb="0" eb="3">
      <t>ヤワタハマ</t>
    </rPh>
    <rPh sb="3" eb="5">
      <t>チク</t>
    </rPh>
    <rPh sb="5" eb="7">
      <t>シセツ</t>
    </rPh>
    <rPh sb="7" eb="9">
      <t>ジム</t>
    </rPh>
    <rPh sb="9" eb="11">
      <t>クミアイ</t>
    </rPh>
    <rPh sb="13" eb="14">
      <t>ニョウ</t>
    </rPh>
    <rPh sb="14" eb="16">
      <t>ショリ</t>
    </rPh>
    <rPh sb="16" eb="18">
      <t>ジギョウ</t>
    </rPh>
    <rPh sb="18" eb="20">
      <t>トクベツ</t>
    </rPh>
    <rPh sb="20" eb="22">
      <t>カイケイ</t>
    </rPh>
    <phoneticPr fontId="2"/>
  </si>
  <si>
    <t>八幡浜地区施設事務組合（特別養護老人ホーム事業特別会計）</t>
    <rPh sb="0" eb="3">
      <t>ヤワタハマ</t>
    </rPh>
    <rPh sb="3" eb="5">
      <t>チク</t>
    </rPh>
    <rPh sb="5" eb="7">
      <t>シセツ</t>
    </rPh>
    <rPh sb="7" eb="9">
      <t>ジム</t>
    </rPh>
    <rPh sb="9" eb="11">
      <t>クミアイ</t>
    </rPh>
    <rPh sb="12" eb="14">
      <t>トクベツ</t>
    </rPh>
    <rPh sb="14" eb="16">
      <t>ヨウゴ</t>
    </rPh>
    <rPh sb="16" eb="18">
      <t>ロウジン</t>
    </rPh>
    <rPh sb="21" eb="23">
      <t>ジギョウ</t>
    </rPh>
    <rPh sb="23" eb="25">
      <t>トクベツ</t>
    </rPh>
    <rPh sb="25" eb="27">
      <t>カイケイ</t>
    </rPh>
    <phoneticPr fontId="2"/>
  </si>
  <si>
    <t>八幡浜・大洲地区広域市町村圏組合（一般会計）</t>
    <rPh sb="0" eb="3">
      <t>ヤワタハマ</t>
    </rPh>
    <rPh sb="4" eb="6">
      <t>オオズ</t>
    </rPh>
    <rPh sb="6" eb="8">
      <t>チク</t>
    </rPh>
    <rPh sb="8" eb="10">
      <t>コウイキ</t>
    </rPh>
    <rPh sb="10" eb="13">
      <t>シチョウソン</t>
    </rPh>
    <rPh sb="13" eb="14">
      <t>ケン</t>
    </rPh>
    <rPh sb="14" eb="16">
      <t>クミアイ</t>
    </rPh>
    <rPh sb="17" eb="19">
      <t>イッパン</t>
    </rPh>
    <rPh sb="19" eb="21">
      <t>カイケイ</t>
    </rPh>
    <phoneticPr fontId="2"/>
  </si>
  <si>
    <t>八幡浜・大洲地区広域市町村圏組合（八幡浜・大洲地方拠点対策室特別会計）</t>
    <rPh sb="0" eb="3">
      <t>ヤワタハマ</t>
    </rPh>
    <rPh sb="4" eb="6">
      <t>オオズ</t>
    </rPh>
    <rPh sb="6" eb="8">
      <t>チク</t>
    </rPh>
    <rPh sb="8" eb="10">
      <t>コウイキ</t>
    </rPh>
    <rPh sb="10" eb="13">
      <t>シチョウソン</t>
    </rPh>
    <rPh sb="13" eb="14">
      <t>ケン</t>
    </rPh>
    <rPh sb="14" eb="16">
      <t>クミアイ</t>
    </rPh>
    <rPh sb="17" eb="20">
      <t>ヤワタハマ</t>
    </rPh>
    <rPh sb="21" eb="23">
      <t>オオズ</t>
    </rPh>
    <rPh sb="23" eb="25">
      <t>チホウ</t>
    </rPh>
    <rPh sb="25" eb="27">
      <t>キョテン</t>
    </rPh>
    <rPh sb="27" eb="30">
      <t>タイサクシツ</t>
    </rPh>
    <rPh sb="30" eb="32">
      <t>トクベツ</t>
    </rPh>
    <rPh sb="32" eb="34">
      <t>カイケイ</t>
    </rPh>
    <phoneticPr fontId="2"/>
  </si>
  <si>
    <t>八幡浜・大洲地区広域市町村圏組合（八幡浜・大洲地区ふるさと市町村圏基金特別会計）</t>
    <rPh sb="0" eb="3">
      <t>ヤワタハマ</t>
    </rPh>
    <rPh sb="4" eb="6">
      <t>オオズ</t>
    </rPh>
    <rPh sb="6" eb="8">
      <t>チク</t>
    </rPh>
    <rPh sb="8" eb="10">
      <t>コウイキ</t>
    </rPh>
    <rPh sb="10" eb="13">
      <t>シチョウソン</t>
    </rPh>
    <rPh sb="13" eb="14">
      <t>ケン</t>
    </rPh>
    <rPh sb="14" eb="16">
      <t>クミアイ</t>
    </rPh>
    <rPh sb="17" eb="20">
      <t>ヤワタハマ</t>
    </rPh>
    <rPh sb="21" eb="23">
      <t>オオズ</t>
    </rPh>
    <rPh sb="23" eb="25">
      <t>チク</t>
    </rPh>
    <rPh sb="29" eb="32">
      <t>シチョウソン</t>
    </rPh>
    <rPh sb="32" eb="33">
      <t>ケン</t>
    </rPh>
    <rPh sb="33" eb="35">
      <t>キキン</t>
    </rPh>
    <rPh sb="35" eb="37">
      <t>トクベツ</t>
    </rPh>
    <rPh sb="37" eb="39">
      <t>カイケイ</t>
    </rPh>
    <phoneticPr fontId="2"/>
  </si>
  <si>
    <t>八幡浜・大洲地区広域市町村圏組合（運動公園特別会計）</t>
    <rPh sb="0" eb="3">
      <t>ヤワタハマ</t>
    </rPh>
    <rPh sb="4" eb="6">
      <t>オオズ</t>
    </rPh>
    <rPh sb="6" eb="8">
      <t>チク</t>
    </rPh>
    <rPh sb="8" eb="10">
      <t>コウイキ</t>
    </rPh>
    <rPh sb="10" eb="13">
      <t>シチョウソン</t>
    </rPh>
    <rPh sb="13" eb="14">
      <t>ケン</t>
    </rPh>
    <rPh sb="14" eb="16">
      <t>クミアイ</t>
    </rPh>
    <rPh sb="17" eb="19">
      <t>ウンドウ</t>
    </rPh>
    <rPh sb="19" eb="21">
      <t>コウエン</t>
    </rPh>
    <rPh sb="21" eb="23">
      <t>トクベツ</t>
    </rPh>
    <rPh sb="23" eb="25">
      <t>カイケイ</t>
    </rPh>
    <phoneticPr fontId="2"/>
  </si>
  <si>
    <t>愛媛地方税滞納整理機構</t>
    <rPh sb="0" eb="2">
      <t>エヒメ</t>
    </rPh>
    <rPh sb="2" eb="5">
      <t>チホウゼイ</t>
    </rPh>
    <rPh sb="5" eb="7">
      <t>タイノウ</t>
    </rPh>
    <rPh sb="7" eb="9">
      <t>セイリ</t>
    </rPh>
    <rPh sb="9" eb="11">
      <t>キコウ</t>
    </rPh>
    <phoneticPr fontId="2"/>
  </si>
  <si>
    <t>愛媛県後期高齢者医療広域連合（一般会計）</t>
    <rPh sb="0" eb="3">
      <t>エヒメケン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</si>
  <si>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愛媛県後期高齢者医療広域連合（後期高齢者医療特別会計）</t>
    <rPh sb="0" eb="3">
      <t>エヒメケン</t>
    </rPh>
    <rPh sb="3" eb="5">
      <t>コウキ</t>
    </rPh>
    <rPh sb="5" eb="7">
      <t>コウレイ</t>
    </rPh>
    <rPh sb="7" eb="8">
      <t>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</si>
  <si>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南予水道企業団</t>
    <rPh sb="0" eb="2">
      <t>ナンヨ</t>
    </rPh>
    <rPh sb="2" eb="4">
      <t>スイドウ</t>
    </rPh>
    <rPh sb="4" eb="6">
      <t>キギョウ</t>
    </rPh>
    <rPh sb="6" eb="7">
      <t>ダン</t>
    </rPh>
    <phoneticPr fontId="2"/>
  </si>
  <si>
    <t>宇和海文化都市開発株式会社</t>
    <rPh sb="0" eb="2">
      <t>ウワ</t>
    </rPh>
    <rPh sb="2" eb="3">
      <t>カイ</t>
    </rPh>
    <rPh sb="3" eb="5">
      <t>ブンカ</t>
    </rPh>
    <rPh sb="5" eb="7">
      <t>トシ</t>
    </rPh>
    <rPh sb="7" eb="9">
      <t>カイハツ</t>
    </rPh>
    <rPh sb="9" eb="11">
      <t>カブシキ</t>
    </rPh>
    <rPh sb="11" eb="13">
      <t>カイシャ</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</si>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</sst>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78670</c:v>
                </c:pt>
                <c:pt idx="1">
                  <c:v>67201</c:v>
                </c:pt>
                <c:pt idx="2">
                  <c:v>75709</c:v>
                </c:pt>
                <c:pt idx="3">
                  <c:v>90961</c:v>
                </c:pt>
                <c:pt idx="4">
                  <c:v>106614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131923</c:v>
                </c:pt>
                <c:pt idx="1">
                  <c:v>82828</c:v>
                </c:pt>
                <c:pt idx="2">
                  <c:v>114467</c:v>
                </c:pt>
                <c:pt idx="3">
                  <c:v>44417</c:v>
                </c:pt>
                <c:pt idx="4">
                  <c:v>76332</c:v>
                </c:pt>
              </c:numCache>
            </c:numRef>
          </c:val>
          <c:smooth val="0"/>
        </c:ser>
        <c:dLbls>
          <c:showLegendKey val="0"/>
          <c:showVal val="0"/>
          <c:showCatName val="0"/>
          <c:showSerName val="0"/>
          <c:showPercent val="0"/>
          <c:showBubbleSize val="0"/>
        </c:dLbls>
        <c:marker val="1"/>
        <c:smooth val="0"/>
        <c:axId val="137646848"/>
        <c:axId val="137648768"/>
      </c:lineChart>
      <c:catAx>
        <c:axId val="1376468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648768"/>
        <c:crosses val="autoZero"/>
        <c:auto val="1"/>
        <c:lblAlgn val="ctr"/>
        <c:lblOffset val="100"/>
        <c:tickLblSkip val="1"/>
        <c:tickMarkSkip val="1"/>
        <c:noMultiLvlLbl val="0"/>
      </c:catAx>
      <c:valAx>
        <c:axId val="137648768"/>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6468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5.19</c:v>
                </c:pt>
                <c:pt idx="1">
                  <c:v>5.89</c:v>
                </c:pt>
                <c:pt idx="2">
                  <c:v>2.6</c:v>
                </c:pt>
                <c:pt idx="3">
                  <c:v>3.15</c:v>
                </c:pt>
                <c:pt idx="4">
                  <c:v>1.57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11.05</c:v>
                </c:pt>
                <c:pt idx="1">
                  <c:v>19.260000000000002</c:v>
                </c:pt>
                <c:pt idx="2">
                  <c:v>22.59</c:v>
                </c:pt>
                <c:pt idx="3">
                  <c:v>23.66</c:v>
                </c:pt>
                <c:pt idx="4">
                  <c:v>25.35</c:v>
                </c:pt>
              </c:numCache>
            </c:numRef>
          </c:val>
        </c:ser>
        <c:dLbls>
          <c:showLegendKey val="0"/>
          <c:showVal val="0"/>
          <c:showCatName val="0"/>
          <c:showSerName val="0"/>
          <c:showPercent val="0"/>
          <c:showBubbleSize val="0"/>
        </c:dLbls>
        <c:gapWidth val="250"/>
        <c:overlap val="100"/>
        <c:axId val="137933184"/>
        <c:axId val="1379351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6.37</c:v>
                </c:pt>
                <c:pt idx="1">
                  <c:v>8.49</c:v>
                </c:pt>
                <c:pt idx="2">
                  <c:v>-0.34</c:v>
                </c:pt>
                <c:pt idx="3">
                  <c:v>1.9</c:v>
                </c:pt>
                <c:pt idx="4">
                  <c:v>0.01</c:v>
                </c:pt>
              </c:numCache>
            </c:numRef>
          </c:val>
          <c:smooth val="0"/>
        </c:ser>
        <c:dLbls>
          <c:showLegendKey val="0"/>
          <c:showVal val="0"/>
          <c:showCatName val="0"/>
          <c:showSerName val="0"/>
          <c:showPercent val="0"/>
          <c:showBubbleSize val="0"/>
        </c:dLbls>
        <c:marker val="1"/>
        <c:smooth val="0"/>
        <c:axId val="137933184"/>
        <c:axId val="137935104"/>
      </c:lineChart>
      <c:catAx>
        <c:axId val="137933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7935104"/>
        <c:crosses val="autoZero"/>
        <c:auto val="1"/>
        <c:lblAlgn val="ctr"/>
        <c:lblOffset val="100"/>
        <c:tickLblSkip val="1"/>
        <c:tickMarkSkip val="1"/>
        <c:noMultiLvlLbl val="0"/>
      </c:catAx>
      <c:valAx>
        <c:axId val="1379351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9331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0.12</c:v>
                </c:pt>
                <c:pt idx="2">
                  <c:v>#N/A</c:v>
                </c:pt>
                <c:pt idx="3">
                  <c:v>0.21</c:v>
                </c:pt>
                <c:pt idx="4">
                  <c:v>#N/A</c:v>
                </c:pt>
                <c:pt idx="5">
                  <c:v>0.05</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介護サービス事業特別会計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港湾整備事業特別会計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0.03</c:v>
                </c:pt>
                <c:pt idx="6">
                  <c:v>#N/A</c:v>
                </c:pt>
                <c:pt idx="7">
                  <c:v>0</c:v>
                </c:pt>
                <c:pt idx="8">
                  <c:v>#N/A</c:v>
                </c:pt>
                <c:pt idx="9">
                  <c:v>0</c:v>
                </c:pt>
              </c:numCache>
            </c:numRef>
          </c:val>
        </c:ser>
        <c:ser>
          <c:idx val="4"/>
          <c:order val="4"/>
          <c:tx>
            <c:strRef>
              <c:f>データシート!$A$31</c:f>
              <c:strCache>
                <c:ptCount val="1"/>
                <c:pt idx="0">
                  <c:v>国民健康保険事業特別会計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2.4700000000000002</c:v>
                </c:pt>
                <c:pt idx="2">
                  <c:v>#N/A</c:v>
                </c:pt>
                <c:pt idx="3">
                  <c:v>1.36</c:v>
                </c:pt>
                <c:pt idx="4">
                  <c:v>#N/A</c:v>
                </c:pt>
                <c:pt idx="5">
                  <c:v>0.98</c:v>
                </c:pt>
                <c:pt idx="6">
                  <c:v>#N/A</c:v>
                </c:pt>
                <c:pt idx="7">
                  <c:v>0.43</c:v>
                </c:pt>
                <c:pt idx="8">
                  <c:v>#N/A</c:v>
                </c:pt>
                <c:pt idx="9">
                  <c:v>0.02</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0.06</c:v>
                </c:pt>
                <c:pt idx="2">
                  <c:v>#N/A</c:v>
                </c:pt>
                <c:pt idx="3">
                  <c:v>7.0000000000000007E-2</c:v>
                </c:pt>
                <c:pt idx="4">
                  <c:v>#N/A</c:v>
                </c:pt>
                <c:pt idx="5">
                  <c:v>0.09</c:v>
                </c:pt>
                <c:pt idx="6">
                  <c:v>#N/A</c:v>
                </c:pt>
                <c:pt idx="7">
                  <c:v>0.09</c:v>
                </c:pt>
                <c:pt idx="8">
                  <c:v>#N/A</c:v>
                </c:pt>
                <c:pt idx="9">
                  <c:v>0.11</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0.28000000000000003</c:v>
                </c:pt>
                <c:pt idx="2">
                  <c:v>#N/A</c:v>
                </c:pt>
                <c:pt idx="3">
                  <c:v>0</c:v>
                </c:pt>
                <c:pt idx="4">
                  <c:v>#N/A</c:v>
                </c:pt>
                <c:pt idx="5">
                  <c:v>0.54</c:v>
                </c:pt>
                <c:pt idx="6">
                  <c:v>#N/A</c:v>
                </c:pt>
                <c:pt idx="7">
                  <c:v>0.49</c:v>
                </c:pt>
                <c:pt idx="8">
                  <c:v>#N/A</c:v>
                </c:pt>
                <c:pt idx="9">
                  <c:v>0.71</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5.19</c:v>
                </c:pt>
                <c:pt idx="2">
                  <c:v>#N/A</c:v>
                </c:pt>
                <c:pt idx="3">
                  <c:v>5.89</c:v>
                </c:pt>
                <c:pt idx="4">
                  <c:v>#N/A</c:v>
                </c:pt>
                <c:pt idx="5">
                  <c:v>2.59</c:v>
                </c:pt>
                <c:pt idx="6">
                  <c:v>#N/A</c:v>
                </c:pt>
                <c:pt idx="7">
                  <c:v>3.15</c:v>
                </c:pt>
                <c:pt idx="8">
                  <c:v>#N/A</c:v>
                </c:pt>
                <c:pt idx="9">
                  <c:v>1.57</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4.07</c:v>
                </c:pt>
                <c:pt idx="2">
                  <c:v>#N/A</c:v>
                </c:pt>
                <c:pt idx="3">
                  <c:v>4.09</c:v>
                </c:pt>
                <c:pt idx="4">
                  <c:v>#N/A</c:v>
                </c:pt>
                <c:pt idx="5">
                  <c:v>4.3</c:v>
                </c:pt>
                <c:pt idx="6">
                  <c:v>#N/A</c:v>
                </c:pt>
                <c:pt idx="7">
                  <c:v>5.44</c:v>
                </c:pt>
                <c:pt idx="8">
                  <c:v>#N/A</c:v>
                </c:pt>
                <c:pt idx="9">
                  <c:v>6.11</c:v>
                </c:pt>
              </c:numCache>
            </c:numRef>
          </c:val>
        </c:ser>
        <c:ser>
          <c:idx val="9"/>
          <c:order val="9"/>
          <c:tx>
            <c:strRef>
              <c:f>データシート!$A$36</c:f>
              <c:strCache>
                <c:ptCount val="1"/>
                <c:pt idx="0">
                  <c:v>市立八幡浜総合病院事業会計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3.54</c:v>
                </c:pt>
                <c:pt idx="2">
                  <c:v>#N/A</c:v>
                </c:pt>
                <c:pt idx="3">
                  <c:v>8.74</c:v>
                </c:pt>
                <c:pt idx="4">
                  <c:v>#N/A</c:v>
                </c:pt>
                <c:pt idx="5">
                  <c:v>9.73</c:v>
                </c:pt>
                <c:pt idx="6">
                  <c:v>#N/A</c:v>
                </c:pt>
                <c:pt idx="7">
                  <c:v>12.83</c:v>
                </c:pt>
                <c:pt idx="8">
                  <c:v>#N/A</c:v>
                </c:pt>
                <c:pt idx="9">
                  <c:v>14.44</c:v>
                </c:pt>
              </c:numCache>
            </c:numRef>
          </c:val>
        </c:ser>
        <c:dLbls>
          <c:showLegendKey val="0"/>
          <c:showVal val="0"/>
          <c:showCatName val="0"/>
          <c:showSerName val="0"/>
          <c:showPercent val="0"/>
          <c:showBubbleSize val="0"/>
        </c:dLbls>
        <c:gapWidth val="150"/>
        <c:overlap val="100"/>
        <c:axId val="137865472"/>
        <c:axId val="138043392"/>
      </c:barChart>
      <c:catAx>
        <c:axId val="1378654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043392"/>
        <c:crosses val="autoZero"/>
        <c:auto val="1"/>
        <c:lblAlgn val="ctr"/>
        <c:lblOffset val="100"/>
        <c:tickLblSkip val="1"/>
        <c:tickMarkSkip val="1"/>
        <c:noMultiLvlLbl val="0"/>
      </c:catAx>
      <c:valAx>
        <c:axId val="1380433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8654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2307</c:v>
                </c:pt>
                <c:pt idx="5">
                  <c:v>2338</c:v>
                </c:pt>
                <c:pt idx="8">
                  <c:v>2298</c:v>
                </c:pt>
                <c:pt idx="11">
                  <c:v>2324</c:v>
                </c:pt>
                <c:pt idx="14">
                  <c:v>2490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188</c:v>
                </c:pt>
                <c:pt idx="3">
                  <c:v>185</c:v>
                </c:pt>
                <c:pt idx="6">
                  <c:v>182</c:v>
                </c:pt>
                <c:pt idx="9">
                  <c:v>173</c:v>
                </c:pt>
                <c:pt idx="12">
                  <c:v>161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91</c:v>
                </c:pt>
                <c:pt idx="3">
                  <c:v>103</c:v>
                </c:pt>
                <c:pt idx="6">
                  <c:v>66</c:v>
                </c:pt>
                <c:pt idx="9">
                  <c:v>19</c:v>
                </c:pt>
                <c:pt idx="12">
                  <c:v>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501</c:v>
                </c:pt>
                <c:pt idx="3">
                  <c:v>553</c:v>
                </c:pt>
                <c:pt idx="6">
                  <c:v>634</c:v>
                </c:pt>
                <c:pt idx="9">
                  <c:v>907</c:v>
                </c:pt>
                <c:pt idx="12">
                  <c:v>1114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2697</c:v>
                </c:pt>
                <c:pt idx="3">
                  <c:v>2646</c:v>
                </c:pt>
                <c:pt idx="6">
                  <c:v>2534</c:v>
                </c:pt>
                <c:pt idx="9">
                  <c:v>2515</c:v>
                </c:pt>
                <c:pt idx="12">
                  <c:v>2395</c:v>
                </c:pt>
              </c:numCache>
            </c:numRef>
          </c:val>
        </c:ser>
        <c:dLbls>
          <c:showLegendKey val="0"/>
          <c:showVal val="0"/>
          <c:showCatName val="0"/>
          <c:showSerName val="0"/>
          <c:showPercent val="0"/>
          <c:showBubbleSize val="0"/>
        </c:dLbls>
        <c:gapWidth val="100"/>
        <c:overlap val="100"/>
        <c:axId val="136936832"/>
        <c:axId val="1369472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1170</c:v>
                </c:pt>
                <c:pt idx="2">
                  <c:v>#N/A</c:v>
                </c:pt>
                <c:pt idx="3">
                  <c:v>#N/A</c:v>
                </c:pt>
                <c:pt idx="4">
                  <c:v>1149</c:v>
                </c:pt>
                <c:pt idx="5">
                  <c:v>#N/A</c:v>
                </c:pt>
                <c:pt idx="6">
                  <c:v>#N/A</c:v>
                </c:pt>
                <c:pt idx="7">
                  <c:v>1118</c:v>
                </c:pt>
                <c:pt idx="8">
                  <c:v>#N/A</c:v>
                </c:pt>
                <c:pt idx="9">
                  <c:v>#N/A</c:v>
                </c:pt>
                <c:pt idx="10">
                  <c:v>1290</c:v>
                </c:pt>
                <c:pt idx="11">
                  <c:v>#N/A</c:v>
                </c:pt>
                <c:pt idx="12">
                  <c:v>#N/A</c:v>
                </c:pt>
                <c:pt idx="13">
                  <c:v>1188</c:v>
                </c:pt>
                <c:pt idx="14">
                  <c:v>#N/A</c:v>
                </c:pt>
              </c:numCache>
            </c:numRef>
          </c:val>
          <c:smooth val="0"/>
        </c:ser>
        <c:dLbls>
          <c:showLegendKey val="0"/>
          <c:showVal val="0"/>
          <c:showCatName val="0"/>
          <c:showSerName val="0"/>
          <c:showPercent val="0"/>
          <c:showBubbleSize val="0"/>
        </c:dLbls>
        <c:marker val="1"/>
        <c:smooth val="0"/>
        <c:axId val="136936832"/>
        <c:axId val="136947200"/>
      </c:lineChart>
      <c:catAx>
        <c:axId val="1369368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6947200"/>
        <c:crosses val="autoZero"/>
        <c:auto val="1"/>
        <c:lblAlgn val="ctr"/>
        <c:lblOffset val="100"/>
        <c:tickLblSkip val="1"/>
        <c:tickMarkSkip val="1"/>
        <c:noMultiLvlLbl val="0"/>
      </c:catAx>
      <c:valAx>
        <c:axId val="1369472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69368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20238</c:v>
                </c:pt>
                <c:pt idx="5">
                  <c:v>20488</c:v>
                </c:pt>
                <c:pt idx="8">
                  <c:v>21894</c:v>
                </c:pt>
                <c:pt idx="11">
                  <c:v>22352</c:v>
                </c:pt>
                <c:pt idx="14">
                  <c:v>23520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3706</c:v>
                </c:pt>
                <c:pt idx="5">
                  <c:v>3516</c:v>
                </c:pt>
                <c:pt idx="8">
                  <c:v>3447</c:v>
                </c:pt>
                <c:pt idx="11">
                  <c:v>3156</c:v>
                </c:pt>
                <c:pt idx="14">
                  <c:v>2556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2973</c:v>
                </c:pt>
                <c:pt idx="5">
                  <c:v>3923</c:v>
                </c:pt>
                <c:pt idx="8">
                  <c:v>4257</c:v>
                </c:pt>
                <c:pt idx="11">
                  <c:v>4566</c:v>
                </c:pt>
                <c:pt idx="14">
                  <c:v>4755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352</c:v>
                </c:pt>
                <c:pt idx="3">
                  <c:v>376</c:v>
                </c:pt>
                <c:pt idx="6">
                  <c:v>378</c:v>
                </c:pt>
                <c:pt idx="9">
                  <c:v>15</c:v>
                </c:pt>
                <c:pt idx="12">
                  <c:v>13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3082</c:v>
                </c:pt>
                <c:pt idx="3">
                  <c:v>3247</c:v>
                </c:pt>
                <c:pt idx="6">
                  <c:v>3122</c:v>
                </c:pt>
                <c:pt idx="9">
                  <c:v>2891</c:v>
                </c:pt>
                <c:pt idx="12">
                  <c:v>2629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531</c:v>
                </c:pt>
                <c:pt idx="3">
                  <c:v>406</c:v>
                </c:pt>
                <c:pt idx="6">
                  <c:v>316</c:v>
                </c:pt>
                <c:pt idx="9">
                  <c:v>270</c:v>
                </c:pt>
                <c:pt idx="12">
                  <c:v>236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9868</c:v>
                </c:pt>
                <c:pt idx="3">
                  <c:v>9337</c:v>
                </c:pt>
                <c:pt idx="6">
                  <c:v>8900</c:v>
                </c:pt>
                <c:pt idx="9">
                  <c:v>11375</c:v>
                </c:pt>
                <c:pt idx="12">
                  <c:v>12252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1090</c:v>
                </c:pt>
                <c:pt idx="3">
                  <c:v>957</c:v>
                </c:pt>
                <c:pt idx="6">
                  <c:v>822</c:v>
                </c:pt>
                <c:pt idx="9">
                  <c:v>690</c:v>
                </c:pt>
                <c:pt idx="12">
                  <c:v>560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21528</c:v>
                </c:pt>
                <c:pt idx="3">
                  <c:v>21739</c:v>
                </c:pt>
                <c:pt idx="6">
                  <c:v>22173</c:v>
                </c:pt>
                <c:pt idx="9">
                  <c:v>21529</c:v>
                </c:pt>
                <c:pt idx="12">
                  <c:v>21651</c:v>
                </c:pt>
              </c:numCache>
            </c:numRef>
          </c:val>
        </c:ser>
        <c:dLbls>
          <c:showLegendKey val="0"/>
          <c:showVal val="0"/>
          <c:showCatName val="0"/>
          <c:showSerName val="0"/>
          <c:showPercent val="0"/>
          <c:showBubbleSize val="0"/>
        </c:dLbls>
        <c:gapWidth val="100"/>
        <c:overlap val="100"/>
        <c:axId val="137953280"/>
        <c:axId val="1379552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9534</c:v>
                </c:pt>
                <c:pt idx="2">
                  <c:v>#N/A</c:v>
                </c:pt>
                <c:pt idx="3">
                  <c:v>#N/A</c:v>
                </c:pt>
                <c:pt idx="4">
                  <c:v>8135</c:v>
                </c:pt>
                <c:pt idx="5">
                  <c:v>#N/A</c:v>
                </c:pt>
                <c:pt idx="6">
                  <c:v>#N/A</c:v>
                </c:pt>
                <c:pt idx="7">
                  <c:v>6113</c:v>
                </c:pt>
                <c:pt idx="8">
                  <c:v>#N/A</c:v>
                </c:pt>
                <c:pt idx="9">
                  <c:v>#N/A</c:v>
                </c:pt>
                <c:pt idx="10">
                  <c:v>6696</c:v>
                </c:pt>
                <c:pt idx="11">
                  <c:v>#N/A</c:v>
                </c:pt>
                <c:pt idx="12">
                  <c:v>#N/A</c:v>
                </c:pt>
                <c:pt idx="13">
                  <c:v>6509</c:v>
                </c:pt>
                <c:pt idx="14">
                  <c:v>#N/A</c:v>
                </c:pt>
              </c:numCache>
            </c:numRef>
          </c:val>
          <c:smooth val="0"/>
        </c:ser>
        <c:dLbls>
          <c:showLegendKey val="0"/>
          <c:showVal val="0"/>
          <c:showCatName val="0"/>
          <c:showSerName val="0"/>
          <c:showPercent val="0"/>
          <c:showBubbleSize val="0"/>
        </c:dLbls>
        <c:marker val="1"/>
        <c:smooth val="0"/>
        <c:axId val="137953280"/>
        <c:axId val="137955200"/>
      </c:lineChart>
      <c:catAx>
        <c:axId val="137953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7955200"/>
        <c:crosses val="autoZero"/>
        <c:auto val="1"/>
        <c:lblAlgn val="ctr"/>
        <c:lblOffset val="100"/>
        <c:tickLblSkip val="1"/>
        <c:tickMarkSkip val="1"/>
        <c:noMultiLvlLbl val="0"/>
      </c:catAx>
      <c:valAx>
        <c:axId val="1379552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9532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愛媛県八幡浜市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36,710
36,553
132.68
20,791,118
20,419,349
179,345
11,396,951
21,650,621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12.6
69.5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長引く景気低迷、過疎化による個人・法人市民税の減収、地価の下落による固定資産税の減収などから</a:t>
          </a:r>
          <a:r>
            <a:rPr kumimoji="1" lang="en-US" altLang="ja-JP" sz="1300">
              <a:latin typeface="ＭＳ Ｐゴシック"/>
            </a:rPr>
            <a:t>0.35</a:t>
          </a:r>
          <a:r>
            <a:rPr kumimoji="1" lang="ja-JP" altLang="en-US" sz="1300">
              <a:latin typeface="ＭＳ Ｐゴシック"/>
            </a:rPr>
            <a:t>と類似団体平均を</a:t>
          </a:r>
          <a:r>
            <a:rPr kumimoji="1" lang="en-US" altLang="ja-JP" sz="1300">
              <a:latin typeface="ＭＳ Ｐゴシック"/>
            </a:rPr>
            <a:t>0.06</a:t>
          </a:r>
          <a:r>
            <a:rPr kumimoji="1" lang="ja-JP" altLang="en-US" sz="1300">
              <a:latin typeface="ＭＳ Ｐゴシック"/>
            </a:rPr>
            <a:t>下回っている。退職者不補充等の定員管理・給与の適正化、第三者機関の補助金検討委員会による補助金の見直し、指定管理者制度の積極導入、投資的経費の抑制等、歳出の徹底的な見直しを実施するとともに、税収の徴収率向上対策、債権管理室による税外債権の回収、市有財産の売却等の歳入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2" name="直線コネクタ 61"/>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3"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4" name="直線コネクタ 63"/>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5"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6" name="直線コネクタ 65"/>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115358</xdr:rowOff>
    </xdr:from>
    <xdr:to>
      <xdr:col>7</xdr:col>
      <xdr:colOff>152400</xdr:colOff>
      <xdr:row>43</xdr:row>
      <xdr:rowOff>135467</xdr:rowOff>
    </xdr:to>
    <xdr:cxnSp macro="">
      <xdr:nvCxnSpPr>
        <xdr:cNvPr id="67" name="直線コネクタ 66"/>
        <xdr:cNvCxnSpPr/>
      </xdr:nvCxnSpPr>
      <xdr:spPr>
        <a:xfrm flipV="1">
          <a:off x="4114800" y="7487708"/>
          <a:ext cx="8382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8"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69" name="フローチャート : 判断 68"/>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135467</xdr:rowOff>
    </xdr:from>
    <xdr:to>
      <xdr:col>6</xdr:col>
      <xdr:colOff>0</xdr:colOff>
      <xdr:row>43</xdr:row>
      <xdr:rowOff>135467</xdr:rowOff>
    </xdr:to>
    <xdr:cxnSp macro="">
      <xdr:nvCxnSpPr>
        <xdr:cNvPr id="70" name="直線コネクタ 69"/>
        <xdr:cNvCxnSpPr/>
      </xdr:nvCxnSpPr>
      <xdr:spPr>
        <a:xfrm>
          <a:off x="3225800" y="75078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115358</xdr:rowOff>
    </xdr:from>
    <xdr:to>
      <xdr:col>6</xdr:col>
      <xdr:colOff>50800</xdr:colOff>
      <xdr:row>43</xdr:row>
      <xdr:rowOff>45508</xdr:rowOff>
    </xdr:to>
    <xdr:sp macro="" textlink="">
      <xdr:nvSpPr>
        <xdr:cNvPr id="71" name="フローチャート : 判断 70"/>
        <xdr:cNvSpPr/>
      </xdr:nvSpPr>
      <xdr:spPr>
        <a:xfrm>
          <a:off x="40640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55685</xdr:rowOff>
    </xdr:from>
    <xdr:ext cx="736600" cy="259045"/>
    <xdr:sp macro="" textlink="">
      <xdr:nvSpPr>
        <xdr:cNvPr id="72" name="テキスト ボックス 71"/>
        <xdr:cNvSpPr txBox="1"/>
      </xdr:nvSpPr>
      <xdr:spPr>
        <a:xfrm>
          <a:off x="3733800" y="70851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115358</xdr:rowOff>
    </xdr:from>
    <xdr:to>
      <xdr:col>4</xdr:col>
      <xdr:colOff>482600</xdr:colOff>
      <xdr:row>43</xdr:row>
      <xdr:rowOff>135467</xdr:rowOff>
    </xdr:to>
    <xdr:cxnSp macro="">
      <xdr:nvCxnSpPr>
        <xdr:cNvPr id="73" name="直線コネクタ 72"/>
        <xdr:cNvCxnSpPr/>
      </xdr:nvCxnSpPr>
      <xdr:spPr>
        <a:xfrm>
          <a:off x="2336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95250</xdr:rowOff>
    </xdr:from>
    <xdr:to>
      <xdr:col>3</xdr:col>
      <xdr:colOff>279400</xdr:colOff>
      <xdr:row>43</xdr:row>
      <xdr:rowOff>115358</xdr:rowOff>
    </xdr:to>
    <xdr:cxnSp macro="">
      <xdr:nvCxnSpPr>
        <xdr:cNvPr id="76" name="直線コネクタ 75"/>
        <xdr:cNvCxnSpPr/>
      </xdr:nvCxnSpPr>
      <xdr:spPr>
        <a:xfrm>
          <a:off x="1447800" y="74676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75142</xdr:rowOff>
    </xdr:from>
    <xdr:to>
      <xdr:col>2</xdr:col>
      <xdr:colOff>127000</xdr:colOff>
      <xdr:row>43</xdr:row>
      <xdr:rowOff>5292</xdr:rowOff>
    </xdr:to>
    <xdr:sp macro="" textlink="">
      <xdr:nvSpPr>
        <xdr:cNvPr id="79" name="フローチャート : 判断 78"/>
        <xdr:cNvSpPr/>
      </xdr:nvSpPr>
      <xdr:spPr>
        <a:xfrm>
          <a:off x="1397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15469</xdr:rowOff>
    </xdr:from>
    <xdr:ext cx="762000" cy="259045"/>
    <xdr:sp macro="" textlink="">
      <xdr:nvSpPr>
        <xdr:cNvPr id="80" name="テキスト ボックス 79"/>
        <xdr:cNvSpPr txBox="1"/>
      </xdr:nvSpPr>
      <xdr:spPr>
        <a:xfrm>
          <a:off x="1066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64558</xdr:rowOff>
    </xdr:from>
    <xdr:to>
      <xdr:col>7</xdr:col>
      <xdr:colOff>203200</xdr:colOff>
      <xdr:row>43</xdr:row>
      <xdr:rowOff>166158</xdr:rowOff>
    </xdr:to>
    <xdr:sp macro="" textlink="">
      <xdr:nvSpPr>
        <xdr:cNvPr id="86" name="円/楕円 85"/>
        <xdr:cNvSpPr/>
      </xdr:nvSpPr>
      <xdr:spPr>
        <a:xfrm>
          <a:off x="49022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36635</xdr:rowOff>
    </xdr:from>
    <xdr:ext cx="762000" cy="259045"/>
    <xdr:sp macro="" textlink="">
      <xdr:nvSpPr>
        <xdr:cNvPr id="87" name="財政力該当値テキスト"/>
        <xdr:cNvSpPr txBox="1"/>
      </xdr:nvSpPr>
      <xdr:spPr>
        <a:xfrm>
          <a:off x="5041900" y="7408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84667</xdr:rowOff>
    </xdr:from>
    <xdr:to>
      <xdr:col>6</xdr:col>
      <xdr:colOff>50800</xdr:colOff>
      <xdr:row>44</xdr:row>
      <xdr:rowOff>14817</xdr:rowOff>
    </xdr:to>
    <xdr:sp macro="" textlink="">
      <xdr:nvSpPr>
        <xdr:cNvPr id="88" name="円/楕円 87"/>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171044</xdr:rowOff>
    </xdr:from>
    <xdr:ext cx="736600" cy="259045"/>
    <xdr:sp macro="" textlink="">
      <xdr:nvSpPr>
        <xdr:cNvPr id="89" name="テキスト ボックス 88"/>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84667</xdr:rowOff>
    </xdr:from>
    <xdr:to>
      <xdr:col>4</xdr:col>
      <xdr:colOff>533400</xdr:colOff>
      <xdr:row>44</xdr:row>
      <xdr:rowOff>14817</xdr:rowOff>
    </xdr:to>
    <xdr:sp macro="" textlink="">
      <xdr:nvSpPr>
        <xdr:cNvPr id="90" name="円/楕円 89"/>
        <xdr:cNvSpPr/>
      </xdr:nvSpPr>
      <xdr:spPr>
        <a:xfrm>
          <a:off x="3175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171044</xdr:rowOff>
    </xdr:from>
    <xdr:ext cx="762000" cy="259045"/>
    <xdr:sp macro="" textlink="">
      <xdr:nvSpPr>
        <xdr:cNvPr id="91" name="テキスト ボックス 90"/>
        <xdr:cNvSpPr txBox="1"/>
      </xdr:nvSpPr>
      <xdr:spPr>
        <a:xfrm>
          <a:off x="2844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64558</xdr:rowOff>
    </xdr:from>
    <xdr:to>
      <xdr:col>3</xdr:col>
      <xdr:colOff>330200</xdr:colOff>
      <xdr:row>43</xdr:row>
      <xdr:rowOff>166158</xdr:rowOff>
    </xdr:to>
    <xdr:sp macro="" textlink="">
      <xdr:nvSpPr>
        <xdr:cNvPr id="92" name="円/楕円 91"/>
        <xdr:cNvSpPr/>
      </xdr:nvSpPr>
      <xdr:spPr>
        <a:xfrm>
          <a:off x="2286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150935</xdr:rowOff>
    </xdr:from>
    <xdr:ext cx="762000" cy="259045"/>
    <xdr:sp macro="" textlink="">
      <xdr:nvSpPr>
        <xdr:cNvPr id="93" name="テキスト ボックス 92"/>
        <xdr:cNvSpPr txBox="1"/>
      </xdr:nvSpPr>
      <xdr:spPr>
        <a:xfrm>
          <a:off x="1955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44450</xdr:rowOff>
    </xdr:from>
    <xdr:to>
      <xdr:col>2</xdr:col>
      <xdr:colOff>127000</xdr:colOff>
      <xdr:row>43</xdr:row>
      <xdr:rowOff>146050</xdr:rowOff>
    </xdr:to>
    <xdr:sp macro="" textlink="">
      <xdr:nvSpPr>
        <xdr:cNvPr id="94" name="円/楕円 93"/>
        <xdr:cNvSpPr/>
      </xdr:nvSpPr>
      <xdr:spPr>
        <a:xfrm>
          <a:off x="1397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130827</xdr:rowOff>
    </xdr:from>
    <xdr:ext cx="762000" cy="259045"/>
    <xdr:sp macro="" textlink="">
      <xdr:nvSpPr>
        <xdr:cNvPr id="95" name="テキスト ボックス 94"/>
        <xdr:cNvSpPr txBox="1"/>
      </xdr:nvSpPr>
      <xdr:spPr>
        <a:xfrm>
          <a:off x="1066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経常収支比率は、平成</a:t>
          </a:r>
          <a:r>
            <a:rPr kumimoji="1" lang="en-US" altLang="ja-JP" sz="1300">
              <a:latin typeface="ＭＳ Ｐゴシック"/>
            </a:rPr>
            <a:t>24</a:t>
          </a:r>
          <a:r>
            <a:rPr kumimoji="1" lang="ja-JP" altLang="en-US" sz="1300">
              <a:latin typeface="ＭＳ Ｐゴシック"/>
            </a:rPr>
            <a:t>年度に</a:t>
          </a:r>
          <a:r>
            <a:rPr kumimoji="1" lang="en-US" altLang="ja-JP" sz="1300">
              <a:latin typeface="ＭＳ Ｐゴシック"/>
            </a:rPr>
            <a:t>90</a:t>
          </a:r>
          <a:r>
            <a:rPr kumimoji="1" lang="ja-JP" altLang="en-US" sz="1300">
              <a:latin typeface="ＭＳ Ｐゴシック"/>
            </a:rPr>
            <a:t>％台に悪化し、</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95.5</a:t>
          </a:r>
          <a:r>
            <a:rPr kumimoji="1" lang="ja-JP" altLang="en-US" sz="1300">
              <a:latin typeface="ＭＳ Ｐゴシック"/>
            </a:rPr>
            <a:t>％と類似団体平均を</a:t>
          </a:r>
          <a:r>
            <a:rPr kumimoji="1" lang="en-US" altLang="ja-JP" sz="1300">
              <a:latin typeface="ＭＳ Ｐゴシック"/>
            </a:rPr>
            <a:t>5.4</a:t>
          </a:r>
          <a:r>
            <a:rPr kumimoji="1" lang="ja-JP" altLang="en-US" sz="1300">
              <a:latin typeface="ＭＳ Ｐゴシック"/>
            </a:rPr>
            <a:t>ポイント上回っている。人件費・扶助費・公債費の義務的経費については、いずれも類似団体平均を下回っているが比率が高くなっているのは、市で自治体病院を抱えることによる繰出金や公共下水道の整備率が高いことに伴い公共下水道事業会計へ公債費の繰出金が多くなっているためである。今後、経常経費の中で構成比が大きい人件費については、退職者不補充等の定員適正管理により抑制に努め、繰出金については、全ての特別会計で経費支出の効率化に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160565</xdr:rowOff>
    </xdr:from>
    <xdr:to>
      <xdr:col>7</xdr:col>
      <xdr:colOff>152400</xdr:colOff>
      <xdr:row>66</xdr:row>
      <xdr:rowOff>158387</xdr:rowOff>
    </xdr:to>
    <xdr:cxnSp macro="">
      <xdr:nvCxnSpPr>
        <xdr:cNvPr id="127" name="直線コネクタ 126"/>
        <xdr:cNvCxnSpPr/>
      </xdr:nvCxnSpPr>
      <xdr:spPr>
        <a:xfrm flipV="1">
          <a:off x="4953000" y="9933215"/>
          <a:ext cx="0" cy="1540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130464</xdr:rowOff>
    </xdr:from>
    <xdr:ext cx="762000" cy="259045"/>
    <xdr:sp macro="" textlink="">
      <xdr:nvSpPr>
        <xdr:cNvPr id="128" name="財政構造の弾力性最小値テキスト"/>
        <xdr:cNvSpPr txBox="1"/>
      </xdr:nvSpPr>
      <xdr:spPr>
        <a:xfrm>
          <a:off x="5041900" y="114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124.7</a:t>
          </a:r>
          <a:endParaRPr kumimoji="1" lang="ja-JP" altLang="en-US" sz="1000" b="1">
            <a:latin typeface="ＭＳ Ｐゴシック"/>
          </a:endParaRPr>
        </a:p>
      </xdr:txBody>
    </xdr:sp>
    <xdr:clientData/>
  </xdr:oneCellAnchor>
  <xdr:twoCellAnchor>
    <xdr:from>
      <xdr:col>7</xdr:col>
      <xdr:colOff>63500</xdr:colOff>
      <xdr:row>66</xdr:row>
      <xdr:rowOff>158387</xdr:rowOff>
    </xdr:from>
    <xdr:to>
      <xdr:col>7</xdr:col>
      <xdr:colOff>241300</xdr:colOff>
      <xdr:row>66</xdr:row>
      <xdr:rowOff>158387</xdr:rowOff>
    </xdr:to>
    <xdr:cxnSp macro="">
      <xdr:nvCxnSpPr>
        <xdr:cNvPr id="129" name="直線コネクタ 128"/>
        <xdr:cNvCxnSpPr/>
      </xdr:nvCxnSpPr>
      <xdr:spPr>
        <a:xfrm>
          <a:off x="4864100" y="1147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75492</xdr:rowOff>
    </xdr:from>
    <xdr:ext cx="762000" cy="259045"/>
    <xdr:sp macro="" textlink="">
      <xdr:nvSpPr>
        <xdr:cNvPr id="130" name="財政構造の弾力性最大値テキスト"/>
        <xdr:cNvSpPr txBox="1"/>
      </xdr:nvSpPr>
      <xdr:spPr>
        <a:xfrm>
          <a:off x="5041900" y="967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57</xdr:row>
      <xdr:rowOff>160565</xdr:rowOff>
    </xdr:from>
    <xdr:to>
      <xdr:col>7</xdr:col>
      <xdr:colOff>241300</xdr:colOff>
      <xdr:row>57</xdr:row>
      <xdr:rowOff>160565</xdr:rowOff>
    </xdr:to>
    <xdr:cxnSp macro="">
      <xdr:nvCxnSpPr>
        <xdr:cNvPr id="131" name="直線コネクタ 130"/>
        <xdr:cNvCxnSpPr/>
      </xdr:nvCxnSpPr>
      <xdr:spPr>
        <a:xfrm>
          <a:off x="4864100" y="9933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80554</xdr:rowOff>
    </xdr:from>
    <xdr:to>
      <xdr:col>7</xdr:col>
      <xdr:colOff>152400</xdr:colOff>
      <xdr:row>61</xdr:row>
      <xdr:rowOff>9072</xdr:rowOff>
    </xdr:to>
    <xdr:cxnSp macro="">
      <xdr:nvCxnSpPr>
        <xdr:cNvPr id="132" name="直線コネクタ 131"/>
        <xdr:cNvCxnSpPr/>
      </xdr:nvCxnSpPr>
      <xdr:spPr>
        <a:xfrm>
          <a:off x="4114800" y="10367554"/>
          <a:ext cx="838200" cy="99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131553</xdr:rowOff>
    </xdr:from>
    <xdr:ext cx="762000" cy="259045"/>
    <xdr:sp macro="" textlink="">
      <xdr:nvSpPr>
        <xdr:cNvPr id="133" name="財政構造の弾力性平均値テキスト"/>
        <xdr:cNvSpPr txBox="1"/>
      </xdr:nvSpPr>
      <xdr:spPr>
        <a:xfrm>
          <a:off x="5041900" y="10075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7</xdr:col>
      <xdr:colOff>101600</xdr:colOff>
      <xdr:row>59</xdr:row>
      <xdr:rowOff>115026</xdr:rowOff>
    </xdr:from>
    <xdr:to>
      <xdr:col>7</xdr:col>
      <xdr:colOff>203200</xdr:colOff>
      <xdr:row>60</xdr:row>
      <xdr:rowOff>45176</xdr:rowOff>
    </xdr:to>
    <xdr:sp macro="" textlink="">
      <xdr:nvSpPr>
        <xdr:cNvPr id="134" name="フローチャート : 判断 133"/>
        <xdr:cNvSpPr/>
      </xdr:nvSpPr>
      <xdr:spPr>
        <a:xfrm>
          <a:off x="4902200" y="10230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80554</xdr:rowOff>
    </xdr:from>
    <xdr:to>
      <xdr:col>6</xdr:col>
      <xdr:colOff>0</xdr:colOff>
      <xdr:row>60</xdr:row>
      <xdr:rowOff>118473</xdr:rowOff>
    </xdr:to>
    <xdr:cxnSp macro="">
      <xdr:nvCxnSpPr>
        <xdr:cNvPr id="135" name="直線コネクタ 134"/>
        <xdr:cNvCxnSpPr/>
      </xdr:nvCxnSpPr>
      <xdr:spPr>
        <a:xfrm flipV="1">
          <a:off x="3225800" y="10367554"/>
          <a:ext cx="889000" cy="3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59</xdr:row>
      <xdr:rowOff>66766</xdr:rowOff>
    </xdr:from>
    <xdr:to>
      <xdr:col>6</xdr:col>
      <xdr:colOff>50800</xdr:colOff>
      <xdr:row>59</xdr:row>
      <xdr:rowOff>168366</xdr:rowOff>
    </xdr:to>
    <xdr:sp macro="" textlink="">
      <xdr:nvSpPr>
        <xdr:cNvPr id="136" name="フローチャート : 判断 135"/>
        <xdr:cNvSpPr/>
      </xdr:nvSpPr>
      <xdr:spPr>
        <a:xfrm>
          <a:off x="4064000" y="1018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7093</xdr:rowOff>
    </xdr:from>
    <xdr:ext cx="736600" cy="259045"/>
    <xdr:sp macro="" textlink="">
      <xdr:nvSpPr>
        <xdr:cNvPr id="137" name="テキスト ボックス 136"/>
        <xdr:cNvSpPr txBox="1"/>
      </xdr:nvSpPr>
      <xdr:spPr>
        <a:xfrm>
          <a:off x="3733800" y="9951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103777</xdr:rowOff>
    </xdr:from>
    <xdr:to>
      <xdr:col>4</xdr:col>
      <xdr:colOff>482600</xdr:colOff>
      <xdr:row>60</xdr:row>
      <xdr:rowOff>118473</xdr:rowOff>
    </xdr:to>
    <xdr:cxnSp macro="">
      <xdr:nvCxnSpPr>
        <xdr:cNvPr id="138" name="直線コネクタ 137"/>
        <xdr:cNvCxnSpPr/>
      </xdr:nvCxnSpPr>
      <xdr:spPr>
        <a:xfrm>
          <a:off x="2336800" y="10219327"/>
          <a:ext cx="889000" cy="186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59</xdr:row>
      <xdr:rowOff>97790</xdr:rowOff>
    </xdr:from>
    <xdr:to>
      <xdr:col>4</xdr:col>
      <xdr:colOff>533400</xdr:colOff>
      <xdr:row>60</xdr:row>
      <xdr:rowOff>27940</xdr:rowOff>
    </xdr:to>
    <xdr:sp macro="" textlink="">
      <xdr:nvSpPr>
        <xdr:cNvPr id="139" name="フローチャート : 判断 138"/>
        <xdr:cNvSpPr/>
      </xdr:nvSpPr>
      <xdr:spPr>
        <a:xfrm>
          <a:off x="31750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38117</xdr:rowOff>
    </xdr:from>
    <xdr:ext cx="762000" cy="259045"/>
    <xdr:sp macro="" textlink="">
      <xdr:nvSpPr>
        <xdr:cNvPr id="140" name="テキスト ボックス 139"/>
        <xdr:cNvSpPr txBox="1"/>
      </xdr:nvSpPr>
      <xdr:spPr>
        <a:xfrm>
          <a:off x="2844800" y="998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103777</xdr:rowOff>
    </xdr:from>
    <xdr:to>
      <xdr:col>3</xdr:col>
      <xdr:colOff>279400</xdr:colOff>
      <xdr:row>59</xdr:row>
      <xdr:rowOff>145143</xdr:rowOff>
    </xdr:to>
    <xdr:cxnSp macro="">
      <xdr:nvCxnSpPr>
        <xdr:cNvPr id="141" name="直線コネクタ 140"/>
        <xdr:cNvCxnSpPr/>
      </xdr:nvCxnSpPr>
      <xdr:spPr>
        <a:xfrm flipV="1">
          <a:off x="1447800" y="10219327"/>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59</xdr:row>
      <xdr:rowOff>77107</xdr:rowOff>
    </xdr:from>
    <xdr:to>
      <xdr:col>3</xdr:col>
      <xdr:colOff>330200</xdr:colOff>
      <xdr:row>60</xdr:row>
      <xdr:rowOff>7257</xdr:rowOff>
    </xdr:to>
    <xdr:sp macro="" textlink="">
      <xdr:nvSpPr>
        <xdr:cNvPr id="142" name="フローチャート : 判断 141"/>
        <xdr:cNvSpPr/>
      </xdr:nvSpPr>
      <xdr:spPr>
        <a:xfrm>
          <a:off x="2286000" y="10192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163484</xdr:rowOff>
    </xdr:from>
    <xdr:ext cx="762000" cy="259045"/>
    <xdr:sp macro="" textlink="">
      <xdr:nvSpPr>
        <xdr:cNvPr id="143" name="テキスト ボックス 142"/>
        <xdr:cNvSpPr txBox="1"/>
      </xdr:nvSpPr>
      <xdr:spPr>
        <a:xfrm>
          <a:off x="1955800" y="1027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59</xdr:row>
      <xdr:rowOff>1270</xdr:rowOff>
    </xdr:from>
    <xdr:to>
      <xdr:col>2</xdr:col>
      <xdr:colOff>127000</xdr:colOff>
      <xdr:row>59</xdr:row>
      <xdr:rowOff>102870</xdr:rowOff>
    </xdr:to>
    <xdr:sp macro="" textlink="">
      <xdr:nvSpPr>
        <xdr:cNvPr id="144" name="フローチャート : 判断 143"/>
        <xdr:cNvSpPr/>
      </xdr:nvSpPr>
      <xdr:spPr>
        <a:xfrm>
          <a:off x="1397000" y="1011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113047</xdr:rowOff>
    </xdr:from>
    <xdr:ext cx="762000" cy="259045"/>
    <xdr:sp macro="" textlink="">
      <xdr:nvSpPr>
        <xdr:cNvPr id="145" name="テキスト ボックス 144"/>
        <xdr:cNvSpPr txBox="1"/>
      </xdr:nvSpPr>
      <xdr:spPr>
        <a:xfrm>
          <a:off x="1066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129722</xdr:rowOff>
    </xdr:from>
    <xdr:to>
      <xdr:col>7</xdr:col>
      <xdr:colOff>203200</xdr:colOff>
      <xdr:row>61</xdr:row>
      <xdr:rowOff>59872</xdr:rowOff>
    </xdr:to>
    <xdr:sp macro="" textlink="">
      <xdr:nvSpPr>
        <xdr:cNvPr id="151" name="円/楕円 150"/>
        <xdr:cNvSpPr/>
      </xdr:nvSpPr>
      <xdr:spPr>
        <a:xfrm>
          <a:off x="4902200" y="1041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101799</xdr:rowOff>
    </xdr:from>
    <xdr:ext cx="762000" cy="259045"/>
    <xdr:sp macro="" textlink="">
      <xdr:nvSpPr>
        <xdr:cNvPr id="152" name="財政構造の弾力性該当値テキスト"/>
        <xdr:cNvSpPr txBox="1"/>
      </xdr:nvSpPr>
      <xdr:spPr>
        <a:xfrm>
          <a:off x="5041900" y="10388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29754</xdr:rowOff>
    </xdr:from>
    <xdr:to>
      <xdr:col>6</xdr:col>
      <xdr:colOff>50800</xdr:colOff>
      <xdr:row>60</xdr:row>
      <xdr:rowOff>131354</xdr:rowOff>
    </xdr:to>
    <xdr:sp macro="" textlink="">
      <xdr:nvSpPr>
        <xdr:cNvPr id="153" name="円/楕円 152"/>
        <xdr:cNvSpPr/>
      </xdr:nvSpPr>
      <xdr:spPr>
        <a:xfrm>
          <a:off x="4064000" y="10316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116131</xdr:rowOff>
    </xdr:from>
    <xdr:ext cx="736600" cy="259045"/>
    <xdr:sp macro="" textlink="">
      <xdr:nvSpPr>
        <xdr:cNvPr id="154" name="テキスト ボックス 153"/>
        <xdr:cNvSpPr txBox="1"/>
      </xdr:nvSpPr>
      <xdr:spPr>
        <a:xfrm>
          <a:off x="3733800" y="104031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67673</xdr:rowOff>
    </xdr:from>
    <xdr:to>
      <xdr:col>4</xdr:col>
      <xdr:colOff>533400</xdr:colOff>
      <xdr:row>60</xdr:row>
      <xdr:rowOff>169273</xdr:rowOff>
    </xdr:to>
    <xdr:sp macro="" textlink="">
      <xdr:nvSpPr>
        <xdr:cNvPr id="155" name="円/楕円 154"/>
        <xdr:cNvSpPr/>
      </xdr:nvSpPr>
      <xdr:spPr>
        <a:xfrm>
          <a:off x="3175000" y="10354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154050</xdr:rowOff>
    </xdr:from>
    <xdr:ext cx="762000" cy="259045"/>
    <xdr:sp macro="" textlink="">
      <xdr:nvSpPr>
        <xdr:cNvPr id="156" name="テキスト ボックス 155"/>
        <xdr:cNvSpPr txBox="1"/>
      </xdr:nvSpPr>
      <xdr:spPr>
        <a:xfrm>
          <a:off x="2844800" y="10441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52977</xdr:rowOff>
    </xdr:from>
    <xdr:to>
      <xdr:col>3</xdr:col>
      <xdr:colOff>330200</xdr:colOff>
      <xdr:row>59</xdr:row>
      <xdr:rowOff>154577</xdr:rowOff>
    </xdr:to>
    <xdr:sp macro="" textlink="">
      <xdr:nvSpPr>
        <xdr:cNvPr id="157" name="円/楕円 156"/>
        <xdr:cNvSpPr/>
      </xdr:nvSpPr>
      <xdr:spPr>
        <a:xfrm>
          <a:off x="2286000" y="10168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164754</xdr:rowOff>
    </xdr:from>
    <xdr:ext cx="762000" cy="259045"/>
    <xdr:sp macro="" textlink="">
      <xdr:nvSpPr>
        <xdr:cNvPr id="158" name="テキスト ボックス 157"/>
        <xdr:cNvSpPr txBox="1"/>
      </xdr:nvSpPr>
      <xdr:spPr>
        <a:xfrm>
          <a:off x="1955800" y="9937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94343</xdr:rowOff>
    </xdr:from>
    <xdr:to>
      <xdr:col>2</xdr:col>
      <xdr:colOff>127000</xdr:colOff>
      <xdr:row>60</xdr:row>
      <xdr:rowOff>24493</xdr:rowOff>
    </xdr:to>
    <xdr:sp macro="" textlink="">
      <xdr:nvSpPr>
        <xdr:cNvPr id="159" name="円/楕円 158"/>
        <xdr:cNvSpPr/>
      </xdr:nvSpPr>
      <xdr:spPr>
        <a:xfrm>
          <a:off x="1397000" y="10209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9270</xdr:rowOff>
    </xdr:from>
    <xdr:ext cx="762000" cy="259045"/>
    <xdr:sp macro="" textlink="">
      <xdr:nvSpPr>
        <xdr:cNvPr id="160" name="テキスト ボックス 159"/>
        <xdr:cNvSpPr txBox="1"/>
      </xdr:nvSpPr>
      <xdr:spPr>
        <a:xfrm>
          <a:off x="1066800" y="10296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[153,283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a:t>
          </a:r>
          <a:r>
            <a:rPr kumimoji="1" lang="en-US" altLang="ja-JP" sz="1300">
              <a:latin typeface="ＭＳ Ｐゴシック"/>
            </a:rPr>
            <a:t>1</a:t>
          </a:r>
          <a:r>
            <a:rPr kumimoji="1" lang="ja-JP" altLang="en-US" sz="1300">
              <a:latin typeface="ＭＳ Ｐゴシック"/>
            </a:rPr>
            <a:t>人当たり人件費・物件費等の決算額は、過去</a:t>
          </a:r>
          <a:r>
            <a:rPr kumimoji="1" lang="en-US" altLang="ja-JP" sz="1300">
              <a:latin typeface="ＭＳ Ｐゴシック"/>
            </a:rPr>
            <a:t>3</a:t>
          </a:r>
          <a:r>
            <a:rPr kumimoji="1" lang="ja-JP" altLang="en-US" sz="1300">
              <a:latin typeface="ＭＳ Ｐゴシック"/>
            </a:rPr>
            <a:t>年間は類似団体を下回っていたが、平成</a:t>
          </a:r>
          <a:r>
            <a:rPr kumimoji="1" lang="en-US" altLang="ja-JP" sz="1300">
              <a:latin typeface="ＭＳ Ｐゴシック"/>
            </a:rPr>
            <a:t>26</a:t>
          </a:r>
          <a:r>
            <a:rPr kumimoji="1" lang="ja-JP" altLang="en-US" sz="1300">
              <a:latin typeface="ＭＳ Ｐゴシック"/>
            </a:rPr>
            <a:t>年度は投資的経費の増加に伴う事業費支弁人件費の増加（</a:t>
          </a:r>
          <a:r>
            <a:rPr kumimoji="1" lang="en-US" altLang="ja-JP" sz="1300">
              <a:latin typeface="ＭＳ Ｐゴシック"/>
            </a:rPr>
            <a:t>+14,329</a:t>
          </a:r>
          <a:r>
            <a:rPr kumimoji="1" lang="ja-JP" altLang="en-US" sz="1300">
              <a:latin typeface="ＭＳ Ｐゴシック"/>
            </a:rPr>
            <a:t>千円）などにより、</a:t>
          </a:r>
          <a:r>
            <a:rPr kumimoji="1" lang="en-US" altLang="ja-JP" sz="1300">
              <a:latin typeface="ＭＳ Ｐゴシック"/>
            </a:rPr>
            <a:t>1,124</a:t>
          </a:r>
          <a:r>
            <a:rPr kumimoji="1" lang="ja-JP" altLang="en-US" sz="1300">
              <a:latin typeface="ＭＳ Ｐゴシック"/>
            </a:rPr>
            <a:t>円上回った。人件費のうち職員給については、類似団体平均を下回り、退職者不補充等の定員管理計画の成果が表れているが、物件費については類似団体平均を上回っている。これは、八幡浜市行政改革大綱に基づき、業務の民間委託を推進し、職員人件費等から委託料（物件費）へシフトしていることや職員数の削減により臨時職員が増え、賃金（物件費）が増加していることが要因となっている。今後も指定管理者制度の導入等により委託化を進め、コストの低減を図っていく。</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39353</xdr:rowOff>
    </xdr:from>
    <xdr:to>
      <xdr:col>7</xdr:col>
      <xdr:colOff>152400</xdr:colOff>
      <xdr:row>89</xdr:row>
      <xdr:rowOff>48009</xdr:rowOff>
    </xdr:to>
    <xdr:cxnSp macro="">
      <xdr:nvCxnSpPr>
        <xdr:cNvPr id="187" name="直線コネクタ 186"/>
        <xdr:cNvCxnSpPr/>
      </xdr:nvCxnSpPr>
      <xdr:spPr>
        <a:xfrm flipV="1">
          <a:off x="4953000" y="14098253"/>
          <a:ext cx="0" cy="12088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20086</xdr:rowOff>
    </xdr:from>
    <xdr:ext cx="762000" cy="259045"/>
    <xdr:sp macro="" textlink="">
      <xdr:nvSpPr>
        <xdr:cNvPr id="188" name="人件費・物件費等の状況最小値テキスト"/>
        <xdr:cNvSpPr txBox="1"/>
      </xdr:nvSpPr>
      <xdr:spPr>
        <a:xfrm>
          <a:off x="5041900" y="1527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590,949</a:t>
          </a:r>
          <a:endParaRPr kumimoji="1" lang="ja-JP" altLang="en-US" sz="1000" b="1">
            <a:latin typeface="ＭＳ Ｐゴシック"/>
          </a:endParaRPr>
        </a:p>
      </xdr:txBody>
    </xdr:sp>
    <xdr:clientData/>
  </xdr:oneCellAnchor>
  <xdr:twoCellAnchor>
    <xdr:from>
      <xdr:col>7</xdr:col>
      <xdr:colOff>63500</xdr:colOff>
      <xdr:row>89</xdr:row>
      <xdr:rowOff>48009</xdr:rowOff>
    </xdr:from>
    <xdr:to>
      <xdr:col>7</xdr:col>
      <xdr:colOff>241300</xdr:colOff>
      <xdr:row>89</xdr:row>
      <xdr:rowOff>48009</xdr:rowOff>
    </xdr:to>
    <xdr:cxnSp macro="">
      <xdr:nvCxnSpPr>
        <xdr:cNvPr id="189" name="直線コネクタ 188"/>
        <xdr:cNvCxnSpPr/>
      </xdr:nvCxnSpPr>
      <xdr:spPr>
        <a:xfrm>
          <a:off x="4864100" y="15307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125730</xdr:rowOff>
    </xdr:from>
    <xdr:ext cx="762000" cy="259045"/>
    <xdr:sp macro="" textlink="">
      <xdr:nvSpPr>
        <xdr:cNvPr id="190" name="人件費・物件費等の状況最大値テキスト"/>
        <xdr:cNvSpPr txBox="1"/>
      </xdr:nvSpPr>
      <xdr:spPr>
        <a:xfrm>
          <a:off x="5041900" y="13841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89,993</a:t>
          </a:r>
          <a:endParaRPr kumimoji="1" lang="ja-JP" altLang="en-US" sz="1000" b="1">
            <a:latin typeface="ＭＳ Ｐゴシック"/>
          </a:endParaRPr>
        </a:p>
      </xdr:txBody>
    </xdr:sp>
    <xdr:clientData/>
  </xdr:oneCellAnchor>
  <xdr:twoCellAnchor>
    <xdr:from>
      <xdr:col>7</xdr:col>
      <xdr:colOff>63500</xdr:colOff>
      <xdr:row>82</xdr:row>
      <xdr:rowOff>39353</xdr:rowOff>
    </xdr:from>
    <xdr:to>
      <xdr:col>7</xdr:col>
      <xdr:colOff>241300</xdr:colOff>
      <xdr:row>82</xdr:row>
      <xdr:rowOff>39353</xdr:rowOff>
    </xdr:to>
    <xdr:cxnSp macro="">
      <xdr:nvCxnSpPr>
        <xdr:cNvPr id="191" name="直線コネクタ 190"/>
        <xdr:cNvCxnSpPr/>
      </xdr:nvCxnSpPr>
      <xdr:spPr>
        <a:xfrm>
          <a:off x="4864100" y="14098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4431</xdr:rowOff>
    </xdr:from>
    <xdr:to>
      <xdr:col>7</xdr:col>
      <xdr:colOff>152400</xdr:colOff>
      <xdr:row>83</xdr:row>
      <xdr:rowOff>20622</xdr:rowOff>
    </xdr:to>
    <xdr:cxnSp macro="">
      <xdr:nvCxnSpPr>
        <xdr:cNvPr id="192" name="直線コネクタ 191"/>
        <xdr:cNvCxnSpPr/>
      </xdr:nvCxnSpPr>
      <xdr:spPr>
        <a:xfrm>
          <a:off x="4114800" y="14234781"/>
          <a:ext cx="838200" cy="16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155086</xdr:rowOff>
    </xdr:from>
    <xdr:ext cx="762000" cy="259045"/>
    <xdr:sp macro="" textlink="">
      <xdr:nvSpPr>
        <xdr:cNvPr id="193" name="人件費・物件費等の状況平均値テキスト"/>
        <xdr:cNvSpPr txBox="1"/>
      </xdr:nvSpPr>
      <xdr:spPr>
        <a:xfrm>
          <a:off x="5041900" y="140425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152,159</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138559</xdr:rowOff>
    </xdr:from>
    <xdr:to>
      <xdr:col>7</xdr:col>
      <xdr:colOff>203200</xdr:colOff>
      <xdr:row>83</xdr:row>
      <xdr:rowOff>68709</xdr:rowOff>
    </xdr:to>
    <xdr:sp macro="" textlink="">
      <xdr:nvSpPr>
        <xdr:cNvPr id="194" name="フローチャート : 判断 193"/>
        <xdr:cNvSpPr/>
      </xdr:nvSpPr>
      <xdr:spPr>
        <a:xfrm>
          <a:off x="4902200" y="14197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4431</xdr:rowOff>
    </xdr:from>
    <xdr:to>
      <xdr:col>6</xdr:col>
      <xdr:colOff>0</xdr:colOff>
      <xdr:row>83</xdr:row>
      <xdr:rowOff>5761</xdr:rowOff>
    </xdr:to>
    <xdr:cxnSp macro="">
      <xdr:nvCxnSpPr>
        <xdr:cNvPr id="195" name="直線コネクタ 194"/>
        <xdr:cNvCxnSpPr/>
      </xdr:nvCxnSpPr>
      <xdr:spPr>
        <a:xfrm flipV="1">
          <a:off x="3225800" y="14234781"/>
          <a:ext cx="889000" cy="1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127189</xdr:rowOff>
    </xdr:from>
    <xdr:to>
      <xdr:col>6</xdr:col>
      <xdr:colOff>50800</xdr:colOff>
      <xdr:row>83</xdr:row>
      <xdr:rowOff>57339</xdr:rowOff>
    </xdr:to>
    <xdr:sp macro="" textlink="">
      <xdr:nvSpPr>
        <xdr:cNvPr id="196" name="フローチャート : 判断 195"/>
        <xdr:cNvSpPr/>
      </xdr:nvSpPr>
      <xdr:spPr>
        <a:xfrm>
          <a:off x="4064000" y="141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42116</xdr:rowOff>
    </xdr:from>
    <xdr:ext cx="736600" cy="259045"/>
    <xdr:sp macro="" textlink="">
      <xdr:nvSpPr>
        <xdr:cNvPr id="197" name="テキスト ボックス 196"/>
        <xdr:cNvSpPr txBox="1"/>
      </xdr:nvSpPr>
      <xdr:spPr>
        <a:xfrm>
          <a:off x="3733800" y="142724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169159</xdr:rowOff>
    </xdr:from>
    <xdr:to>
      <xdr:col>4</xdr:col>
      <xdr:colOff>482600</xdr:colOff>
      <xdr:row>83</xdr:row>
      <xdr:rowOff>5761</xdr:rowOff>
    </xdr:to>
    <xdr:cxnSp macro="">
      <xdr:nvCxnSpPr>
        <xdr:cNvPr id="198" name="直線コネクタ 197"/>
        <xdr:cNvCxnSpPr/>
      </xdr:nvCxnSpPr>
      <xdr:spPr>
        <a:xfrm>
          <a:off x="2336800" y="14228059"/>
          <a:ext cx="889000" cy="8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131677</xdr:rowOff>
    </xdr:from>
    <xdr:to>
      <xdr:col>4</xdr:col>
      <xdr:colOff>533400</xdr:colOff>
      <xdr:row>83</xdr:row>
      <xdr:rowOff>61827</xdr:rowOff>
    </xdr:to>
    <xdr:sp macro="" textlink="">
      <xdr:nvSpPr>
        <xdr:cNvPr id="199" name="フローチャート : 判断 198"/>
        <xdr:cNvSpPr/>
      </xdr:nvSpPr>
      <xdr:spPr>
        <a:xfrm>
          <a:off x="3175000" y="14190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46604</xdr:rowOff>
    </xdr:from>
    <xdr:ext cx="762000" cy="259045"/>
    <xdr:sp macro="" textlink="">
      <xdr:nvSpPr>
        <xdr:cNvPr id="200" name="テキスト ボックス 199"/>
        <xdr:cNvSpPr txBox="1"/>
      </xdr:nvSpPr>
      <xdr:spPr>
        <a:xfrm>
          <a:off x="2844800" y="14276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160720</xdr:rowOff>
    </xdr:from>
    <xdr:to>
      <xdr:col>3</xdr:col>
      <xdr:colOff>279400</xdr:colOff>
      <xdr:row>82</xdr:row>
      <xdr:rowOff>169159</xdr:rowOff>
    </xdr:to>
    <xdr:cxnSp macro="">
      <xdr:nvCxnSpPr>
        <xdr:cNvPr id="201" name="直線コネクタ 200"/>
        <xdr:cNvCxnSpPr/>
      </xdr:nvCxnSpPr>
      <xdr:spPr>
        <a:xfrm>
          <a:off x="1447800" y="14219620"/>
          <a:ext cx="889000" cy="8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150234</xdr:rowOff>
    </xdr:from>
    <xdr:to>
      <xdr:col>3</xdr:col>
      <xdr:colOff>330200</xdr:colOff>
      <xdr:row>83</xdr:row>
      <xdr:rowOff>80384</xdr:rowOff>
    </xdr:to>
    <xdr:sp macro="" textlink="">
      <xdr:nvSpPr>
        <xdr:cNvPr id="202" name="フローチャート : 判断 201"/>
        <xdr:cNvSpPr/>
      </xdr:nvSpPr>
      <xdr:spPr>
        <a:xfrm>
          <a:off x="2286000" y="14209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65161</xdr:rowOff>
    </xdr:from>
    <xdr:ext cx="762000" cy="259045"/>
    <xdr:sp macro="" textlink="">
      <xdr:nvSpPr>
        <xdr:cNvPr id="203" name="テキスト ボックス 202"/>
        <xdr:cNvSpPr txBox="1"/>
      </xdr:nvSpPr>
      <xdr:spPr>
        <a:xfrm>
          <a:off x="1955800" y="1429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108538</xdr:rowOff>
    </xdr:from>
    <xdr:to>
      <xdr:col>2</xdr:col>
      <xdr:colOff>127000</xdr:colOff>
      <xdr:row>83</xdr:row>
      <xdr:rowOff>38688</xdr:rowOff>
    </xdr:to>
    <xdr:sp macro="" textlink="">
      <xdr:nvSpPr>
        <xdr:cNvPr id="204" name="フローチャート : 判断 203"/>
        <xdr:cNvSpPr/>
      </xdr:nvSpPr>
      <xdr:spPr>
        <a:xfrm>
          <a:off x="1397000" y="14167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48865</xdr:rowOff>
    </xdr:from>
    <xdr:ext cx="762000" cy="259045"/>
    <xdr:sp macro="" textlink="">
      <xdr:nvSpPr>
        <xdr:cNvPr id="205" name="テキスト ボックス 204"/>
        <xdr:cNvSpPr txBox="1"/>
      </xdr:nvSpPr>
      <xdr:spPr>
        <a:xfrm>
          <a:off x="1066800" y="13936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141272</xdr:rowOff>
    </xdr:from>
    <xdr:to>
      <xdr:col>7</xdr:col>
      <xdr:colOff>203200</xdr:colOff>
      <xdr:row>83</xdr:row>
      <xdr:rowOff>71422</xdr:rowOff>
    </xdr:to>
    <xdr:sp macro="" textlink="">
      <xdr:nvSpPr>
        <xdr:cNvPr id="211" name="円/楕円 210"/>
        <xdr:cNvSpPr/>
      </xdr:nvSpPr>
      <xdr:spPr>
        <a:xfrm>
          <a:off x="4902200" y="14200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113349</xdr:rowOff>
    </xdr:from>
    <xdr:ext cx="762000" cy="259045"/>
    <xdr:sp macro="" textlink="">
      <xdr:nvSpPr>
        <xdr:cNvPr id="212" name="人件費・物件費等の状況該当値テキスト"/>
        <xdr:cNvSpPr txBox="1"/>
      </xdr:nvSpPr>
      <xdr:spPr>
        <a:xfrm>
          <a:off x="5041900" y="1417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153,283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125081</xdr:rowOff>
    </xdr:from>
    <xdr:to>
      <xdr:col>6</xdr:col>
      <xdr:colOff>50800</xdr:colOff>
      <xdr:row>83</xdr:row>
      <xdr:rowOff>55231</xdr:rowOff>
    </xdr:to>
    <xdr:sp macro="" textlink="">
      <xdr:nvSpPr>
        <xdr:cNvPr id="213" name="円/楕円 212"/>
        <xdr:cNvSpPr/>
      </xdr:nvSpPr>
      <xdr:spPr>
        <a:xfrm>
          <a:off x="4064000" y="14183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65408</xdr:rowOff>
    </xdr:from>
    <xdr:ext cx="736600" cy="259045"/>
    <xdr:sp macro="" textlink="">
      <xdr:nvSpPr>
        <xdr:cNvPr id="214" name="テキスト ボックス 213"/>
        <xdr:cNvSpPr txBox="1"/>
      </xdr:nvSpPr>
      <xdr:spPr>
        <a:xfrm>
          <a:off x="3733800" y="139528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146,573</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126411</xdr:rowOff>
    </xdr:from>
    <xdr:to>
      <xdr:col>4</xdr:col>
      <xdr:colOff>533400</xdr:colOff>
      <xdr:row>83</xdr:row>
      <xdr:rowOff>56561</xdr:rowOff>
    </xdr:to>
    <xdr:sp macro="" textlink="">
      <xdr:nvSpPr>
        <xdr:cNvPr id="215" name="円/楕円 214"/>
        <xdr:cNvSpPr/>
      </xdr:nvSpPr>
      <xdr:spPr>
        <a:xfrm>
          <a:off x="3175000" y="14185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66738</xdr:rowOff>
    </xdr:from>
    <xdr:ext cx="762000" cy="259045"/>
    <xdr:sp macro="" textlink="">
      <xdr:nvSpPr>
        <xdr:cNvPr id="216" name="テキスト ボックス 215"/>
        <xdr:cNvSpPr txBox="1"/>
      </xdr:nvSpPr>
      <xdr:spPr>
        <a:xfrm>
          <a:off x="2844800" y="13954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147,124</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118359</xdr:rowOff>
    </xdr:from>
    <xdr:to>
      <xdr:col>3</xdr:col>
      <xdr:colOff>330200</xdr:colOff>
      <xdr:row>83</xdr:row>
      <xdr:rowOff>48509</xdr:rowOff>
    </xdr:to>
    <xdr:sp macro="" textlink="">
      <xdr:nvSpPr>
        <xdr:cNvPr id="217" name="円/楕円 216"/>
        <xdr:cNvSpPr/>
      </xdr:nvSpPr>
      <xdr:spPr>
        <a:xfrm>
          <a:off x="2286000" y="14177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58686</xdr:rowOff>
    </xdr:from>
    <xdr:ext cx="762000" cy="259045"/>
    <xdr:sp macro="" textlink="">
      <xdr:nvSpPr>
        <xdr:cNvPr id="218" name="テキスト ボックス 217"/>
        <xdr:cNvSpPr txBox="1"/>
      </xdr:nvSpPr>
      <xdr:spPr>
        <a:xfrm>
          <a:off x="1955800" y="13946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143,787</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109920</xdr:rowOff>
    </xdr:from>
    <xdr:to>
      <xdr:col>2</xdr:col>
      <xdr:colOff>127000</xdr:colOff>
      <xdr:row>83</xdr:row>
      <xdr:rowOff>40070</xdr:rowOff>
    </xdr:to>
    <xdr:sp macro="" textlink="">
      <xdr:nvSpPr>
        <xdr:cNvPr id="219" name="円/楕円 218"/>
        <xdr:cNvSpPr/>
      </xdr:nvSpPr>
      <xdr:spPr>
        <a:xfrm>
          <a:off x="1397000" y="1416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24847</xdr:rowOff>
    </xdr:from>
    <xdr:ext cx="762000" cy="259045"/>
    <xdr:sp macro="" textlink="">
      <xdr:nvSpPr>
        <xdr:cNvPr id="220" name="テキスト ボックス 219"/>
        <xdr:cNvSpPr txBox="1"/>
      </xdr:nvSpPr>
      <xdr:spPr>
        <a:xfrm>
          <a:off x="1066800" y="1425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140,290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現行の給料表は人事院勧告を完全実施し、手当の見直し等を行っているが、高年齢層の職員が多いため、ラスパイレス指数は類似団体平均を</a:t>
          </a:r>
          <a:r>
            <a:rPr kumimoji="1" lang="en-US" altLang="ja-JP" sz="1300">
              <a:latin typeface="ＭＳ Ｐゴシック"/>
            </a:rPr>
            <a:t>0.9</a:t>
          </a:r>
          <a:r>
            <a:rPr kumimoji="1" lang="ja-JP" altLang="en-US" sz="1300">
              <a:latin typeface="ＭＳ Ｐゴシック"/>
            </a:rPr>
            <a:t>ポイント上回っている。人事評価制度の導入などにより、職務・職責に応じた給与構造への転換を図り、今後</a:t>
          </a:r>
          <a:r>
            <a:rPr kumimoji="1" lang="en-US" altLang="ja-JP" sz="1300">
              <a:latin typeface="ＭＳ Ｐゴシック"/>
            </a:rPr>
            <a:t>5</a:t>
          </a:r>
          <a:r>
            <a:rPr kumimoji="1" lang="ja-JP" altLang="en-US" sz="1300">
              <a:latin typeface="ＭＳ Ｐゴシック"/>
            </a:rPr>
            <a:t>年間で類似団体の平均水準まで低下させる。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136144</xdr:rowOff>
    </xdr:from>
    <xdr:to>
      <xdr:col>24</xdr:col>
      <xdr:colOff>558800</xdr:colOff>
      <xdr:row>87</xdr:row>
      <xdr:rowOff>79756</xdr:rowOff>
    </xdr:to>
    <xdr:cxnSp macro="">
      <xdr:nvCxnSpPr>
        <xdr:cNvPr id="247" name="直線コネクタ 246"/>
        <xdr:cNvCxnSpPr/>
      </xdr:nvCxnSpPr>
      <xdr:spPr>
        <a:xfrm flipV="1">
          <a:off x="17018000" y="13852144"/>
          <a:ext cx="0" cy="114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51833</xdr:rowOff>
    </xdr:from>
    <xdr:ext cx="762000" cy="259045"/>
    <xdr:sp macro="" textlink="">
      <xdr:nvSpPr>
        <xdr:cNvPr id="248" name="給与水準   （国との比較）最小値テキスト"/>
        <xdr:cNvSpPr txBox="1"/>
      </xdr:nvSpPr>
      <xdr:spPr>
        <a:xfrm>
          <a:off x="17106900" y="14967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103.1</a:t>
          </a:r>
          <a:endParaRPr kumimoji="1" lang="ja-JP" altLang="en-US" sz="1000" b="1">
            <a:latin typeface="ＭＳ Ｐゴシック"/>
          </a:endParaRPr>
        </a:p>
      </xdr:txBody>
    </xdr:sp>
    <xdr:clientData/>
  </xdr:oneCellAnchor>
  <xdr:twoCellAnchor>
    <xdr:from>
      <xdr:col>24</xdr:col>
      <xdr:colOff>469900</xdr:colOff>
      <xdr:row>87</xdr:row>
      <xdr:rowOff>79756</xdr:rowOff>
    </xdr:from>
    <xdr:to>
      <xdr:col>24</xdr:col>
      <xdr:colOff>647700</xdr:colOff>
      <xdr:row>87</xdr:row>
      <xdr:rowOff>79756</xdr:rowOff>
    </xdr:to>
    <xdr:cxnSp macro="">
      <xdr:nvCxnSpPr>
        <xdr:cNvPr id="249" name="直線コネクタ 248"/>
        <xdr:cNvCxnSpPr/>
      </xdr:nvCxnSpPr>
      <xdr:spPr>
        <a:xfrm>
          <a:off x="16929100" y="149959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51071</xdr:rowOff>
    </xdr:from>
    <xdr:ext cx="762000" cy="259045"/>
    <xdr:sp macro="" textlink="">
      <xdr:nvSpPr>
        <xdr:cNvPr id="250" name="給与水準   （国との比較）最大値テキスト"/>
        <xdr:cNvSpPr txBox="1"/>
      </xdr:nvSpPr>
      <xdr:spPr>
        <a:xfrm>
          <a:off x="17106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79.4</a:t>
          </a:r>
          <a:endParaRPr kumimoji="1" lang="ja-JP" altLang="en-US" sz="1000" b="1">
            <a:latin typeface="ＭＳ Ｐゴシック"/>
          </a:endParaRPr>
        </a:p>
      </xdr:txBody>
    </xdr:sp>
    <xdr:clientData/>
  </xdr:oneCellAnchor>
  <xdr:twoCellAnchor>
    <xdr:from>
      <xdr:col>24</xdr:col>
      <xdr:colOff>469900</xdr:colOff>
      <xdr:row>80</xdr:row>
      <xdr:rowOff>136144</xdr:rowOff>
    </xdr:from>
    <xdr:to>
      <xdr:col>24</xdr:col>
      <xdr:colOff>647700</xdr:colOff>
      <xdr:row>80</xdr:row>
      <xdr:rowOff>136144</xdr:rowOff>
    </xdr:to>
    <xdr:cxnSp macro="">
      <xdr:nvCxnSpPr>
        <xdr:cNvPr id="251" name="直線コネクタ 250"/>
        <xdr:cNvCxnSpPr/>
      </xdr:nvCxnSpPr>
      <xdr:spPr>
        <a:xfrm>
          <a:off x="16929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254</xdr:rowOff>
    </xdr:from>
    <xdr:to>
      <xdr:col>24</xdr:col>
      <xdr:colOff>558800</xdr:colOff>
      <xdr:row>86</xdr:row>
      <xdr:rowOff>254</xdr:rowOff>
    </xdr:to>
    <xdr:cxnSp macro="">
      <xdr:nvCxnSpPr>
        <xdr:cNvPr id="252" name="直線コネクタ 251"/>
        <xdr:cNvCxnSpPr/>
      </xdr:nvCxnSpPr>
      <xdr:spPr>
        <a:xfrm>
          <a:off x="16179800" y="1474495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93997</xdr:rowOff>
    </xdr:from>
    <xdr:ext cx="762000" cy="259045"/>
    <xdr:sp macro="" textlink="">
      <xdr:nvSpPr>
        <xdr:cNvPr id="253" name="給与水準   （国との比較）平均値テキスト"/>
        <xdr:cNvSpPr txBox="1"/>
      </xdr:nvSpPr>
      <xdr:spPr>
        <a:xfrm>
          <a:off x="17106900" y="1449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54" name="フローチャート : 判断 253"/>
        <xdr:cNvSpPr/>
      </xdr:nvSpPr>
      <xdr:spPr>
        <a:xfrm>
          <a:off x="16967200" y="1465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254</xdr:rowOff>
    </xdr:from>
    <xdr:to>
      <xdr:col>23</xdr:col>
      <xdr:colOff>406400</xdr:colOff>
      <xdr:row>88</xdr:row>
      <xdr:rowOff>28956</xdr:rowOff>
    </xdr:to>
    <xdr:cxnSp macro="">
      <xdr:nvCxnSpPr>
        <xdr:cNvPr id="255" name="直線コネクタ 254"/>
        <xdr:cNvCxnSpPr/>
      </xdr:nvCxnSpPr>
      <xdr:spPr>
        <a:xfrm flipV="1">
          <a:off x="15290800" y="14744954"/>
          <a:ext cx="889000" cy="371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67818</xdr:rowOff>
    </xdr:from>
    <xdr:to>
      <xdr:col>23</xdr:col>
      <xdr:colOff>457200</xdr:colOff>
      <xdr:row>85</xdr:row>
      <xdr:rowOff>169418</xdr:rowOff>
    </xdr:to>
    <xdr:sp macro="" textlink="">
      <xdr:nvSpPr>
        <xdr:cNvPr id="256" name="フローチャート : 判断 255"/>
        <xdr:cNvSpPr/>
      </xdr:nvSpPr>
      <xdr:spPr>
        <a:xfrm>
          <a:off x="16129000" y="1464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8145</xdr:rowOff>
    </xdr:from>
    <xdr:ext cx="736600" cy="259045"/>
    <xdr:sp macro="" textlink="">
      <xdr:nvSpPr>
        <xdr:cNvPr id="257" name="テキスト ボックス 256"/>
        <xdr:cNvSpPr txBox="1"/>
      </xdr:nvSpPr>
      <xdr:spPr>
        <a:xfrm>
          <a:off x="15798800" y="14409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28956</xdr:rowOff>
    </xdr:from>
    <xdr:to>
      <xdr:col>22</xdr:col>
      <xdr:colOff>203200</xdr:colOff>
      <xdr:row>88</xdr:row>
      <xdr:rowOff>28956</xdr:rowOff>
    </xdr:to>
    <xdr:cxnSp macro="">
      <xdr:nvCxnSpPr>
        <xdr:cNvPr id="258" name="直線コネクタ 257"/>
        <xdr:cNvCxnSpPr/>
      </xdr:nvCxnSpPr>
      <xdr:spPr>
        <a:xfrm>
          <a:off x="14401800" y="1511655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101346</xdr:rowOff>
    </xdr:from>
    <xdr:to>
      <xdr:col>22</xdr:col>
      <xdr:colOff>254000</xdr:colOff>
      <xdr:row>88</xdr:row>
      <xdr:rowOff>31496</xdr:rowOff>
    </xdr:to>
    <xdr:sp macro="" textlink="">
      <xdr:nvSpPr>
        <xdr:cNvPr id="259" name="フローチャート : 判断 258"/>
        <xdr:cNvSpPr/>
      </xdr:nvSpPr>
      <xdr:spPr>
        <a:xfrm>
          <a:off x="15240000" y="15017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41673</xdr:rowOff>
    </xdr:from>
    <xdr:ext cx="762000" cy="259045"/>
    <xdr:sp macro="" textlink="">
      <xdr:nvSpPr>
        <xdr:cNvPr id="260" name="テキスト ボックス 259"/>
        <xdr:cNvSpPr txBox="1"/>
      </xdr:nvSpPr>
      <xdr:spPr>
        <a:xfrm>
          <a:off x="14909800" y="1478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147574</xdr:rowOff>
    </xdr:from>
    <xdr:to>
      <xdr:col>21</xdr:col>
      <xdr:colOff>0</xdr:colOff>
      <xdr:row>88</xdr:row>
      <xdr:rowOff>28956</xdr:rowOff>
    </xdr:to>
    <xdr:cxnSp macro="">
      <xdr:nvCxnSpPr>
        <xdr:cNvPr id="261" name="直線コネクタ 260"/>
        <xdr:cNvCxnSpPr/>
      </xdr:nvCxnSpPr>
      <xdr:spPr>
        <a:xfrm>
          <a:off x="13512800" y="14720824"/>
          <a:ext cx="889000" cy="395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106172</xdr:rowOff>
    </xdr:from>
    <xdr:to>
      <xdr:col>21</xdr:col>
      <xdr:colOff>50800</xdr:colOff>
      <xdr:row>88</xdr:row>
      <xdr:rowOff>36322</xdr:rowOff>
    </xdr:to>
    <xdr:sp macro="" textlink="">
      <xdr:nvSpPr>
        <xdr:cNvPr id="262" name="フローチャート : 判断 261"/>
        <xdr:cNvSpPr/>
      </xdr:nvSpPr>
      <xdr:spPr>
        <a:xfrm>
          <a:off x="14351000" y="15022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46499</xdr:rowOff>
    </xdr:from>
    <xdr:ext cx="762000" cy="259045"/>
    <xdr:sp macro="" textlink="">
      <xdr:nvSpPr>
        <xdr:cNvPr id="263" name="テキスト ボックス 262"/>
        <xdr:cNvSpPr txBox="1"/>
      </xdr:nvSpPr>
      <xdr:spPr>
        <a:xfrm>
          <a:off x="14020800" y="14791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62992</xdr:rowOff>
    </xdr:from>
    <xdr:to>
      <xdr:col>19</xdr:col>
      <xdr:colOff>533400</xdr:colOff>
      <xdr:row>85</xdr:row>
      <xdr:rowOff>164592</xdr:rowOff>
    </xdr:to>
    <xdr:sp macro="" textlink="">
      <xdr:nvSpPr>
        <xdr:cNvPr id="264" name="フローチャート : 判断 263"/>
        <xdr:cNvSpPr/>
      </xdr:nvSpPr>
      <xdr:spPr>
        <a:xfrm>
          <a:off x="13462000" y="1463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3319</xdr:rowOff>
    </xdr:from>
    <xdr:ext cx="762000" cy="259045"/>
    <xdr:sp macro="" textlink="">
      <xdr:nvSpPr>
        <xdr:cNvPr id="265" name="テキスト ボックス 264"/>
        <xdr:cNvSpPr txBox="1"/>
      </xdr:nvSpPr>
      <xdr:spPr>
        <a:xfrm>
          <a:off x="13131800" y="1440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120904</xdr:rowOff>
    </xdr:from>
    <xdr:to>
      <xdr:col>24</xdr:col>
      <xdr:colOff>609600</xdr:colOff>
      <xdr:row>86</xdr:row>
      <xdr:rowOff>51054</xdr:rowOff>
    </xdr:to>
    <xdr:sp macro="" textlink="">
      <xdr:nvSpPr>
        <xdr:cNvPr id="271" name="円/楕円 270"/>
        <xdr:cNvSpPr/>
      </xdr:nvSpPr>
      <xdr:spPr>
        <a:xfrm>
          <a:off x="16967200" y="1469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92981</xdr:rowOff>
    </xdr:from>
    <xdr:ext cx="762000" cy="259045"/>
    <xdr:sp macro="" textlink="">
      <xdr:nvSpPr>
        <xdr:cNvPr id="272" name="給与水準   （国との比較）該当値テキスト"/>
        <xdr:cNvSpPr txBox="1"/>
      </xdr:nvSpPr>
      <xdr:spPr>
        <a:xfrm>
          <a:off x="17106900" y="1466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120904</xdr:rowOff>
    </xdr:from>
    <xdr:to>
      <xdr:col>23</xdr:col>
      <xdr:colOff>457200</xdr:colOff>
      <xdr:row>86</xdr:row>
      <xdr:rowOff>51054</xdr:rowOff>
    </xdr:to>
    <xdr:sp macro="" textlink="">
      <xdr:nvSpPr>
        <xdr:cNvPr id="273" name="円/楕円 272"/>
        <xdr:cNvSpPr/>
      </xdr:nvSpPr>
      <xdr:spPr>
        <a:xfrm>
          <a:off x="16129000" y="1469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35831</xdr:rowOff>
    </xdr:from>
    <xdr:ext cx="736600" cy="259045"/>
    <xdr:sp macro="" textlink="">
      <xdr:nvSpPr>
        <xdr:cNvPr id="274" name="テキスト ボックス 273"/>
        <xdr:cNvSpPr txBox="1"/>
      </xdr:nvSpPr>
      <xdr:spPr>
        <a:xfrm>
          <a:off x="15798800" y="147805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149606</xdr:rowOff>
    </xdr:from>
    <xdr:to>
      <xdr:col>22</xdr:col>
      <xdr:colOff>254000</xdr:colOff>
      <xdr:row>88</xdr:row>
      <xdr:rowOff>79756</xdr:rowOff>
    </xdr:to>
    <xdr:sp macro="" textlink="">
      <xdr:nvSpPr>
        <xdr:cNvPr id="275" name="円/楕円 274"/>
        <xdr:cNvSpPr/>
      </xdr:nvSpPr>
      <xdr:spPr>
        <a:xfrm>
          <a:off x="15240000" y="1506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64533</xdr:rowOff>
    </xdr:from>
    <xdr:ext cx="762000" cy="259045"/>
    <xdr:sp macro="" textlink="">
      <xdr:nvSpPr>
        <xdr:cNvPr id="276" name="テキスト ボックス 275"/>
        <xdr:cNvSpPr txBox="1"/>
      </xdr:nvSpPr>
      <xdr:spPr>
        <a:xfrm>
          <a:off x="14909800" y="1515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105.6</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149606</xdr:rowOff>
    </xdr:from>
    <xdr:to>
      <xdr:col>21</xdr:col>
      <xdr:colOff>50800</xdr:colOff>
      <xdr:row>88</xdr:row>
      <xdr:rowOff>79756</xdr:rowOff>
    </xdr:to>
    <xdr:sp macro="" textlink="">
      <xdr:nvSpPr>
        <xdr:cNvPr id="277" name="円/楕円 276"/>
        <xdr:cNvSpPr/>
      </xdr:nvSpPr>
      <xdr:spPr>
        <a:xfrm>
          <a:off x="14351000" y="1506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64533</xdr:rowOff>
    </xdr:from>
    <xdr:ext cx="762000" cy="259045"/>
    <xdr:sp macro="" textlink="">
      <xdr:nvSpPr>
        <xdr:cNvPr id="278" name="テキスト ボックス 277"/>
        <xdr:cNvSpPr txBox="1"/>
      </xdr:nvSpPr>
      <xdr:spPr>
        <a:xfrm>
          <a:off x="14020800" y="1515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96774</xdr:rowOff>
    </xdr:from>
    <xdr:to>
      <xdr:col>19</xdr:col>
      <xdr:colOff>533400</xdr:colOff>
      <xdr:row>86</xdr:row>
      <xdr:rowOff>26924</xdr:rowOff>
    </xdr:to>
    <xdr:sp macro="" textlink="">
      <xdr:nvSpPr>
        <xdr:cNvPr id="279" name="円/楕円 278"/>
        <xdr:cNvSpPr/>
      </xdr:nvSpPr>
      <xdr:spPr>
        <a:xfrm>
          <a:off x="13462000" y="1467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11701</xdr:rowOff>
    </xdr:from>
    <xdr:ext cx="762000" cy="259045"/>
    <xdr:sp macro="" textlink="">
      <xdr:nvSpPr>
        <xdr:cNvPr id="280" name="テキスト ボックス 279"/>
        <xdr:cNvSpPr txBox="1"/>
      </xdr:nvSpPr>
      <xdr:spPr>
        <a:xfrm>
          <a:off x="13131800" y="1475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2" name="テキスト ボックス 281"/>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3" name="テキスト ボックス 282"/>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a:t>
          </a:r>
          <a:r>
            <a:rPr kumimoji="1" lang="en-US" altLang="ja-JP" sz="1300">
              <a:latin typeface="ＭＳ Ｐゴシック"/>
            </a:rPr>
            <a:t>0.92</a:t>
          </a:r>
          <a:r>
            <a:rPr kumimoji="1" lang="ja-JP" altLang="en-US" sz="1300">
              <a:latin typeface="ＭＳ Ｐゴシック"/>
            </a:rPr>
            <a:t>人下回っており、定員適正化計画の成果が表れている。定員適正化計画（計画期間：平成</a:t>
          </a:r>
          <a:r>
            <a:rPr kumimoji="1" lang="en-US" altLang="ja-JP" sz="1300">
              <a:latin typeface="ＭＳ Ｐゴシック"/>
            </a:rPr>
            <a:t>17</a:t>
          </a:r>
          <a:r>
            <a:rPr kumimoji="1" lang="ja-JP" altLang="en-US" sz="1300">
              <a:latin typeface="ＭＳ Ｐゴシック"/>
            </a:rPr>
            <a:t>年度～</a:t>
          </a:r>
          <a:r>
            <a:rPr kumimoji="1" lang="en-US" altLang="ja-JP" sz="1300">
              <a:latin typeface="ＭＳ Ｐゴシック"/>
            </a:rPr>
            <a:t>22</a:t>
          </a:r>
          <a:r>
            <a:rPr kumimoji="1" lang="ja-JP" altLang="en-US" sz="1300">
              <a:latin typeface="ＭＳ Ｐゴシック"/>
            </a:rPr>
            <a:t>年度、</a:t>
          </a:r>
          <a:r>
            <a:rPr kumimoji="1" lang="en-US" altLang="ja-JP" sz="1300">
              <a:latin typeface="ＭＳ Ｐゴシック"/>
            </a:rPr>
            <a:t>22</a:t>
          </a:r>
          <a:r>
            <a:rPr kumimoji="1" lang="ja-JP" altLang="en-US" sz="1300">
              <a:latin typeface="ＭＳ Ｐゴシック"/>
            </a:rPr>
            <a:t>年度～</a:t>
          </a:r>
          <a:r>
            <a:rPr kumimoji="1" lang="en-US" altLang="ja-JP" sz="1300">
              <a:latin typeface="ＭＳ Ｐゴシック"/>
            </a:rPr>
            <a:t>26</a:t>
          </a:r>
          <a:r>
            <a:rPr kumimoji="1" lang="ja-JP" altLang="en-US" sz="1300">
              <a:latin typeface="ＭＳ Ｐゴシック"/>
            </a:rPr>
            <a:t>年度）において、</a:t>
          </a:r>
          <a:r>
            <a:rPr kumimoji="1" lang="en-US" altLang="ja-JP" sz="1300">
              <a:latin typeface="ＭＳ Ｐゴシック"/>
            </a:rPr>
            <a:t>79</a:t>
          </a:r>
          <a:r>
            <a:rPr kumimoji="1" lang="ja-JP" altLang="en-US" sz="1300">
              <a:latin typeface="ＭＳ Ｐゴシック"/>
            </a:rPr>
            <a:t>人の削減を行った。合併（Ｈ</a:t>
          </a:r>
          <a:r>
            <a:rPr kumimoji="1" lang="en-US" altLang="ja-JP" sz="1300">
              <a:latin typeface="ＭＳ Ｐゴシック"/>
            </a:rPr>
            <a:t>17.3.28</a:t>
          </a:r>
          <a:r>
            <a:rPr kumimoji="1" lang="ja-JP" altLang="en-US" sz="1300">
              <a:latin typeface="ＭＳ Ｐゴシック"/>
            </a:rPr>
            <a:t>）以降、退職者の不補充等により目標数値以上に職員数を削減してきたが、過剰な職員数の削減は市民サービスの低下につながるため、今後は、定員適正化計画（</a:t>
          </a:r>
          <a:r>
            <a:rPr kumimoji="1" lang="en-US" altLang="ja-JP" sz="1300">
              <a:latin typeface="ＭＳ Ｐゴシック"/>
            </a:rPr>
            <a:t>27</a:t>
          </a:r>
          <a:r>
            <a:rPr kumimoji="1" lang="ja-JP" altLang="en-US" sz="1300">
              <a:latin typeface="ＭＳ Ｐゴシック"/>
            </a:rPr>
            <a:t>年度～</a:t>
          </a:r>
          <a:r>
            <a:rPr kumimoji="1" lang="en-US" altLang="ja-JP" sz="1300">
              <a:latin typeface="ＭＳ Ｐゴシック"/>
            </a:rPr>
            <a:t>31</a:t>
          </a:r>
          <a:r>
            <a:rPr kumimoji="1" lang="ja-JP" altLang="en-US" sz="1300">
              <a:latin typeface="ＭＳ Ｐゴシック"/>
            </a:rPr>
            <a:t>年度）に基づいて中長期的な視点で職員採用を実施し、適正な人員配置に努める。</a:t>
          </a: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145385</xdr:rowOff>
    </xdr:from>
    <xdr:to>
      <xdr:col>24</xdr:col>
      <xdr:colOff>558800</xdr:colOff>
      <xdr:row>67</xdr:row>
      <xdr:rowOff>140909</xdr:rowOff>
    </xdr:to>
    <xdr:cxnSp macro="">
      <xdr:nvCxnSpPr>
        <xdr:cNvPr id="312" name="直線コネクタ 311"/>
        <xdr:cNvCxnSpPr/>
      </xdr:nvCxnSpPr>
      <xdr:spPr>
        <a:xfrm flipV="1">
          <a:off x="17018000" y="10089485"/>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112986</xdr:rowOff>
    </xdr:from>
    <xdr:ext cx="762000" cy="259045"/>
    <xdr:sp macro="" textlink="">
      <xdr:nvSpPr>
        <xdr:cNvPr id="313" name="定員管理の状況最小値テキスト"/>
        <xdr:cNvSpPr txBox="1"/>
      </xdr:nvSpPr>
      <xdr:spPr>
        <a:xfrm>
          <a:off x="17106900" y="11600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17.75</a:t>
          </a:r>
          <a:endParaRPr kumimoji="1" lang="ja-JP" altLang="en-US" sz="1000" b="1">
            <a:latin typeface="ＭＳ Ｐゴシック"/>
          </a:endParaRPr>
        </a:p>
      </xdr:txBody>
    </xdr:sp>
    <xdr:clientData/>
  </xdr:oneCellAnchor>
  <xdr:twoCellAnchor>
    <xdr:from>
      <xdr:col>24</xdr:col>
      <xdr:colOff>469900</xdr:colOff>
      <xdr:row>67</xdr:row>
      <xdr:rowOff>140909</xdr:rowOff>
    </xdr:from>
    <xdr:to>
      <xdr:col>24</xdr:col>
      <xdr:colOff>647700</xdr:colOff>
      <xdr:row>67</xdr:row>
      <xdr:rowOff>140909</xdr:rowOff>
    </xdr:to>
    <xdr:cxnSp macro="">
      <xdr:nvCxnSpPr>
        <xdr:cNvPr id="314" name="直線コネクタ 313"/>
        <xdr:cNvCxnSpPr/>
      </xdr:nvCxnSpPr>
      <xdr:spPr>
        <a:xfrm>
          <a:off x="16929100" y="116280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60312</xdr:rowOff>
    </xdr:from>
    <xdr:ext cx="762000" cy="259045"/>
    <xdr:sp macro="" textlink="">
      <xdr:nvSpPr>
        <xdr:cNvPr id="315" name="定員管理の状況最大値テキスト"/>
        <xdr:cNvSpPr txBox="1"/>
      </xdr:nvSpPr>
      <xdr:spPr>
        <a:xfrm>
          <a:off x="17106900" y="983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4.36</a:t>
          </a:r>
          <a:endParaRPr kumimoji="1" lang="ja-JP" altLang="en-US" sz="1000" b="1">
            <a:latin typeface="ＭＳ Ｐゴシック"/>
          </a:endParaRPr>
        </a:p>
      </xdr:txBody>
    </xdr:sp>
    <xdr:clientData/>
  </xdr:oneCellAnchor>
  <xdr:twoCellAnchor>
    <xdr:from>
      <xdr:col>24</xdr:col>
      <xdr:colOff>469900</xdr:colOff>
      <xdr:row>58</xdr:row>
      <xdr:rowOff>145385</xdr:rowOff>
    </xdr:from>
    <xdr:to>
      <xdr:col>24</xdr:col>
      <xdr:colOff>647700</xdr:colOff>
      <xdr:row>58</xdr:row>
      <xdr:rowOff>145385</xdr:rowOff>
    </xdr:to>
    <xdr:cxnSp macro="">
      <xdr:nvCxnSpPr>
        <xdr:cNvPr id="316" name="直線コネクタ 315"/>
        <xdr:cNvCxnSpPr/>
      </xdr:nvCxnSpPr>
      <xdr:spPr>
        <a:xfrm>
          <a:off x="16929100" y="1008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86058</xdr:rowOff>
    </xdr:from>
    <xdr:to>
      <xdr:col>24</xdr:col>
      <xdr:colOff>558800</xdr:colOff>
      <xdr:row>61</xdr:row>
      <xdr:rowOff>103294</xdr:rowOff>
    </xdr:to>
    <xdr:cxnSp macro="">
      <xdr:nvCxnSpPr>
        <xdr:cNvPr id="317" name="直線コネクタ 316"/>
        <xdr:cNvCxnSpPr/>
      </xdr:nvCxnSpPr>
      <xdr:spPr>
        <a:xfrm>
          <a:off x="16179800" y="10544508"/>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130283</xdr:rowOff>
    </xdr:from>
    <xdr:ext cx="762000" cy="259045"/>
    <xdr:sp macro="" textlink="">
      <xdr:nvSpPr>
        <xdr:cNvPr id="318" name="定員管理の状況平均値テキスト"/>
        <xdr:cNvSpPr txBox="1"/>
      </xdr:nvSpPr>
      <xdr:spPr>
        <a:xfrm>
          <a:off x="17106900" y="105887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158206</xdr:rowOff>
    </xdr:from>
    <xdr:to>
      <xdr:col>24</xdr:col>
      <xdr:colOff>609600</xdr:colOff>
      <xdr:row>62</xdr:row>
      <xdr:rowOff>88356</xdr:rowOff>
    </xdr:to>
    <xdr:sp macro="" textlink="">
      <xdr:nvSpPr>
        <xdr:cNvPr id="319" name="フローチャート : 判断 318"/>
        <xdr:cNvSpPr/>
      </xdr:nvSpPr>
      <xdr:spPr>
        <a:xfrm>
          <a:off x="16967200" y="10616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79163</xdr:rowOff>
    </xdr:from>
    <xdr:to>
      <xdr:col>23</xdr:col>
      <xdr:colOff>406400</xdr:colOff>
      <xdr:row>61</xdr:row>
      <xdr:rowOff>86058</xdr:rowOff>
    </xdr:to>
    <xdr:cxnSp macro="">
      <xdr:nvCxnSpPr>
        <xdr:cNvPr id="320" name="直線コネクタ 319"/>
        <xdr:cNvCxnSpPr/>
      </xdr:nvCxnSpPr>
      <xdr:spPr>
        <a:xfrm>
          <a:off x="15290800" y="10537613"/>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154759</xdr:rowOff>
    </xdr:from>
    <xdr:to>
      <xdr:col>23</xdr:col>
      <xdr:colOff>457200</xdr:colOff>
      <xdr:row>62</xdr:row>
      <xdr:rowOff>84909</xdr:rowOff>
    </xdr:to>
    <xdr:sp macro="" textlink="">
      <xdr:nvSpPr>
        <xdr:cNvPr id="321" name="フローチャート : 判断 320"/>
        <xdr:cNvSpPr/>
      </xdr:nvSpPr>
      <xdr:spPr>
        <a:xfrm>
          <a:off x="16129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69686</xdr:rowOff>
    </xdr:from>
    <xdr:ext cx="736600" cy="259045"/>
    <xdr:sp macro="" textlink="">
      <xdr:nvSpPr>
        <xdr:cNvPr id="322" name="テキスト ボックス 321"/>
        <xdr:cNvSpPr txBox="1"/>
      </xdr:nvSpPr>
      <xdr:spPr>
        <a:xfrm>
          <a:off x="15798800" y="106995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79163</xdr:rowOff>
    </xdr:from>
    <xdr:to>
      <xdr:col>22</xdr:col>
      <xdr:colOff>203200</xdr:colOff>
      <xdr:row>61</xdr:row>
      <xdr:rowOff>90654</xdr:rowOff>
    </xdr:to>
    <xdr:cxnSp macro="">
      <xdr:nvCxnSpPr>
        <xdr:cNvPr id="323" name="直線コネクタ 322"/>
        <xdr:cNvCxnSpPr/>
      </xdr:nvCxnSpPr>
      <xdr:spPr>
        <a:xfrm flipV="1">
          <a:off x="14401800" y="10537613"/>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159355</xdr:rowOff>
    </xdr:from>
    <xdr:to>
      <xdr:col>22</xdr:col>
      <xdr:colOff>254000</xdr:colOff>
      <xdr:row>62</xdr:row>
      <xdr:rowOff>89505</xdr:rowOff>
    </xdr:to>
    <xdr:sp macro="" textlink="">
      <xdr:nvSpPr>
        <xdr:cNvPr id="324" name="フローチャート : 判断 323"/>
        <xdr:cNvSpPr/>
      </xdr:nvSpPr>
      <xdr:spPr>
        <a:xfrm>
          <a:off x="15240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74282</xdr:rowOff>
    </xdr:from>
    <xdr:ext cx="762000" cy="259045"/>
    <xdr:sp macro="" textlink="">
      <xdr:nvSpPr>
        <xdr:cNvPr id="325" name="テキスト ボックス 324"/>
        <xdr:cNvSpPr txBox="1"/>
      </xdr:nvSpPr>
      <xdr:spPr>
        <a:xfrm>
          <a:off x="14909800" y="10704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90654</xdr:rowOff>
    </xdr:from>
    <xdr:to>
      <xdr:col>21</xdr:col>
      <xdr:colOff>0</xdr:colOff>
      <xdr:row>61</xdr:row>
      <xdr:rowOff>90654</xdr:rowOff>
    </xdr:to>
    <xdr:cxnSp macro="">
      <xdr:nvCxnSpPr>
        <xdr:cNvPr id="326" name="直線コネクタ 325"/>
        <xdr:cNvCxnSpPr/>
      </xdr:nvCxnSpPr>
      <xdr:spPr>
        <a:xfrm>
          <a:off x="13512800" y="1054910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168547</xdr:rowOff>
    </xdr:from>
    <xdr:to>
      <xdr:col>21</xdr:col>
      <xdr:colOff>50800</xdr:colOff>
      <xdr:row>62</xdr:row>
      <xdr:rowOff>98697</xdr:rowOff>
    </xdr:to>
    <xdr:sp macro="" textlink="">
      <xdr:nvSpPr>
        <xdr:cNvPr id="327" name="フローチャート : 判断 326"/>
        <xdr:cNvSpPr/>
      </xdr:nvSpPr>
      <xdr:spPr>
        <a:xfrm>
          <a:off x="14351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83474</xdr:rowOff>
    </xdr:from>
    <xdr:ext cx="762000" cy="259045"/>
    <xdr:sp macro="" textlink="">
      <xdr:nvSpPr>
        <xdr:cNvPr id="328" name="テキスト ボックス 327"/>
        <xdr:cNvSpPr txBox="1"/>
      </xdr:nvSpPr>
      <xdr:spPr>
        <a:xfrm>
          <a:off x="14020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2842</xdr:rowOff>
    </xdr:from>
    <xdr:to>
      <xdr:col>19</xdr:col>
      <xdr:colOff>533400</xdr:colOff>
      <xdr:row>62</xdr:row>
      <xdr:rowOff>104442</xdr:rowOff>
    </xdr:to>
    <xdr:sp macro="" textlink="">
      <xdr:nvSpPr>
        <xdr:cNvPr id="329" name="フローチャート : 判断 328"/>
        <xdr:cNvSpPr/>
      </xdr:nvSpPr>
      <xdr:spPr>
        <a:xfrm>
          <a:off x="13462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89219</xdr:rowOff>
    </xdr:from>
    <xdr:ext cx="762000" cy="259045"/>
    <xdr:sp macro="" textlink="">
      <xdr:nvSpPr>
        <xdr:cNvPr id="330" name="テキスト ボックス 329"/>
        <xdr:cNvSpPr txBox="1"/>
      </xdr:nvSpPr>
      <xdr:spPr>
        <a:xfrm>
          <a:off x="13131800" y="1071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52494</xdr:rowOff>
    </xdr:from>
    <xdr:to>
      <xdr:col>24</xdr:col>
      <xdr:colOff>609600</xdr:colOff>
      <xdr:row>61</xdr:row>
      <xdr:rowOff>154094</xdr:rowOff>
    </xdr:to>
    <xdr:sp macro="" textlink="">
      <xdr:nvSpPr>
        <xdr:cNvPr id="336" name="円/楕円 335"/>
        <xdr:cNvSpPr/>
      </xdr:nvSpPr>
      <xdr:spPr>
        <a:xfrm>
          <a:off x="16967200" y="10510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69021</xdr:rowOff>
    </xdr:from>
    <xdr:ext cx="762000" cy="259045"/>
    <xdr:sp macro="" textlink="">
      <xdr:nvSpPr>
        <xdr:cNvPr id="337" name="定員管理の状況該当値テキスト"/>
        <xdr:cNvSpPr txBox="1"/>
      </xdr:nvSpPr>
      <xdr:spPr>
        <a:xfrm>
          <a:off x="17106900" y="10356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35258</xdr:rowOff>
    </xdr:from>
    <xdr:to>
      <xdr:col>23</xdr:col>
      <xdr:colOff>457200</xdr:colOff>
      <xdr:row>61</xdr:row>
      <xdr:rowOff>136858</xdr:rowOff>
    </xdr:to>
    <xdr:sp macro="" textlink="">
      <xdr:nvSpPr>
        <xdr:cNvPr id="338" name="円/楕円 337"/>
        <xdr:cNvSpPr/>
      </xdr:nvSpPr>
      <xdr:spPr>
        <a:xfrm>
          <a:off x="16129000" y="10493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147035</xdr:rowOff>
    </xdr:from>
    <xdr:ext cx="736600" cy="259045"/>
    <xdr:sp macro="" textlink="">
      <xdr:nvSpPr>
        <xdr:cNvPr id="339" name="テキスト ボックス 338"/>
        <xdr:cNvSpPr txBox="1"/>
      </xdr:nvSpPr>
      <xdr:spPr>
        <a:xfrm>
          <a:off x="15798800" y="10262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28363</xdr:rowOff>
    </xdr:from>
    <xdr:to>
      <xdr:col>22</xdr:col>
      <xdr:colOff>254000</xdr:colOff>
      <xdr:row>61</xdr:row>
      <xdr:rowOff>129963</xdr:rowOff>
    </xdr:to>
    <xdr:sp macro="" textlink="">
      <xdr:nvSpPr>
        <xdr:cNvPr id="340" name="円/楕円 339"/>
        <xdr:cNvSpPr/>
      </xdr:nvSpPr>
      <xdr:spPr>
        <a:xfrm>
          <a:off x="15240000" y="1048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140140</xdr:rowOff>
    </xdr:from>
    <xdr:ext cx="762000" cy="259045"/>
    <xdr:sp macro="" textlink="">
      <xdr:nvSpPr>
        <xdr:cNvPr id="341" name="テキスト ボックス 340"/>
        <xdr:cNvSpPr txBox="1"/>
      </xdr:nvSpPr>
      <xdr:spPr>
        <a:xfrm>
          <a:off x="14909800" y="1025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39854</xdr:rowOff>
    </xdr:from>
    <xdr:to>
      <xdr:col>21</xdr:col>
      <xdr:colOff>50800</xdr:colOff>
      <xdr:row>61</xdr:row>
      <xdr:rowOff>141454</xdr:rowOff>
    </xdr:to>
    <xdr:sp macro="" textlink="">
      <xdr:nvSpPr>
        <xdr:cNvPr id="342" name="円/楕円 341"/>
        <xdr:cNvSpPr/>
      </xdr:nvSpPr>
      <xdr:spPr>
        <a:xfrm>
          <a:off x="14351000" y="10498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151631</xdr:rowOff>
    </xdr:from>
    <xdr:ext cx="762000" cy="259045"/>
    <xdr:sp macro="" textlink="">
      <xdr:nvSpPr>
        <xdr:cNvPr id="343" name="テキスト ボックス 342"/>
        <xdr:cNvSpPr txBox="1"/>
      </xdr:nvSpPr>
      <xdr:spPr>
        <a:xfrm>
          <a:off x="14020800" y="10267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39854</xdr:rowOff>
    </xdr:from>
    <xdr:to>
      <xdr:col>19</xdr:col>
      <xdr:colOff>533400</xdr:colOff>
      <xdr:row>61</xdr:row>
      <xdr:rowOff>141454</xdr:rowOff>
    </xdr:to>
    <xdr:sp macro="" textlink="">
      <xdr:nvSpPr>
        <xdr:cNvPr id="344" name="円/楕円 343"/>
        <xdr:cNvSpPr/>
      </xdr:nvSpPr>
      <xdr:spPr>
        <a:xfrm>
          <a:off x="13462000" y="10498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151631</xdr:rowOff>
    </xdr:from>
    <xdr:ext cx="762000" cy="259045"/>
    <xdr:sp macro="" textlink="">
      <xdr:nvSpPr>
        <xdr:cNvPr id="345" name="テキスト ボックス 344"/>
        <xdr:cNvSpPr txBox="1"/>
      </xdr:nvSpPr>
      <xdr:spPr>
        <a:xfrm>
          <a:off x="13131800" y="10267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21</a:t>
          </a:r>
          <a:r>
            <a:rPr kumimoji="1" lang="ja-JP" altLang="en-US" sz="1300">
              <a:latin typeface="ＭＳ Ｐゴシック"/>
            </a:rPr>
            <a:t>年度までは</a:t>
          </a:r>
          <a:r>
            <a:rPr kumimoji="1" lang="en-US" altLang="ja-JP" sz="1300">
              <a:latin typeface="ＭＳ Ｐゴシック"/>
            </a:rPr>
            <a:t>17.0</a:t>
          </a:r>
          <a:r>
            <a:rPr kumimoji="1" lang="ja-JP" altLang="en-US" sz="1300">
              <a:latin typeface="ＭＳ Ｐゴシック"/>
            </a:rPr>
            <a:t>％前後であった比率が、</a:t>
          </a:r>
          <a:r>
            <a:rPr kumimoji="1" lang="en-US" altLang="ja-JP" sz="1300">
              <a:latin typeface="ＭＳ Ｐゴシック"/>
            </a:rPr>
            <a:t>22</a:t>
          </a:r>
          <a:r>
            <a:rPr kumimoji="1" lang="ja-JP" altLang="en-US" sz="1300">
              <a:latin typeface="ＭＳ Ｐゴシック"/>
            </a:rPr>
            <a:t>年度から下水道事業における資本費平準化債の発行により準元利償還金が大きく減少したことで改善され、その後は安定している。</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12.6</a:t>
          </a:r>
          <a:r>
            <a:rPr kumimoji="1" lang="ja-JP" altLang="en-US" sz="1300">
              <a:latin typeface="ＭＳ Ｐゴシック"/>
            </a:rPr>
            <a:t>％と類似団体平均を</a:t>
          </a:r>
          <a:r>
            <a:rPr kumimoji="1" lang="en-US" altLang="ja-JP" sz="1300">
              <a:latin typeface="ＭＳ Ｐゴシック"/>
            </a:rPr>
            <a:t>1.5</a:t>
          </a:r>
          <a:r>
            <a:rPr kumimoji="1" lang="ja-JP" altLang="en-US" sz="1300">
              <a:latin typeface="ＭＳ Ｐゴシック"/>
            </a:rPr>
            <a:t>ポイント上回った。これは、下水道事業の資本費平準化債を発行しなかったことに伴い、準元利償還金が増加したことが要因である。今後は、八幡浜港フェリー埠頭再整備事業等の大型事業を実施する予定であるため、事業の優先度を厳しく点検し、歳出の見直しを進めるとともに、過疎債等の交付税措置率の高い起債を優先発行し、比率の急激な上昇を抑制す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156464</xdr:rowOff>
    </xdr:from>
    <xdr:to>
      <xdr:col>24</xdr:col>
      <xdr:colOff>558800</xdr:colOff>
      <xdr:row>45</xdr:row>
      <xdr:rowOff>17780</xdr:rowOff>
    </xdr:to>
    <xdr:cxnSp macro="">
      <xdr:nvCxnSpPr>
        <xdr:cNvPr id="372" name="直線コネクタ 371"/>
        <xdr:cNvCxnSpPr/>
      </xdr:nvCxnSpPr>
      <xdr:spPr>
        <a:xfrm flipV="1">
          <a:off x="17018000" y="6328664"/>
          <a:ext cx="0" cy="1404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161307</xdr:rowOff>
    </xdr:from>
    <xdr:ext cx="762000" cy="259045"/>
    <xdr:sp macro="" textlink="">
      <xdr:nvSpPr>
        <xdr:cNvPr id="373"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61.0</a:t>
          </a:r>
          <a:endParaRPr kumimoji="1" lang="ja-JP" altLang="en-US" sz="1000" b="1">
            <a:latin typeface="ＭＳ Ｐゴシック"/>
          </a:endParaRPr>
        </a:p>
      </xdr:txBody>
    </xdr:sp>
    <xdr:clientData/>
  </xdr:oneCellAnchor>
  <xdr:twoCellAnchor>
    <xdr:from>
      <xdr:col>24</xdr:col>
      <xdr:colOff>469900</xdr:colOff>
      <xdr:row>45</xdr:row>
      <xdr:rowOff>17780</xdr:rowOff>
    </xdr:from>
    <xdr:to>
      <xdr:col>24</xdr:col>
      <xdr:colOff>647700</xdr:colOff>
      <xdr:row>45</xdr:row>
      <xdr:rowOff>17780</xdr:rowOff>
    </xdr:to>
    <xdr:cxnSp macro="">
      <xdr:nvCxnSpPr>
        <xdr:cNvPr id="374" name="直線コネクタ 373"/>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71391</xdr:rowOff>
    </xdr:from>
    <xdr:ext cx="762000" cy="259045"/>
    <xdr:sp macro="" textlink="">
      <xdr:nvSpPr>
        <xdr:cNvPr id="375" name="公債費負担の状況最大値テキスト"/>
        <xdr:cNvSpPr txBox="1"/>
      </xdr:nvSpPr>
      <xdr:spPr>
        <a:xfrm>
          <a:off x="171069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24</xdr:col>
      <xdr:colOff>469900</xdr:colOff>
      <xdr:row>36</xdr:row>
      <xdr:rowOff>156464</xdr:rowOff>
    </xdr:from>
    <xdr:to>
      <xdr:col>24</xdr:col>
      <xdr:colOff>647700</xdr:colOff>
      <xdr:row>36</xdr:row>
      <xdr:rowOff>156464</xdr:rowOff>
    </xdr:to>
    <xdr:cxnSp macro="">
      <xdr:nvCxnSpPr>
        <xdr:cNvPr id="376" name="直線コネクタ 375"/>
        <xdr:cNvCxnSpPr/>
      </xdr:nvCxnSpPr>
      <xdr:spPr>
        <a:xfrm>
          <a:off x="16929100" y="632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42799</xdr:rowOff>
    </xdr:from>
    <xdr:to>
      <xdr:col>24</xdr:col>
      <xdr:colOff>558800</xdr:colOff>
      <xdr:row>38</xdr:row>
      <xdr:rowOff>50038</xdr:rowOff>
    </xdr:to>
    <xdr:cxnSp macro="">
      <xdr:nvCxnSpPr>
        <xdr:cNvPr id="377" name="直線コネクタ 376"/>
        <xdr:cNvCxnSpPr/>
      </xdr:nvCxnSpPr>
      <xdr:spPr>
        <a:xfrm>
          <a:off x="16179800" y="6557899"/>
          <a:ext cx="8382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151020</xdr:rowOff>
    </xdr:from>
    <xdr:ext cx="762000" cy="259045"/>
    <xdr:sp macro="" textlink="">
      <xdr:nvSpPr>
        <xdr:cNvPr id="378" name="公債費負担の状況平均値テキスト"/>
        <xdr:cNvSpPr txBox="1"/>
      </xdr:nvSpPr>
      <xdr:spPr>
        <a:xfrm>
          <a:off x="17106900" y="6323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134493</xdr:rowOff>
    </xdr:from>
    <xdr:to>
      <xdr:col>24</xdr:col>
      <xdr:colOff>609600</xdr:colOff>
      <xdr:row>38</xdr:row>
      <xdr:rowOff>64643</xdr:rowOff>
    </xdr:to>
    <xdr:sp macro="" textlink="">
      <xdr:nvSpPr>
        <xdr:cNvPr id="379" name="フローチャート : 判断 378"/>
        <xdr:cNvSpPr/>
      </xdr:nvSpPr>
      <xdr:spPr>
        <a:xfrm>
          <a:off x="16967200" y="647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28321</xdr:rowOff>
    </xdr:from>
    <xdr:to>
      <xdr:col>23</xdr:col>
      <xdr:colOff>406400</xdr:colOff>
      <xdr:row>38</xdr:row>
      <xdr:rowOff>42799</xdr:rowOff>
    </xdr:to>
    <xdr:cxnSp macro="">
      <xdr:nvCxnSpPr>
        <xdr:cNvPr id="380" name="直線コネクタ 379"/>
        <xdr:cNvCxnSpPr/>
      </xdr:nvCxnSpPr>
      <xdr:spPr>
        <a:xfrm>
          <a:off x="15290800" y="6543421"/>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156210</xdr:rowOff>
    </xdr:from>
    <xdr:to>
      <xdr:col>23</xdr:col>
      <xdr:colOff>457200</xdr:colOff>
      <xdr:row>38</xdr:row>
      <xdr:rowOff>86360</xdr:rowOff>
    </xdr:to>
    <xdr:sp macro="" textlink="">
      <xdr:nvSpPr>
        <xdr:cNvPr id="381" name="フローチャート : 判断 380"/>
        <xdr:cNvSpPr/>
      </xdr:nvSpPr>
      <xdr:spPr>
        <a:xfrm>
          <a:off x="16129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96537</xdr:rowOff>
    </xdr:from>
    <xdr:ext cx="736600" cy="259045"/>
    <xdr:sp macro="" textlink="">
      <xdr:nvSpPr>
        <xdr:cNvPr id="382" name="テキスト ボックス 381"/>
        <xdr:cNvSpPr txBox="1"/>
      </xdr:nvSpPr>
      <xdr:spPr>
        <a:xfrm>
          <a:off x="15798800" y="626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28321</xdr:rowOff>
    </xdr:from>
    <xdr:to>
      <xdr:col>22</xdr:col>
      <xdr:colOff>203200</xdr:colOff>
      <xdr:row>38</xdr:row>
      <xdr:rowOff>69342</xdr:rowOff>
    </xdr:to>
    <xdr:cxnSp macro="">
      <xdr:nvCxnSpPr>
        <xdr:cNvPr id="383" name="直線コネクタ 382"/>
        <xdr:cNvCxnSpPr/>
      </xdr:nvCxnSpPr>
      <xdr:spPr>
        <a:xfrm flipV="1">
          <a:off x="14401800" y="6543421"/>
          <a:ext cx="889000" cy="41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4064</xdr:rowOff>
    </xdr:from>
    <xdr:to>
      <xdr:col>22</xdr:col>
      <xdr:colOff>254000</xdr:colOff>
      <xdr:row>38</xdr:row>
      <xdr:rowOff>105664</xdr:rowOff>
    </xdr:to>
    <xdr:sp macro="" textlink="">
      <xdr:nvSpPr>
        <xdr:cNvPr id="384" name="フローチャート : 判断 383"/>
        <xdr:cNvSpPr/>
      </xdr:nvSpPr>
      <xdr:spPr>
        <a:xfrm>
          <a:off x="15240000" y="6519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90441</xdr:rowOff>
    </xdr:from>
    <xdr:ext cx="762000" cy="259045"/>
    <xdr:sp macro="" textlink="">
      <xdr:nvSpPr>
        <xdr:cNvPr id="385" name="テキスト ボックス 384"/>
        <xdr:cNvSpPr txBox="1"/>
      </xdr:nvSpPr>
      <xdr:spPr>
        <a:xfrm>
          <a:off x="14909800" y="6605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69342</xdr:rowOff>
    </xdr:from>
    <xdr:to>
      <xdr:col>21</xdr:col>
      <xdr:colOff>0</xdr:colOff>
      <xdr:row>38</xdr:row>
      <xdr:rowOff>107950</xdr:rowOff>
    </xdr:to>
    <xdr:cxnSp macro="">
      <xdr:nvCxnSpPr>
        <xdr:cNvPr id="386" name="直線コネクタ 385"/>
        <xdr:cNvCxnSpPr/>
      </xdr:nvCxnSpPr>
      <xdr:spPr>
        <a:xfrm flipV="1">
          <a:off x="13512800" y="6584442"/>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28194</xdr:rowOff>
    </xdr:from>
    <xdr:to>
      <xdr:col>21</xdr:col>
      <xdr:colOff>50800</xdr:colOff>
      <xdr:row>38</xdr:row>
      <xdr:rowOff>129794</xdr:rowOff>
    </xdr:to>
    <xdr:sp macro="" textlink="">
      <xdr:nvSpPr>
        <xdr:cNvPr id="387" name="フローチャート : 判断 386"/>
        <xdr:cNvSpPr/>
      </xdr:nvSpPr>
      <xdr:spPr>
        <a:xfrm>
          <a:off x="14351000" y="654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114571</xdr:rowOff>
    </xdr:from>
    <xdr:ext cx="762000" cy="259045"/>
    <xdr:sp macro="" textlink="">
      <xdr:nvSpPr>
        <xdr:cNvPr id="388" name="テキスト ボックス 387"/>
        <xdr:cNvSpPr txBox="1"/>
      </xdr:nvSpPr>
      <xdr:spPr>
        <a:xfrm>
          <a:off x="14020800" y="662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49911</xdr:rowOff>
    </xdr:from>
    <xdr:to>
      <xdr:col>19</xdr:col>
      <xdr:colOff>533400</xdr:colOff>
      <xdr:row>38</xdr:row>
      <xdr:rowOff>151511</xdr:rowOff>
    </xdr:to>
    <xdr:sp macro="" textlink="">
      <xdr:nvSpPr>
        <xdr:cNvPr id="389" name="フローチャート : 判断 388"/>
        <xdr:cNvSpPr/>
      </xdr:nvSpPr>
      <xdr:spPr>
        <a:xfrm>
          <a:off x="13462000" y="6565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161688</xdr:rowOff>
    </xdr:from>
    <xdr:ext cx="762000" cy="259045"/>
    <xdr:sp macro="" textlink="">
      <xdr:nvSpPr>
        <xdr:cNvPr id="390" name="テキスト ボックス 389"/>
        <xdr:cNvSpPr txBox="1"/>
      </xdr:nvSpPr>
      <xdr:spPr>
        <a:xfrm>
          <a:off x="13131800" y="6333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170688</xdr:rowOff>
    </xdr:from>
    <xdr:to>
      <xdr:col>24</xdr:col>
      <xdr:colOff>609600</xdr:colOff>
      <xdr:row>38</xdr:row>
      <xdr:rowOff>100838</xdr:rowOff>
    </xdr:to>
    <xdr:sp macro="" textlink="">
      <xdr:nvSpPr>
        <xdr:cNvPr id="396" name="円/楕円 395"/>
        <xdr:cNvSpPr/>
      </xdr:nvSpPr>
      <xdr:spPr>
        <a:xfrm>
          <a:off x="16967200" y="6514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142765</xdr:rowOff>
    </xdr:from>
    <xdr:ext cx="762000" cy="259045"/>
    <xdr:sp macro="" textlink="">
      <xdr:nvSpPr>
        <xdr:cNvPr id="397" name="公債費負担の状況該当値テキスト"/>
        <xdr:cNvSpPr txBox="1"/>
      </xdr:nvSpPr>
      <xdr:spPr>
        <a:xfrm>
          <a:off x="17106900" y="6486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163449</xdr:rowOff>
    </xdr:from>
    <xdr:to>
      <xdr:col>23</xdr:col>
      <xdr:colOff>457200</xdr:colOff>
      <xdr:row>38</xdr:row>
      <xdr:rowOff>93599</xdr:rowOff>
    </xdr:to>
    <xdr:sp macro="" textlink="">
      <xdr:nvSpPr>
        <xdr:cNvPr id="398" name="円/楕円 397"/>
        <xdr:cNvSpPr/>
      </xdr:nvSpPr>
      <xdr:spPr>
        <a:xfrm>
          <a:off x="16129000" y="6507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78376</xdr:rowOff>
    </xdr:from>
    <xdr:ext cx="736600" cy="259045"/>
    <xdr:sp macro="" textlink="">
      <xdr:nvSpPr>
        <xdr:cNvPr id="399" name="テキスト ボックス 398"/>
        <xdr:cNvSpPr txBox="1"/>
      </xdr:nvSpPr>
      <xdr:spPr>
        <a:xfrm>
          <a:off x="15798800" y="65934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148971</xdr:rowOff>
    </xdr:from>
    <xdr:to>
      <xdr:col>22</xdr:col>
      <xdr:colOff>254000</xdr:colOff>
      <xdr:row>38</xdr:row>
      <xdr:rowOff>79121</xdr:rowOff>
    </xdr:to>
    <xdr:sp macro="" textlink="">
      <xdr:nvSpPr>
        <xdr:cNvPr id="400" name="円/楕円 399"/>
        <xdr:cNvSpPr/>
      </xdr:nvSpPr>
      <xdr:spPr>
        <a:xfrm>
          <a:off x="15240000" y="6492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89298</xdr:rowOff>
    </xdr:from>
    <xdr:ext cx="762000" cy="259045"/>
    <xdr:sp macro="" textlink="">
      <xdr:nvSpPr>
        <xdr:cNvPr id="401" name="テキスト ボックス 400"/>
        <xdr:cNvSpPr txBox="1"/>
      </xdr:nvSpPr>
      <xdr:spPr>
        <a:xfrm>
          <a:off x="14909800" y="6261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18542</xdr:rowOff>
    </xdr:from>
    <xdr:to>
      <xdr:col>21</xdr:col>
      <xdr:colOff>50800</xdr:colOff>
      <xdr:row>38</xdr:row>
      <xdr:rowOff>120142</xdr:rowOff>
    </xdr:to>
    <xdr:sp macro="" textlink="">
      <xdr:nvSpPr>
        <xdr:cNvPr id="402" name="円/楕円 401"/>
        <xdr:cNvSpPr/>
      </xdr:nvSpPr>
      <xdr:spPr>
        <a:xfrm>
          <a:off x="14351000" y="6533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130319</xdr:rowOff>
    </xdr:from>
    <xdr:ext cx="762000" cy="259045"/>
    <xdr:sp macro="" textlink="">
      <xdr:nvSpPr>
        <xdr:cNvPr id="403" name="テキスト ボックス 402"/>
        <xdr:cNvSpPr txBox="1"/>
      </xdr:nvSpPr>
      <xdr:spPr>
        <a:xfrm>
          <a:off x="14020800" y="6302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57150</xdr:rowOff>
    </xdr:from>
    <xdr:to>
      <xdr:col>19</xdr:col>
      <xdr:colOff>533400</xdr:colOff>
      <xdr:row>38</xdr:row>
      <xdr:rowOff>158750</xdr:rowOff>
    </xdr:to>
    <xdr:sp macro="" textlink="">
      <xdr:nvSpPr>
        <xdr:cNvPr id="404" name="円/楕円 403"/>
        <xdr:cNvSpPr/>
      </xdr:nvSpPr>
      <xdr:spPr>
        <a:xfrm>
          <a:off x="134620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143527</xdr:rowOff>
    </xdr:from>
    <xdr:ext cx="762000" cy="259045"/>
    <xdr:sp macro="" textlink="">
      <xdr:nvSpPr>
        <xdr:cNvPr id="405" name="テキスト ボックス 404"/>
        <xdr:cNvSpPr txBox="1"/>
      </xdr:nvSpPr>
      <xdr:spPr>
        <a:xfrm>
          <a:off x="13131800" y="665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[69.5%]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21</a:t>
          </a:r>
          <a:r>
            <a:rPr kumimoji="1" lang="ja-JP" altLang="en-US" sz="1300">
              <a:latin typeface="ＭＳ Ｐゴシック"/>
            </a:rPr>
            <a:t>年度までは</a:t>
          </a:r>
          <a:r>
            <a:rPr kumimoji="1" lang="en-US" altLang="ja-JP" sz="1300">
              <a:latin typeface="ＭＳ Ｐゴシック"/>
            </a:rPr>
            <a:t>150</a:t>
          </a:r>
          <a:r>
            <a:rPr kumimoji="1" lang="ja-JP" altLang="en-US" sz="1300">
              <a:latin typeface="ＭＳ Ｐゴシック"/>
            </a:rPr>
            <a:t>％前後であった比率が、</a:t>
          </a:r>
          <a:r>
            <a:rPr kumimoji="1" lang="en-US" altLang="ja-JP" sz="1300">
              <a:latin typeface="ＭＳ Ｐゴシック"/>
            </a:rPr>
            <a:t>22</a:t>
          </a:r>
          <a:r>
            <a:rPr kumimoji="1" lang="ja-JP" altLang="en-US" sz="1300">
              <a:latin typeface="ＭＳ Ｐゴシック"/>
            </a:rPr>
            <a:t>年度から下水道事業における資本費平準化債の発行により飛躍的に改善された。</a:t>
          </a:r>
          <a:r>
            <a:rPr kumimoji="1" lang="en-US" altLang="ja-JP" sz="1300">
              <a:latin typeface="ＭＳ Ｐゴシック"/>
            </a:rPr>
            <a:t>26</a:t>
          </a:r>
          <a:r>
            <a:rPr kumimoji="1" lang="ja-JP" altLang="en-US" sz="1300">
              <a:latin typeface="ＭＳ Ｐゴシック"/>
            </a:rPr>
            <a:t>年度は</a:t>
          </a:r>
          <a:r>
            <a:rPr kumimoji="1" lang="en-US" altLang="ja-JP" sz="1300">
              <a:latin typeface="ＭＳ Ｐゴシック"/>
            </a:rPr>
            <a:t>69.5</a:t>
          </a:r>
          <a:r>
            <a:rPr kumimoji="1" lang="ja-JP" altLang="en-US" sz="1300">
              <a:latin typeface="ＭＳ Ｐゴシック"/>
            </a:rPr>
            <a:t>％と類似団体平均を</a:t>
          </a:r>
          <a:r>
            <a:rPr kumimoji="1" lang="en-US" altLang="ja-JP" sz="1300">
              <a:latin typeface="ＭＳ Ｐゴシック"/>
            </a:rPr>
            <a:t>8.7</a:t>
          </a:r>
          <a:r>
            <a:rPr kumimoji="1" lang="ja-JP" altLang="en-US" sz="1300">
              <a:latin typeface="ＭＳ Ｐゴシック"/>
            </a:rPr>
            <a:t>ポイント上回った。これは、市立八幡浜総合病院改築事業、簡易水道統合整備事業に伴う起債の発行により元金残高が増加し、公営企業債等繰入見込額が増加したためである。今後は、</a:t>
          </a:r>
          <a:r>
            <a:rPr kumimoji="1" lang="en-US" altLang="ja-JP" sz="1300">
              <a:latin typeface="ＭＳ Ｐゴシック"/>
            </a:rPr>
            <a:t>31</a:t>
          </a:r>
          <a:r>
            <a:rPr kumimoji="1" lang="ja-JP" altLang="en-US" sz="1300">
              <a:latin typeface="ＭＳ Ｐゴシック"/>
            </a:rPr>
            <a:t>年度にかけて実施する八幡浜港フェリー埠頭再整備事業等の大型事業により地方債現在高が増加し、比率は上昇する見通しであるが、</a:t>
          </a:r>
          <a:r>
            <a:rPr kumimoji="1" lang="en-US" altLang="ja-JP" sz="1300">
              <a:latin typeface="ＭＳ Ｐゴシック"/>
            </a:rPr>
            <a:t>31</a:t>
          </a:r>
          <a:r>
            <a:rPr kumimoji="1" lang="ja-JP" altLang="en-US" sz="1300">
              <a:latin typeface="ＭＳ Ｐゴシック"/>
            </a:rPr>
            <a:t>年度以降は投資的経費を縮小し、地方債現在高の減少に努める。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55414</xdr:rowOff>
    </xdr:to>
    <xdr:cxnSp macro="">
      <xdr:nvCxnSpPr>
        <xdr:cNvPr id="434" name="直線コネクタ 433"/>
        <xdr:cNvCxnSpPr/>
      </xdr:nvCxnSpPr>
      <xdr:spPr>
        <a:xfrm flipV="1">
          <a:off x="17018000" y="2370667"/>
          <a:ext cx="0" cy="14566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27491</xdr:rowOff>
    </xdr:from>
    <xdr:ext cx="762000" cy="259045"/>
    <xdr:sp macro="" textlink="">
      <xdr:nvSpPr>
        <xdr:cNvPr id="435" name="将来負担の状況最小値テキスト"/>
        <xdr:cNvSpPr txBox="1"/>
      </xdr:nvSpPr>
      <xdr:spPr>
        <a:xfrm>
          <a:off x="17106900" y="379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724.4</a:t>
          </a:r>
          <a:endParaRPr kumimoji="1" lang="ja-JP" altLang="en-US" sz="1000" b="1">
            <a:latin typeface="ＭＳ Ｐゴシック"/>
          </a:endParaRPr>
        </a:p>
      </xdr:txBody>
    </xdr:sp>
    <xdr:clientData/>
  </xdr:oneCellAnchor>
  <xdr:twoCellAnchor>
    <xdr:from>
      <xdr:col>24</xdr:col>
      <xdr:colOff>469900</xdr:colOff>
      <xdr:row>22</xdr:row>
      <xdr:rowOff>55414</xdr:rowOff>
    </xdr:from>
    <xdr:to>
      <xdr:col>24</xdr:col>
      <xdr:colOff>647700</xdr:colOff>
      <xdr:row>22</xdr:row>
      <xdr:rowOff>55414</xdr:rowOff>
    </xdr:to>
    <xdr:cxnSp macro="">
      <xdr:nvCxnSpPr>
        <xdr:cNvPr id="436" name="直線コネクタ 435"/>
        <xdr:cNvCxnSpPr/>
      </xdr:nvCxnSpPr>
      <xdr:spPr>
        <a:xfrm>
          <a:off x="16929100" y="382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110120</xdr:rowOff>
    </xdr:from>
    <xdr:to>
      <xdr:col>24</xdr:col>
      <xdr:colOff>558800</xdr:colOff>
      <xdr:row>14</xdr:row>
      <xdr:rowOff>111125</xdr:rowOff>
    </xdr:to>
    <xdr:cxnSp macro="">
      <xdr:nvCxnSpPr>
        <xdr:cNvPr id="439" name="直線コネクタ 438"/>
        <xdr:cNvCxnSpPr/>
      </xdr:nvCxnSpPr>
      <xdr:spPr>
        <a:xfrm flipV="1">
          <a:off x="16179800" y="2510420"/>
          <a:ext cx="838200" cy="1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58352</xdr:rowOff>
    </xdr:from>
    <xdr:ext cx="762000" cy="259045"/>
    <xdr:sp macro="" textlink="">
      <xdr:nvSpPr>
        <xdr:cNvPr id="440" name="将来負担の状況平均値テキスト"/>
        <xdr:cNvSpPr txBox="1"/>
      </xdr:nvSpPr>
      <xdr:spPr>
        <a:xfrm>
          <a:off x="17106900" y="22872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41825</xdr:rowOff>
    </xdr:from>
    <xdr:to>
      <xdr:col>24</xdr:col>
      <xdr:colOff>609600</xdr:colOff>
      <xdr:row>14</xdr:row>
      <xdr:rowOff>143425</xdr:rowOff>
    </xdr:to>
    <xdr:sp macro="" textlink="">
      <xdr:nvSpPr>
        <xdr:cNvPr id="441" name="フローチャート : 判断 440"/>
        <xdr:cNvSpPr/>
      </xdr:nvSpPr>
      <xdr:spPr>
        <a:xfrm>
          <a:off x="16967200" y="244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99462</xdr:rowOff>
    </xdr:from>
    <xdr:to>
      <xdr:col>23</xdr:col>
      <xdr:colOff>406400</xdr:colOff>
      <xdr:row>14</xdr:row>
      <xdr:rowOff>111125</xdr:rowOff>
    </xdr:to>
    <xdr:cxnSp macro="">
      <xdr:nvCxnSpPr>
        <xdr:cNvPr id="442" name="直線コネクタ 441"/>
        <xdr:cNvCxnSpPr/>
      </xdr:nvCxnSpPr>
      <xdr:spPr>
        <a:xfrm>
          <a:off x="15290800" y="2499762"/>
          <a:ext cx="889000" cy="11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50874</xdr:rowOff>
    </xdr:from>
    <xdr:to>
      <xdr:col>23</xdr:col>
      <xdr:colOff>457200</xdr:colOff>
      <xdr:row>14</xdr:row>
      <xdr:rowOff>152474</xdr:rowOff>
    </xdr:to>
    <xdr:sp macro="" textlink="">
      <xdr:nvSpPr>
        <xdr:cNvPr id="443" name="フローチャート : 判断 442"/>
        <xdr:cNvSpPr/>
      </xdr:nvSpPr>
      <xdr:spPr>
        <a:xfrm>
          <a:off x="161290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162651</xdr:rowOff>
    </xdr:from>
    <xdr:ext cx="736600" cy="259045"/>
    <xdr:sp macro="" textlink="">
      <xdr:nvSpPr>
        <xdr:cNvPr id="444" name="テキスト ボックス 443"/>
        <xdr:cNvSpPr txBox="1"/>
      </xdr:nvSpPr>
      <xdr:spPr>
        <a:xfrm>
          <a:off x="15798800" y="2220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99462</xdr:rowOff>
    </xdr:from>
    <xdr:to>
      <xdr:col>22</xdr:col>
      <xdr:colOff>203200</xdr:colOff>
      <xdr:row>14</xdr:row>
      <xdr:rowOff>139478</xdr:rowOff>
    </xdr:to>
    <xdr:cxnSp macro="">
      <xdr:nvCxnSpPr>
        <xdr:cNvPr id="445" name="直線コネクタ 444"/>
        <xdr:cNvCxnSpPr/>
      </xdr:nvCxnSpPr>
      <xdr:spPr>
        <a:xfrm flipV="1">
          <a:off x="14401800" y="2499762"/>
          <a:ext cx="889000" cy="40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72792</xdr:rowOff>
    </xdr:from>
    <xdr:to>
      <xdr:col>22</xdr:col>
      <xdr:colOff>254000</xdr:colOff>
      <xdr:row>15</xdr:row>
      <xdr:rowOff>2942</xdr:rowOff>
    </xdr:to>
    <xdr:sp macro="" textlink="">
      <xdr:nvSpPr>
        <xdr:cNvPr id="446" name="フローチャート : 判断 445"/>
        <xdr:cNvSpPr/>
      </xdr:nvSpPr>
      <xdr:spPr>
        <a:xfrm>
          <a:off x="15240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159169</xdr:rowOff>
    </xdr:from>
    <xdr:ext cx="762000" cy="259045"/>
    <xdr:sp macro="" textlink="">
      <xdr:nvSpPr>
        <xdr:cNvPr id="447" name="テキスト ボックス 446"/>
        <xdr:cNvSpPr txBox="1"/>
      </xdr:nvSpPr>
      <xdr:spPr>
        <a:xfrm>
          <a:off x="14909800" y="2559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139478</xdr:rowOff>
    </xdr:from>
    <xdr:to>
      <xdr:col>21</xdr:col>
      <xdr:colOff>0</xdr:colOff>
      <xdr:row>14</xdr:row>
      <xdr:rowOff>162602</xdr:rowOff>
    </xdr:to>
    <xdr:cxnSp macro="">
      <xdr:nvCxnSpPr>
        <xdr:cNvPr id="448" name="直線コネクタ 447"/>
        <xdr:cNvCxnSpPr/>
      </xdr:nvCxnSpPr>
      <xdr:spPr>
        <a:xfrm flipV="1">
          <a:off x="13512800" y="2539778"/>
          <a:ext cx="889000" cy="23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97123</xdr:rowOff>
    </xdr:from>
    <xdr:to>
      <xdr:col>21</xdr:col>
      <xdr:colOff>50800</xdr:colOff>
      <xdr:row>15</xdr:row>
      <xdr:rowOff>27273</xdr:rowOff>
    </xdr:to>
    <xdr:sp macro="" textlink="">
      <xdr:nvSpPr>
        <xdr:cNvPr id="449" name="フローチャート : 判断 448"/>
        <xdr:cNvSpPr/>
      </xdr:nvSpPr>
      <xdr:spPr>
        <a:xfrm>
          <a:off x="14351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12050</xdr:rowOff>
    </xdr:from>
    <xdr:ext cx="762000" cy="259045"/>
    <xdr:sp macro="" textlink="">
      <xdr:nvSpPr>
        <xdr:cNvPr id="450" name="テキスト ボックス 449"/>
        <xdr:cNvSpPr txBox="1"/>
      </xdr:nvSpPr>
      <xdr:spPr>
        <a:xfrm>
          <a:off x="14020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123063</xdr:rowOff>
    </xdr:from>
    <xdr:to>
      <xdr:col>19</xdr:col>
      <xdr:colOff>533400</xdr:colOff>
      <xdr:row>15</xdr:row>
      <xdr:rowOff>53213</xdr:rowOff>
    </xdr:to>
    <xdr:sp macro="" textlink="">
      <xdr:nvSpPr>
        <xdr:cNvPr id="451" name="フローチャート : 判断 450"/>
        <xdr:cNvSpPr/>
      </xdr:nvSpPr>
      <xdr:spPr>
        <a:xfrm>
          <a:off x="13462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37990</xdr:rowOff>
    </xdr:from>
    <xdr:ext cx="762000" cy="259045"/>
    <xdr:sp macro="" textlink="">
      <xdr:nvSpPr>
        <xdr:cNvPr id="452" name="テキスト ボックス 451"/>
        <xdr:cNvSpPr txBox="1"/>
      </xdr:nvSpPr>
      <xdr:spPr>
        <a:xfrm>
          <a:off x="13131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59320</xdr:rowOff>
    </xdr:from>
    <xdr:to>
      <xdr:col>24</xdr:col>
      <xdr:colOff>609600</xdr:colOff>
      <xdr:row>14</xdr:row>
      <xdr:rowOff>160920</xdr:rowOff>
    </xdr:to>
    <xdr:sp macro="" textlink="">
      <xdr:nvSpPr>
        <xdr:cNvPr id="458" name="円/楕円 457"/>
        <xdr:cNvSpPr/>
      </xdr:nvSpPr>
      <xdr:spPr>
        <a:xfrm>
          <a:off x="16967200" y="2459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31397</xdr:rowOff>
    </xdr:from>
    <xdr:ext cx="762000" cy="259045"/>
    <xdr:sp macro="" textlink="">
      <xdr:nvSpPr>
        <xdr:cNvPr id="459" name="将来負担の状況該当値テキスト"/>
        <xdr:cNvSpPr txBox="1"/>
      </xdr:nvSpPr>
      <xdr:spPr>
        <a:xfrm>
          <a:off x="17106900" y="2431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60325</xdr:rowOff>
    </xdr:from>
    <xdr:to>
      <xdr:col>23</xdr:col>
      <xdr:colOff>457200</xdr:colOff>
      <xdr:row>14</xdr:row>
      <xdr:rowOff>161925</xdr:rowOff>
    </xdr:to>
    <xdr:sp macro="" textlink="">
      <xdr:nvSpPr>
        <xdr:cNvPr id="460" name="円/楕円 459"/>
        <xdr:cNvSpPr/>
      </xdr:nvSpPr>
      <xdr:spPr>
        <a:xfrm>
          <a:off x="16129000" y="2460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146702</xdr:rowOff>
    </xdr:from>
    <xdr:ext cx="736600" cy="259045"/>
    <xdr:sp macro="" textlink="">
      <xdr:nvSpPr>
        <xdr:cNvPr id="461" name="テキスト ボックス 460"/>
        <xdr:cNvSpPr txBox="1"/>
      </xdr:nvSpPr>
      <xdr:spPr>
        <a:xfrm>
          <a:off x="15798800" y="25470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70.0</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48662</xdr:rowOff>
    </xdr:from>
    <xdr:to>
      <xdr:col>22</xdr:col>
      <xdr:colOff>254000</xdr:colOff>
      <xdr:row>14</xdr:row>
      <xdr:rowOff>150262</xdr:rowOff>
    </xdr:to>
    <xdr:sp macro="" textlink="">
      <xdr:nvSpPr>
        <xdr:cNvPr id="462" name="円/楕円 461"/>
        <xdr:cNvSpPr/>
      </xdr:nvSpPr>
      <xdr:spPr>
        <a:xfrm>
          <a:off x="15240000" y="2448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160439</xdr:rowOff>
    </xdr:from>
    <xdr:ext cx="762000" cy="259045"/>
    <xdr:sp macro="" textlink="">
      <xdr:nvSpPr>
        <xdr:cNvPr id="463" name="テキスト ボックス 462"/>
        <xdr:cNvSpPr txBox="1"/>
      </xdr:nvSpPr>
      <xdr:spPr>
        <a:xfrm>
          <a:off x="14909800" y="2217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88678</xdr:rowOff>
    </xdr:from>
    <xdr:to>
      <xdr:col>21</xdr:col>
      <xdr:colOff>50800</xdr:colOff>
      <xdr:row>15</xdr:row>
      <xdr:rowOff>18828</xdr:rowOff>
    </xdr:to>
    <xdr:sp macro="" textlink="">
      <xdr:nvSpPr>
        <xdr:cNvPr id="464" name="円/楕円 463"/>
        <xdr:cNvSpPr/>
      </xdr:nvSpPr>
      <xdr:spPr>
        <a:xfrm>
          <a:off x="14351000" y="2488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29005</xdr:rowOff>
    </xdr:from>
    <xdr:ext cx="762000" cy="259045"/>
    <xdr:sp macro="" textlink="">
      <xdr:nvSpPr>
        <xdr:cNvPr id="465" name="テキスト ボックス 464"/>
        <xdr:cNvSpPr txBox="1"/>
      </xdr:nvSpPr>
      <xdr:spPr>
        <a:xfrm>
          <a:off x="14020800" y="2257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111802</xdr:rowOff>
    </xdr:from>
    <xdr:to>
      <xdr:col>19</xdr:col>
      <xdr:colOff>533400</xdr:colOff>
      <xdr:row>15</xdr:row>
      <xdr:rowOff>41952</xdr:rowOff>
    </xdr:to>
    <xdr:sp macro="" textlink="">
      <xdr:nvSpPr>
        <xdr:cNvPr id="466" name="円/楕円 465"/>
        <xdr:cNvSpPr/>
      </xdr:nvSpPr>
      <xdr:spPr>
        <a:xfrm>
          <a:off x="13462000" y="2512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52129</xdr:rowOff>
    </xdr:from>
    <xdr:ext cx="762000" cy="259045"/>
    <xdr:sp macro="" textlink="">
      <xdr:nvSpPr>
        <xdr:cNvPr id="467" name="テキスト ボックス 466"/>
        <xdr:cNvSpPr txBox="1"/>
      </xdr:nvSpPr>
      <xdr:spPr>
        <a:xfrm>
          <a:off x="13131800" y="2280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愛媛県八幡浜市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36,710
36,553
132.68
20,791,118
20,419,349
179,345
11,396,951
21,650,621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12.6
69.5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26</a:t>
          </a:r>
          <a:r>
            <a:rPr kumimoji="1" lang="ja-JP" altLang="en-US" sz="1300">
              <a:latin typeface="ＭＳ Ｐゴシック"/>
            </a:rPr>
            <a:t>年度については、退職者数の大幅増に伴う退職手当の増加により、人件費に係る経常収支比率は前年度に比べ</a:t>
          </a:r>
          <a:r>
            <a:rPr kumimoji="1" lang="en-US" altLang="ja-JP" sz="1300">
              <a:latin typeface="ＭＳ Ｐゴシック"/>
            </a:rPr>
            <a:t>1.7</a:t>
          </a:r>
          <a:r>
            <a:rPr kumimoji="1" lang="ja-JP" altLang="en-US" sz="1300">
              <a:latin typeface="ＭＳ Ｐゴシック"/>
            </a:rPr>
            <a:t>ポイント悪化したが、定員適正化計画により人員削減を行っているため、類似団体平均は</a:t>
          </a:r>
          <a:r>
            <a:rPr kumimoji="1" lang="en-US" altLang="ja-JP" sz="1300">
              <a:latin typeface="ＭＳ Ｐゴシック"/>
            </a:rPr>
            <a:t>1.2</a:t>
          </a:r>
          <a:r>
            <a:rPr kumimoji="1" lang="ja-JP" altLang="en-US" sz="1300">
              <a:latin typeface="ＭＳ Ｐゴシック"/>
            </a:rPr>
            <a:t>ポイント下回っている。今後</a:t>
          </a:r>
          <a:r>
            <a:rPr kumimoji="1" lang="en-US" altLang="ja-JP" sz="1300">
              <a:latin typeface="ＭＳ Ｐゴシック"/>
            </a:rPr>
            <a:t>2</a:t>
          </a:r>
          <a:r>
            <a:rPr kumimoji="1" lang="ja-JP" altLang="en-US" sz="1300">
              <a:latin typeface="ＭＳ Ｐゴシック"/>
            </a:rPr>
            <a:t>～</a:t>
          </a:r>
          <a:r>
            <a:rPr kumimoji="1" lang="en-US" altLang="ja-JP" sz="1300">
              <a:latin typeface="ＭＳ Ｐゴシック"/>
            </a:rPr>
            <a:t>3</a:t>
          </a:r>
          <a:r>
            <a:rPr kumimoji="1" lang="ja-JP" altLang="en-US" sz="1300">
              <a:latin typeface="ＭＳ Ｐゴシック"/>
            </a:rPr>
            <a:t>年は退職者が比較的多い年が続く見込みであり、退職手当の増加が見込まれるため、退職者不補充などの定員適正管理により人件費の抑制に努める。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111760</xdr:rowOff>
    </xdr:from>
    <xdr:to>
      <xdr:col>7</xdr:col>
      <xdr:colOff>15875</xdr:colOff>
      <xdr:row>41</xdr:row>
      <xdr:rowOff>54610</xdr:rowOff>
    </xdr:to>
    <xdr:cxnSp macro="">
      <xdr:nvCxnSpPr>
        <xdr:cNvPr id="59" name="直線コネクタ 58"/>
        <xdr:cNvCxnSpPr/>
      </xdr:nvCxnSpPr>
      <xdr:spPr>
        <a:xfrm flipV="1">
          <a:off x="4826000" y="55981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26687</xdr:rowOff>
    </xdr:from>
    <xdr:ext cx="762000" cy="259045"/>
    <xdr:sp macro="" textlink="">
      <xdr:nvSpPr>
        <xdr:cNvPr id="62" name="人件費最大値テキスト"/>
        <xdr:cNvSpPr txBox="1"/>
      </xdr:nvSpPr>
      <xdr:spPr>
        <a:xfrm>
          <a:off x="4914900" y="534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a:t>
          </a:r>
          <a:endParaRPr kumimoji="1" lang="ja-JP" altLang="en-US" sz="1000" b="1">
            <a:latin typeface="ＭＳ Ｐゴシック"/>
          </a:endParaRPr>
        </a:p>
      </xdr:txBody>
    </xdr:sp>
    <xdr:clientData/>
  </xdr:oneCellAnchor>
  <xdr:twoCellAnchor>
    <xdr:from>
      <xdr:col>6</xdr:col>
      <xdr:colOff>612775</xdr:colOff>
      <xdr:row>32</xdr:row>
      <xdr:rowOff>111760</xdr:rowOff>
    </xdr:from>
    <xdr:to>
      <xdr:col>7</xdr:col>
      <xdr:colOff>104775</xdr:colOff>
      <xdr:row>32</xdr:row>
      <xdr:rowOff>111760</xdr:rowOff>
    </xdr:to>
    <xdr:cxnSp macro="">
      <xdr:nvCxnSpPr>
        <xdr:cNvPr id="63" name="直線コネクタ 62"/>
        <xdr:cNvCxnSpPr/>
      </xdr:nvCxnSpPr>
      <xdr:spPr>
        <a:xfrm>
          <a:off x="4737100" y="559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100330</xdr:rowOff>
    </xdr:from>
    <xdr:to>
      <xdr:col>7</xdr:col>
      <xdr:colOff>15875</xdr:colOff>
      <xdr:row>36</xdr:row>
      <xdr:rowOff>58420</xdr:rowOff>
    </xdr:to>
    <xdr:cxnSp macro="">
      <xdr:nvCxnSpPr>
        <xdr:cNvPr id="64" name="直線コネクタ 63"/>
        <xdr:cNvCxnSpPr/>
      </xdr:nvCxnSpPr>
      <xdr:spPr>
        <a:xfrm>
          <a:off x="3987800" y="6101080"/>
          <a:ext cx="8382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71137</xdr:rowOff>
    </xdr:from>
    <xdr:ext cx="762000" cy="259045"/>
    <xdr:sp macro="" textlink="">
      <xdr:nvSpPr>
        <xdr:cNvPr id="65" name="人件費平均値テキスト"/>
        <xdr:cNvSpPr txBox="1"/>
      </xdr:nvSpPr>
      <xdr:spPr>
        <a:xfrm>
          <a:off x="4914900" y="6243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66" name="フローチャート : 判断 65"/>
        <xdr:cNvSpPr/>
      </xdr:nvSpPr>
      <xdr:spPr>
        <a:xfrm>
          <a:off x="47752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100330</xdr:rowOff>
    </xdr:from>
    <xdr:to>
      <xdr:col>5</xdr:col>
      <xdr:colOff>549275</xdr:colOff>
      <xdr:row>37</xdr:row>
      <xdr:rowOff>39370</xdr:rowOff>
    </xdr:to>
    <xdr:cxnSp macro="">
      <xdr:nvCxnSpPr>
        <xdr:cNvPr id="67" name="直線コネクタ 66"/>
        <xdr:cNvCxnSpPr/>
      </xdr:nvCxnSpPr>
      <xdr:spPr>
        <a:xfrm flipV="1">
          <a:off x="3098800" y="6101080"/>
          <a:ext cx="889000" cy="281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83820</xdr:rowOff>
    </xdr:from>
    <xdr:to>
      <xdr:col>5</xdr:col>
      <xdr:colOff>600075</xdr:colOff>
      <xdr:row>37</xdr:row>
      <xdr:rowOff>13970</xdr:rowOff>
    </xdr:to>
    <xdr:sp macro="" textlink="">
      <xdr:nvSpPr>
        <xdr:cNvPr id="68" name="フローチャート : 判断 67"/>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170197</xdr:rowOff>
    </xdr:from>
    <xdr:ext cx="736600" cy="259045"/>
    <xdr:sp macro="" textlink="">
      <xdr:nvSpPr>
        <xdr:cNvPr id="69" name="テキスト ボックス 68"/>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138430</xdr:rowOff>
    </xdr:from>
    <xdr:to>
      <xdr:col>4</xdr:col>
      <xdr:colOff>346075</xdr:colOff>
      <xdr:row>37</xdr:row>
      <xdr:rowOff>39370</xdr:rowOff>
    </xdr:to>
    <xdr:cxnSp macro="">
      <xdr:nvCxnSpPr>
        <xdr:cNvPr id="70" name="直線コネクタ 69"/>
        <xdr:cNvCxnSpPr/>
      </xdr:nvCxnSpPr>
      <xdr:spPr>
        <a:xfrm>
          <a:off x="2209800" y="6139180"/>
          <a:ext cx="889000" cy="24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152400</xdr:rowOff>
    </xdr:from>
    <xdr:to>
      <xdr:col>4</xdr:col>
      <xdr:colOff>396875</xdr:colOff>
      <xdr:row>37</xdr:row>
      <xdr:rowOff>82550</xdr:rowOff>
    </xdr:to>
    <xdr:sp macro="" textlink="">
      <xdr:nvSpPr>
        <xdr:cNvPr id="71" name="フローチャート : 判断 70"/>
        <xdr:cNvSpPr/>
      </xdr:nvSpPr>
      <xdr:spPr>
        <a:xfrm>
          <a:off x="3048000" y="632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92727</xdr:rowOff>
    </xdr:from>
    <xdr:ext cx="762000" cy="259045"/>
    <xdr:sp macro="" textlink="">
      <xdr:nvSpPr>
        <xdr:cNvPr id="72" name="テキスト ボックス 71"/>
        <xdr:cNvSpPr txBox="1"/>
      </xdr:nvSpPr>
      <xdr:spPr>
        <a:xfrm>
          <a:off x="27178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138430</xdr:rowOff>
    </xdr:from>
    <xdr:to>
      <xdr:col>3</xdr:col>
      <xdr:colOff>142875</xdr:colOff>
      <xdr:row>36</xdr:row>
      <xdr:rowOff>111760</xdr:rowOff>
    </xdr:to>
    <xdr:cxnSp macro="">
      <xdr:nvCxnSpPr>
        <xdr:cNvPr id="73" name="直線コネクタ 72"/>
        <xdr:cNvCxnSpPr/>
      </xdr:nvCxnSpPr>
      <xdr:spPr>
        <a:xfrm flipV="1">
          <a:off x="1320800" y="613918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11430</xdr:rowOff>
    </xdr:from>
    <xdr:to>
      <xdr:col>3</xdr:col>
      <xdr:colOff>193675</xdr:colOff>
      <xdr:row>37</xdr:row>
      <xdr:rowOff>113030</xdr:rowOff>
    </xdr:to>
    <xdr:sp macro="" textlink="">
      <xdr:nvSpPr>
        <xdr:cNvPr id="74" name="フローチャート : 判断 73"/>
        <xdr:cNvSpPr/>
      </xdr:nvSpPr>
      <xdr:spPr>
        <a:xfrm>
          <a:off x="21590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97807</xdr:rowOff>
    </xdr:from>
    <xdr:ext cx="762000" cy="259045"/>
    <xdr:sp macro="" textlink="">
      <xdr:nvSpPr>
        <xdr:cNvPr id="75" name="テキスト ボックス 74"/>
        <xdr:cNvSpPr txBox="1"/>
      </xdr:nvSpPr>
      <xdr:spPr>
        <a:xfrm>
          <a:off x="1828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44467</xdr:rowOff>
    </xdr:from>
    <xdr:ext cx="762000" cy="259045"/>
    <xdr:sp macro="" textlink="">
      <xdr:nvSpPr>
        <xdr:cNvPr id="77" name="テキスト ボックス 76"/>
        <xdr:cNvSpPr txBox="1"/>
      </xdr:nvSpPr>
      <xdr:spPr>
        <a:xfrm>
          <a:off x="939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7620</xdr:rowOff>
    </xdr:from>
    <xdr:to>
      <xdr:col>7</xdr:col>
      <xdr:colOff>66675</xdr:colOff>
      <xdr:row>36</xdr:row>
      <xdr:rowOff>109220</xdr:rowOff>
    </xdr:to>
    <xdr:sp macro="" textlink="">
      <xdr:nvSpPr>
        <xdr:cNvPr id="83" name="円/楕円 82"/>
        <xdr:cNvSpPr/>
      </xdr:nvSpPr>
      <xdr:spPr>
        <a:xfrm>
          <a:off x="47752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24147</xdr:rowOff>
    </xdr:from>
    <xdr:ext cx="762000" cy="259045"/>
    <xdr:sp macro="" textlink="">
      <xdr:nvSpPr>
        <xdr:cNvPr id="84" name="人件費該当値テキスト"/>
        <xdr:cNvSpPr txBox="1"/>
      </xdr:nvSpPr>
      <xdr:spPr>
        <a:xfrm>
          <a:off x="49149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49530</xdr:rowOff>
    </xdr:from>
    <xdr:to>
      <xdr:col>5</xdr:col>
      <xdr:colOff>600075</xdr:colOff>
      <xdr:row>35</xdr:row>
      <xdr:rowOff>151130</xdr:rowOff>
    </xdr:to>
    <xdr:sp macro="" textlink="">
      <xdr:nvSpPr>
        <xdr:cNvPr id="85" name="円/楕円 84"/>
        <xdr:cNvSpPr/>
      </xdr:nvSpPr>
      <xdr:spPr>
        <a:xfrm>
          <a:off x="39370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161307</xdr:rowOff>
    </xdr:from>
    <xdr:ext cx="736600" cy="259045"/>
    <xdr:sp macro="" textlink="">
      <xdr:nvSpPr>
        <xdr:cNvPr id="86" name="テキスト ボックス 85"/>
        <xdr:cNvSpPr txBox="1"/>
      </xdr:nvSpPr>
      <xdr:spPr>
        <a:xfrm>
          <a:off x="3606800" y="5819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160020</xdr:rowOff>
    </xdr:from>
    <xdr:to>
      <xdr:col>4</xdr:col>
      <xdr:colOff>396875</xdr:colOff>
      <xdr:row>37</xdr:row>
      <xdr:rowOff>90170</xdr:rowOff>
    </xdr:to>
    <xdr:sp macro="" textlink="">
      <xdr:nvSpPr>
        <xdr:cNvPr id="87" name="円/楕円 86"/>
        <xdr:cNvSpPr/>
      </xdr:nvSpPr>
      <xdr:spPr>
        <a:xfrm>
          <a:off x="30480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74947</xdr:rowOff>
    </xdr:from>
    <xdr:ext cx="762000" cy="259045"/>
    <xdr:sp macro="" textlink="">
      <xdr:nvSpPr>
        <xdr:cNvPr id="88" name="テキスト ボックス 87"/>
        <xdr:cNvSpPr txBox="1"/>
      </xdr:nvSpPr>
      <xdr:spPr>
        <a:xfrm>
          <a:off x="2717800" y="641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87630</xdr:rowOff>
    </xdr:from>
    <xdr:to>
      <xdr:col>3</xdr:col>
      <xdr:colOff>193675</xdr:colOff>
      <xdr:row>36</xdr:row>
      <xdr:rowOff>17780</xdr:rowOff>
    </xdr:to>
    <xdr:sp macro="" textlink="">
      <xdr:nvSpPr>
        <xdr:cNvPr id="89" name="円/楕円 88"/>
        <xdr:cNvSpPr/>
      </xdr:nvSpPr>
      <xdr:spPr>
        <a:xfrm>
          <a:off x="2159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27957</xdr:rowOff>
    </xdr:from>
    <xdr:ext cx="762000" cy="259045"/>
    <xdr:sp macro="" textlink="">
      <xdr:nvSpPr>
        <xdr:cNvPr id="90" name="テキスト ボックス 89"/>
        <xdr:cNvSpPr txBox="1"/>
      </xdr:nvSpPr>
      <xdr:spPr>
        <a:xfrm>
          <a:off x="1828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60960</xdr:rowOff>
    </xdr:from>
    <xdr:to>
      <xdr:col>1</xdr:col>
      <xdr:colOff>676275</xdr:colOff>
      <xdr:row>36</xdr:row>
      <xdr:rowOff>162560</xdr:rowOff>
    </xdr:to>
    <xdr:sp macro="" textlink="">
      <xdr:nvSpPr>
        <xdr:cNvPr id="91" name="円/楕円 90"/>
        <xdr:cNvSpPr/>
      </xdr:nvSpPr>
      <xdr:spPr>
        <a:xfrm>
          <a:off x="12700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1287</xdr:rowOff>
    </xdr:from>
    <xdr:ext cx="762000" cy="259045"/>
    <xdr:sp macro="" textlink="">
      <xdr:nvSpPr>
        <xdr:cNvPr id="92" name="テキスト ボックス 91"/>
        <xdr:cNvSpPr txBox="1"/>
      </xdr:nvSpPr>
      <xdr:spPr>
        <a:xfrm>
          <a:off x="939800" y="6002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物件費に係る経常収支比率が類似団体平均より</a:t>
          </a:r>
          <a:r>
            <a:rPr kumimoji="1" lang="en-US" altLang="ja-JP" sz="1300">
              <a:latin typeface="ＭＳ Ｐゴシック"/>
            </a:rPr>
            <a:t>1.1</a:t>
          </a:r>
          <a:r>
            <a:rPr kumimoji="1" lang="ja-JP" altLang="en-US" sz="1300">
              <a:latin typeface="ＭＳ Ｐゴシック"/>
            </a:rPr>
            <a:t>ポイント高くなっているのは、八幡浜市行政改革大綱に基づき、業務の民間委託を推進し、職員人件費等から委託料へシフトしていることや職員数の削減により臨時職員が増え、賃金が増加していることが要因である。南環境センター運転管理業務、ゴミ収集運搬業務等の清掃費関係、養護老人ホーム管理、スポーツセンター管理が民間委託の主なものであり、今後も積極的に進めていく。</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88900</xdr:rowOff>
    </xdr:from>
    <xdr:to>
      <xdr:col>24</xdr:col>
      <xdr:colOff>31750</xdr:colOff>
      <xdr:row>21</xdr:row>
      <xdr:rowOff>58964</xdr:rowOff>
    </xdr:to>
    <xdr:cxnSp macro="">
      <xdr:nvCxnSpPr>
        <xdr:cNvPr id="122" name="直線コネクタ 121"/>
        <xdr:cNvCxnSpPr/>
      </xdr:nvCxnSpPr>
      <xdr:spPr>
        <a:xfrm flipV="1">
          <a:off x="16510000" y="2146300"/>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3827</xdr:rowOff>
    </xdr:from>
    <xdr:ext cx="762000" cy="259045"/>
    <xdr:sp macro="" textlink="">
      <xdr:nvSpPr>
        <xdr:cNvPr id="125" name="物件費最大値テキスト"/>
        <xdr:cNvSpPr txBox="1"/>
      </xdr:nvSpPr>
      <xdr:spPr>
        <a:xfrm>
          <a:off x="165989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12</xdr:row>
      <xdr:rowOff>88900</xdr:rowOff>
    </xdr:from>
    <xdr:to>
      <xdr:col>24</xdr:col>
      <xdr:colOff>120650</xdr:colOff>
      <xdr:row>12</xdr:row>
      <xdr:rowOff>88900</xdr:rowOff>
    </xdr:to>
    <xdr:cxnSp macro="">
      <xdr:nvCxnSpPr>
        <xdr:cNvPr id="126" name="直線コネクタ 125"/>
        <xdr:cNvCxnSpPr/>
      </xdr:nvCxnSpPr>
      <xdr:spPr>
        <a:xfrm>
          <a:off x="16421100" y="2146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102507</xdr:rowOff>
    </xdr:from>
    <xdr:to>
      <xdr:col>24</xdr:col>
      <xdr:colOff>31750</xdr:colOff>
      <xdr:row>17</xdr:row>
      <xdr:rowOff>135164</xdr:rowOff>
    </xdr:to>
    <xdr:cxnSp macro="">
      <xdr:nvCxnSpPr>
        <xdr:cNvPr id="127" name="直線コネクタ 126"/>
        <xdr:cNvCxnSpPr/>
      </xdr:nvCxnSpPr>
      <xdr:spPr>
        <a:xfrm flipV="1">
          <a:off x="15671800" y="3017157"/>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119941</xdr:rowOff>
    </xdr:from>
    <xdr:ext cx="762000" cy="259045"/>
    <xdr:sp macro="" textlink="">
      <xdr:nvSpPr>
        <xdr:cNvPr id="128" name="物件費平均値テキスト"/>
        <xdr:cNvSpPr txBox="1"/>
      </xdr:nvSpPr>
      <xdr:spPr>
        <a:xfrm>
          <a:off x="16598900" y="2691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29" name="フローチャート : 判断 128"/>
        <xdr:cNvSpPr/>
      </xdr:nvSpPr>
      <xdr:spPr>
        <a:xfrm>
          <a:off x="16459200" y="284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154214</xdr:rowOff>
    </xdr:from>
    <xdr:to>
      <xdr:col>22</xdr:col>
      <xdr:colOff>565150</xdr:colOff>
      <xdr:row>17</xdr:row>
      <xdr:rowOff>135164</xdr:rowOff>
    </xdr:to>
    <xdr:cxnSp macro="">
      <xdr:nvCxnSpPr>
        <xdr:cNvPr id="130" name="直線コネクタ 129"/>
        <xdr:cNvCxnSpPr/>
      </xdr:nvCxnSpPr>
      <xdr:spPr>
        <a:xfrm>
          <a:off x="14782800" y="2897414"/>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48986</xdr:rowOff>
    </xdr:from>
    <xdr:to>
      <xdr:col>22</xdr:col>
      <xdr:colOff>615950</xdr:colOff>
      <xdr:row>16</xdr:row>
      <xdr:rowOff>150586</xdr:rowOff>
    </xdr:to>
    <xdr:sp macro="" textlink="">
      <xdr:nvSpPr>
        <xdr:cNvPr id="131" name="フローチャート : 判断 130"/>
        <xdr:cNvSpPr/>
      </xdr:nvSpPr>
      <xdr:spPr>
        <a:xfrm>
          <a:off x="156210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160763</xdr:rowOff>
    </xdr:from>
    <xdr:ext cx="736600" cy="259045"/>
    <xdr:sp macro="" textlink="">
      <xdr:nvSpPr>
        <xdr:cNvPr id="132" name="テキスト ボックス 131"/>
        <xdr:cNvSpPr txBox="1"/>
      </xdr:nvSpPr>
      <xdr:spPr>
        <a:xfrm>
          <a:off x="15290800" y="25610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99786</xdr:rowOff>
    </xdr:from>
    <xdr:to>
      <xdr:col>21</xdr:col>
      <xdr:colOff>361950</xdr:colOff>
      <xdr:row>16</xdr:row>
      <xdr:rowOff>154214</xdr:rowOff>
    </xdr:to>
    <xdr:cxnSp macro="">
      <xdr:nvCxnSpPr>
        <xdr:cNvPr id="133" name="直線コネクタ 132"/>
        <xdr:cNvCxnSpPr/>
      </xdr:nvCxnSpPr>
      <xdr:spPr>
        <a:xfrm>
          <a:off x="13893800" y="2842986"/>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5443</xdr:rowOff>
    </xdr:from>
    <xdr:to>
      <xdr:col>21</xdr:col>
      <xdr:colOff>412750</xdr:colOff>
      <xdr:row>16</xdr:row>
      <xdr:rowOff>107043</xdr:rowOff>
    </xdr:to>
    <xdr:sp macro="" textlink="">
      <xdr:nvSpPr>
        <xdr:cNvPr id="134" name="フローチャート : 判断 133"/>
        <xdr:cNvSpPr/>
      </xdr:nvSpPr>
      <xdr:spPr>
        <a:xfrm>
          <a:off x="14732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117220</xdr:rowOff>
    </xdr:from>
    <xdr:ext cx="762000" cy="259045"/>
    <xdr:sp macro="" textlink="">
      <xdr:nvSpPr>
        <xdr:cNvPr id="135" name="テキスト ボックス 134"/>
        <xdr:cNvSpPr txBox="1"/>
      </xdr:nvSpPr>
      <xdr:spPr>
        <a:xfrm>
          <a:off x="14401800" y="251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99786</xdr:rowOff>
    </xdr:from>
    <xdr:to>
      <xdr:col>20</xdr:col>
      <xdr:colOff>158750</xdr:colOff>
      <xdr:row>16</xdr:row>
      <xdr:rowOff>154214</xdr:rowOff>
    </xdr:to>
    <xdr:cxnSp macro="">
      <xdr:nvCxnSpPr>
        <xdr:cNvPr id="136" name="直線コネクタ 135"/>
        <xdr:cNvCxnSpPr/>
      </xdr:nvCxnSpPr>
      <xdr:spPr>
        <a:xfrm flipV="1">
          <a:off x="13004800" y="2842986"/>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7" name="フローチャート : 判断 136"/>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84563</xdr:rowOff>
    </xdr:from>
    <xdr:ext cx="762000" cy="259045"/>
    <xdr:sp macro="" textlink="">
      <xdr:nvSpPr>
        <xdr:cNvPr id="138" name="テキスト ボックス 137"/>
        <xdr:cNvSpPr txBox="1"/>
      </xdr:nvSpPr>
      <xdr:spPr>
        <a:xfrm>
          <a:off x="13512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89807</xdr:rowOff>
    </xdr:from>
    <xdr:to>
      <xdr:col>19</xdr:col>
      <xdr:colOff>6350</xdr:colOff>
      <xdr:row>16</xdr:row>
      <xdr:rowOff>19957</xdr:rowOff>
    </xdr:to>
    <xdr:sp macro="" textlink="">
      <xdr:nvSpPr>
        <xdr:cNvPr id="139" name="フローチャート : 判断 138"/>
        <xdr:cNvSpPr/>
      </xdr:nvSpPr>
      <xdr:spPr>
        <a:xfrm>
          <a:off x="12954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30134</xdr:rowOff>
    </xdr:from>
    <xdr:ext cx="762000" cy="259045"/>
    <xdr:sp macro="" textlink="">
      <xdr:nvSpPr>
        <xdr:cNvPr id="140" name="テキスト ボックス 139"/>
        <xdr:cNvSpPr txBox="1"/>
      </xdr:nvSpPr>
      <xdr:spPr>
        <a:xfrm>
          <a:off x="12623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51707</xdr:rowOff>
    </xdr:from>
    <xdr:to>
      <xdr:col>24</xdr:col>
      <xdr:colOff>82550</xdr:colOff>
      <xdr:row>17</xdr:row>
      <xdr:rowOff>153307</xdr:rowOff>
    </xdr:to>
    <xdr:sp macro="" textlink="">
      <xdr:nvSpPr>
        <xdr:cNvPr id="146" name="円/楕円 145"/>
        <xdr:cNvSpPr/>
      </xdr:nvSpPr>
      <xdr:spPr>
        <a:xfrm>
          <a:off x="164592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23784</xdr:rowOff>
    </xdr:from>
    <xdr:ext cx="762000" cy="259045"/>
    <xdr:sp macro="" textlink="">
      <xdr:nvSpPr>
        <xdr:cNvPr id="147" name="物件費該当値テキスト"/>
        <xdr:cNvSpPr txBox="1"/>
      </xdr:nvSpPr>
      <xdr:spPr>
        <a:xfrm>
          <a:off x="16598900" y="293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84364</xdr:rowOff>
    </xdr:from>
    <xdr:to>
      <xdr:col>22</xdr:col>
      <xdr:colOff>615950</xdr:colOff>
      <xdr:row>18</xdr:row>
      <xdr:rowOff>14514</xdr:rowOff>
    </xdr:to>
    <xdr:sp macro="" textlink="">
      <xdr:nvSpPr>
        <xdr:cNvPr id="148" name="円/楕円 147"/>
        <xdr:cNvSpPr/>
      </xdr:nvSpPr>
      <xdr:spPr>
        <a:xfrm>
          <a:off x="15621000" y="299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170741</xdr:rowOff>
    </xdr:from>
    <xdr:ext cx="736600" cy="259045"/>
    <xdr:sp macro="" textlink="">
      <xdr:nvSpPr>
        <xdr:cNvPr id="149" name="テキスト ボックス 148"/>
        <xdr:cNvSpPr txBox="1"/>
      </xdr:nvSpPr>
      <xdr:spPr>
        <a:xfrm>
          <a:off x="15290800" y="30853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103414</xdr:rowOff>
    </xdr:from>
    <xdr:to>
      <xdr:col>21</xdr:col>
      <xdr:colOff>412750</xdr:colOff>
      <xdr:row>17</xdr:row>
      <xdr:rowOff>33564</xdr:rowOff>
    </xdr:to>
    <xdr:sp macro="" textlink="">
      <xdr:nvSpPr>
        <xdr:cNvPr id="150" name="円/楕円 149"/>
        <xdr:cNvSpPr/>
      </xdr:nvSpPr>
      <xdr:spPr>
        <a:xfrm>
          <a:off x="14732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18341</xdr:rowOff>
    </xdr:from>
    <xdr:ext cx="762000" cy="259045"/>
    <xdr:sp macro="" textlink="">
      <xdr:nvSpPr>
        <xdr:cNvPr id="151" name="テキスト ボックス 150"/>
        <xdr:cNvSpPr txBox="1"/>
      </xdr:nvSpPr>
      <xdr:spPr>
        <a:xfrm>
          <a:off x="14401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48986</xdr:rowOff>
    </xdr:from>
    <xdr:to>
      <xdr:col>20</xdr:col>
      <xdr:colOff>209550</xdr:colOff>
      <xdr:row>16</xdr:row>
      <xdr:rowOff>150586</xdr:rowOff>
    </xdr:to>
    <xdr:sp macro="" textlink="">
      <xdr:nvSpPr>
        <xdr:cNvPr id="152" name="円/楕円 151"/>
        <xdr:cNvSpPr/>
      </xdr:nvSpPr>
      <xdr:spPr>
        <a:xfrm>
          <a:off x="13843000" y="279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135363</xdr:rowOff>
    </xdr:from>
    <xdr:ext cx="762000" cy="259045"/>
    <xdr:sp macro="" textlink="">
      <xdr:nvSpPr>
        <xdr:cNvPr id="153" name="テキスト ボックス 152"/>
        <xdr:cNvSpPr txBox="1"/>
      </xdr:nvSpPr>
      <xdr:spPr>
        <a:xfrm>
          <a:off x="13512800" y="287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103414</xdr:rowOff>
    </xdr:from>
    <xdr:to>
      <xdr:col>19</xdr:col>
      <xdr:colOff>6350</xdr:colOff>
      <xdr:row>17</xdr:row>
      <xdr:rowOff>33564</xdr:rowOff>
    </xdr:to>
    <xdr:sp macro="" textlink="">
      <xdr:nvSpPr>
        <xdr:cNvPr id="154" name="円/楕円 153"/>
        <xdr:cNvSpPr/>
      </xdr:nvSpPr>
      <xdr:spPr>
        <a:xfrm>
          <a:off x="12954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18341</xdr:rowOff>
    </xdr:from>
    <xdr:ext cx="762000" cy="259045"/>
    <xdr:sp macro="" textlink="">
      <xdr:nvSpPr>
        <xdr:cNvPr id="155" name="テキスト ボックス 154"/>
        <xdr:cNvSpPr txBox="1"/>
      </xdr:nvSpPr>
      <xdr:spPr>
        <a:xfrm>
          <a:off x="12623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扶助費に係る経常収支比率は、前年度に比べ</a:t>
          </a:r>
          <a:r>
            <a:rPr kumimoji="1" lang="en-US" altLang="ja-JP" sz="1300">
              <a:latin typeface="ＭＳ Ｐゴシック"/>
            </a:rPr>
            <a:t>0.8</a:t>
          </a:r>
          <a:r>
            <a:rPr kumimoji="1" lang="ja-JP" altLang="en-US" sz="1300">
              <a:latin typeface="ＭＳ Ｐゴシック"/>
            </a:rPr>
            <a:t>ポイント改善した。これは、少子化に伴う受給者数の減による児童手当の減少及び生活保護の資格審査適正化、就労支援の強化等に努めたことで生活保護受給者・世帯数が減り、生活扶助費が減少したこと等が主な要因である。類似団体平均を</a:t>
          </a:r>
          <a:r>
            <a:rPr kumimoji="1" lang="en-US" altLang="ja-JP" sz="1300">
              <a:latin typeface="ＭＳ Ｐゴシック"/>
            </a:rPr>
            <a:t>3.7</a:t>
          </a:r>
          <a:r>
            <a:rPr kumimoji="1" lang="ja-JP" altLang="en-US" sz="1300">
              <a:latin typeface="ＭＳ Ｐゴシック"/>
            </a:rPr>
            <a:t>ポイント下回っているのは、社会福祉、児童福祉、老人福祉について、各分野とも人口減少により給付も減少しているためと考えられる。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154215</xdr:rowOff>
    </xdr:from>
    <xdr:to>
      <xdr:col>7</xdr:col>
      <xdr:colOff>15875</xdr:colOff>
      <xdr:row>60</xdr:row>
      <xdr:rowOff>154215</xdr:rowOff>
    </xdr:to>
    <xdr:cxnSp macro="">
      <xdr:nvCxnSpPr>
        <xdr:cNvPr id="185" name="直線コネクタ 184"/>
        <xdr:cNvCxnSpPr/>
      </xdr:nvCxnSpPr>
      <xdr:spPr>
        <a:xfrm flipV="1">
          <a:off x="4826000" y="9069615"/>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6"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7" name="直線コネクタ 186"/>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69142</xdr:rowOff>
    </xdr:from>
    <xdr:ext cx="762000" cy="259045"/>
    <xdr:sp macro="" textlink="">
      <xdr:nvSpPr>
        <xdr:cNvPr id="188" name="扶助費最大値テキスト"/>
        <xdr:cNvSpPr txBox="1"/>
      </xdr:nvSpPr>
      <xdr:spPr>
        <a:xfrm>
          <a:off x="4914900" y="8813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a:t>
          </a:r>
          <a:endParaRPr kumimoji="1" lang="ja-JP" altLang="en-US" sz="1000" b="1">
            <a:latin typeface="ＭＳ Ｐゴシック"/>
          </a:endParaRPr>
        </a:p>
      </xdr:txBody>
    </xdr:sp>
    <xdr:clientData/>
  </xdr:oneCellAnchor>
  <xdr:twoCellAnchor>
    <xdr:from>
      <xdr:col>6</xdr:col>
      <xdr:colOff>612775</xdr:colOff>
      <xdr:row>52</xdr:row>
      <xdr:rowOff>154215</xdr:rowOff>
    </xdr:from>
    <xdr:to>
      <xdr:col>7</xdr:col>
      <xdr:colOff>104775</xdr:colOff>
      <xdr:row>52</xdr:row>
      <xdr:rowOff>154215</xdr:rowOff>
    </xdr:to>
    <xdr:cxnSp macro="">
      <xdr:nvCxnSpPr>
        <xdr:cNvPr id="189" name="直線コネクタ 188"/>
        <xdr:cNvCxnSpPr/>
      </xdr:nvCxnSpPr>
      <xdr:spPr>
        <a:xfrm>
          <a:off x="4737100" y="9069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80735</xdr:rowOff>
    </xdr:from>
    <xdr:to>
      <xdr:col>7</xdr:col>
      <xdr:colOff>15875</xdr:colOff>
      <xdr:row>53</xdr:row>
      <xdr:rowOff>167822</xdr:rowOff>
    </xdr:to>
    <xdr:cxnSp macro="">
      <xdr:nvCxnSpPr>
        <xdr:cNvPr id="190" name="直線コネクタ 189"/>
        <xdr:cNvCxnSpPr/>
      </xdr:nvCxnSpPr>
      <xdr:spPr>
        <a:xfrm flipV="1">
          <a:off x="3987800" y="9167585"/>
          <a:ext cx="838200" cy="87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61884</xdr:rowOff>
    </xdr:from>
    <xdr:ext cx="762000" cy="259045"/>
    <xdr:sp macro="" textlink="">
      <xdr:nvSpPr>
        <xdr:cNvPr id="191" name="扶助費平均値テキスト"/>
        <xdr:cNvSpPr txBox="1"/>
      </xdr:nvSpPr>
      <xdr:spPr>
        <a:xfrm>
          <a:off x="4914900" y="9491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192" name="フローチャート : 判断 191"/>
        <xdr:cNvSpPr/>
      </xdr:nvSpPr>
      <xdr:spPr>
        <a:xfrm>
          <a:off x="47752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167822</xdr:rowOff>
    </xdr:from>
    <xdr:to>
      <xdr:col>5</xdr:col>
      <xdr:colOff>549275</xdr:colOff>
      <xdr:row>54</xdr:row>
      <xdr:rowOff>29028</xdr:rowOff>
    </xdr:to>
    <xdr:cxnSp macro="">
      <xdr:nvCxnSpPr>
        <xdr:cNvPr id="193" name="直線コネクタ 192"/>
        <xdr:cNvCxnSpPr/>
      </xdr:nvCxnSpPr>
      <xdr:spPr>
        <a:xfrm flipV="1">
          <a:off x="3098800" y="92546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68035</xdr:rowOff>
    </xdr:from>
    <xdr:to>
      <xdr:col>5</xdr:col>
      <xdr:colOff>600075</xdr:colOff>
      <xdr:row>55</xdr:row>
      <xdr:rowOff>169635</xdr:rowOff>
    </xdr:to>
    <xdr:sp macro="" textlink="">
      <xdr:nvSpPr>
        <xdr:cNvPr id="194" name="フローチャート : 判断 193"/>
        <xdr:cNvSpPr/>
      </xdr:nvSpPr>
      <xdr:spPr>
        <a:xfrm>
          <a:off x="3937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154412</xdr:rowOff>
    </xdr:from>
    <xdr:ext cx="736600" cy="259045"/>
    <xdr:sp macro="" textlink="">
      <xdr:nvSpPr>
        <xdr:cNvPr id="195" name="テキスト ボックス 194"/>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146050</xdr:rowOff>
    </xdr:from>
    <xdr:to>
      <xdr:col>4</xdr:col>
      <xdr:colOff>346075</xdr:colOff>
      <xdr:row>54</xdr:row>
      <xdr:rowOff>29028</xdr:rowOff>
    </xdr:to>
    <xdr:cxnSp macro="">
      <xdr:nvCxnSpPr>
        <xdr:cNvPr id="196" name="直線コネクタ 195"/>
        <xdr:cNvCxnSpPr/>
      </xdr:nvCxnSpPr>
      <xdr:spPr>
        <a:xfrm>
          <a:off x="2209800" y="9232900"/>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7" name="フローチャート : 判断 196"/>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8" name="テキスト ボックス 197"/>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124278</xdr:rowOff>
    </xdr:from>
    <xdr:to>
      <xdr:col>3</xdr:col>
      <xdr:colOff>142875</xdr:colOff>
      <xdr:row>53</xdr:row>
      <xdr:rowOff>146050</xdr:rowOff>
    </xdr:to>
    <xdr:cxnSp macro="">
      <xdr:nvCxnSpPr>
        <xdr:cNvPr id="199" name="直線コネクタ 198"/>
        <xdr:cNvCxnSpPr/>
      </xdr:nvCxnSpPr>
      <xdr:spPr>
        <a:xfrm>
          <a:off x="1320800" y="9211128"/>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textlink="">
      <xdr:nvSpPr>
        <xdr:cNvPr id="200" name="フローチャート : 判断 199"/>
        <xdr:cNvSpPr/>
      </xdr:nvSpPr>
      <xdr:spPr>
        <a:xfrm>
          <a:off x="2159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99984</xdr:rowOff>
    </xdr:from>
    <xdr:ext cx="762000" cy="259045"/>
    <xdr:sp macro="" textlink="">
      <xdr:nvSpPr>
        <xdr:cNvPr id="201" name="テキスト ボックス 200"/>
        <xdr:cNvSpPr txBox="1"/>
      </xdr:nvSpPr>
      <xdr:spPr>
        <a:xfrm>
          <a:off x="1828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24493</xdr:rowOff>
    </xdr:from>
    <xdr:to>
      <xdr:col>1</xdr:col>
      <xdr:colOff>676275</xdr:colOff>
      <xdr:row>55</xdr:row>
      <xdr:rowOff>126093</xdr:rowOff>
    </xdr:to>
    <xdr:sp macro="" textlink="">
      <xdr:nvSpPr>
        <xdr:cNvPr id="202" name="フローチャート : 判断 201"/>
        <xdr:cNvSpPr/>
      </xdr:nvSpPr>
      <xdr:spPr>
        <a:xfrm>
          <a:off x="1270000" y="945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110870</xdr:rowOff>
    </xdr:from>
    <xdr:ext cx="762000" cy="259045"/>
    <xdr:sp macro="" textlink="">
      <xdr:nvSpPr>
        <xdr:cNvPr id="203" name="テキスト ボックス 202"/>
        <xdr:cNvSpPr txBox="1"/>
      </xdr:nvSpPr>
      <xdr:spPr>
        <a:xfrm>
          <a:off x="939800" y="9540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29935</xdr:rowOff>
    </xdr:from>
    <xdr:to>
      <xdr:col>7</xdr:col>
      <xdr:colOff>66675</xdr:colOff>
      <xdr:row>53</xdr:row>
      <xdr:rowOff>131535</xdr:rowOff>
    </xdr:to>
    <xdr:sp macro="" textlink="">
      <xdr:nvSpPr>
        <xdr:cNvPr id="209" name="円/楕円 208"/>
        <xdr:cNvSpPr/>
      </xdr:nvSpPr>
      <xdr:spPr>
        <a:xfrm>
          <a:off x="4775200" y="9116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109962</xdr:rowOff>
    </xdr:from>
    <xdr:ext cx="762000" cy="259045"/>
    <xdr:sp macro="" textlink="">
      <xdr:nvSpPr>
        <xdr:cNvPr id="210" name="扶助費該当値テキスト"/>
        <xdr:cNvSpPr txBox="1"/>
      </xdr:nvSpPr>
      <xdr:spPr>
        <a:xfrm>
          <a:off x="4914900" y="9025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117022</xdr:rowOff>
    </xdr:from>
    <xdr:to>
      <xdr:col>5</xdr:col>
      <xdr:colOff>600075</xdr:colOff>
      <xdr:row>54</xdr:row>
      <xdr:rowOff>47172</xdr:rowOff>
    </xdr:to>
    <xdr:sp macro="" textlink="">
      <xdr:nvSpPr>
        <xdr:cNvPr id="211" name="円/楕円 210"/>
        <xdr:cNvSpPr/>
      </xdr:nvSpPr>
      <xdr:spPr>
        <a:xfrm>
          <a:off x="3937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57349</xdr:rowOff>
    </xdr:from>
    <xdr:ext cx="736600" cy="259045"/>
    <xdr:sp macro="" textlink="">
      <xdr:nvSpPr>
        <xdr:cNvPr id="212" name="テキスト ボックス 211"/>
        <xdr:cNvSpPr txBox="1"/>
      </xdr:nvSpPr>
      <xdr:spPr>
        <a:xfrm>
          <a:off x="3606800" y="8972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149678</xdr:rowOff>
    </xdr:from>
    <xdr:to>
      <xdr:col>4</xdr:col>
      <xdr:colOff>396875</xdr:colOff>
      <xdr:row>54</xdr:row>
      <xdr:rowOff>79828</xdr:rowOff>
    </xdr:to>
    <xdr:sp macro="" textlink="">
      <xdr:nvSpPr>
        <xdr:cNvPr id="213" name="円/楕円 212"/>
        <xdr:cNvSpPr/>
      </xdr:nvSpPr>
      <xdr:spPr>
        <a:xfrm>
          <a:off x="3048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90005</xdr:rowOff>
    </xdr:from>
    <xdr:ext cx="762000" cy="259045"/>
    <xdr:sp macro="" textlink="">
      <xdr:nvSpPr>
        <xdr:cNvPr id="214" name="テキスト ボックス 213"/>
        <xdr:cNvSpPr txBox="1"/>
      </xdr:nvSpPr>
      <xdr:spPr>
        <a:xfrm>
          <a:off x="2717800" y="900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95250</xdr:rowOff>
    </xdr:from>
    <xdr:to>
      <xdr:col>3</xdr:col>
      <xdr:colOff>193675</xdr:colOff>
      <xdr:row>54</xdr:row>
      <xdr:rowOff>25400</xdr:rowOff>
    </xdr:to>
    <xdr:sp macro="" textlink="">
      <xdr:nvSpPr>
        <xdr:cNvPr id="215" name="円/楕円 214"/>
        <xdr:cNvSpPr/>
      </xdr:nvSpPr>
      <xdr:spPr>
        <a:xfrm>
          <a:off x="2159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35577</xdr:rowOff>
    </xdr:from>
    <xdr:ext cx="762000" cy="259045"/>
    <xdr:sp macro="" textlink="">
      <xdr:nvSpPr>
        <xdr:cNvPr id="216" name="テキスト ボックス 215"/>
        <xdr:cNvSpPr txBox="1"/>
      </xdr:nvSpPr>
      <xdr:spPr>
        <a:xfrm>
          <a:off x="1828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73478</xdr:rowOff>
    </xdr:from>
    <xdr:to>
      <xdr:col>1</xdr:col>
      <xdr:colOff>676275</xdr:colOff>
      <xdr:row>54</xdr:row>
      <xdr:rowOff>3628</xdr:rowOff>
    </xdr:to>
    <xdr:sp macro="" textlink="">
      <xdr:nvSpPr>
        <xdr:cNvPr id="217" name="円/楕円 216"/>
        <xdr:cNvSpPr/>
      </xdr:nvSpPr>
      <xdr:spPr>
        <a:xfrm>
          <a:off x="1270000" y="9160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13805</xdr:rowOff>
    </xdr:from>
    <xdr:ext cx="762000" cy="259045"/>
    <xdr:sp macro="" textlink="">
      <xdr:nvSpPr>
        <xdr:cNvPr id="218" name="テキスト ボックス 217"/>
        <xdr:cNvSpPr txBox="1"/>
      </xdr:nvSpPr>
      <xdr:spPr>
        <a:xfrm>
          <a:off x="939800" y="892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その他に係る経常収支比率が類似団体平均を</a:t>
          </a:r>
          <a:r>
            <a:rPr kumimoji="1" lang="en-US" altLang="ja-JP" sz="1300">
              <a:latin typeface="ＭＳ Ｐゴシック"/>
            </a:rPr>
            <a:t>6.7</a:t>
          </a:r>
          <a:r>
            <a:rPr kumimoji="1" lang="ja-JP" altLang="en-US" sz="1300">
              <a:latin typeface="ＭＳ Ｐゴシック"/>
            </a:rPr>
            <a:t>ポイント上回っている。これは、公共下水道の整備率が高いことに伴い、公共下水道事業会計への公債費の繰出金が高い水準で推移していること及び高齢化による介護保険事業会計への繰出金が主な要因である。今後は、独立採算の原則に立ち返った使用料の適正化を図ることにより経営の健全化に努め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61</xdr:row>
      <xdr:rowOff>161290</xdr:rowOff>
    </xdr:to>
    <xdr:cxnSp macro="">
      <xdr:nvCxnSpPr>
        <xdr:cNvPr id="246" name="直線コネクタ 245"/>
        <xdr:cNvCxnSpPr/>
      </xdr:nvCxnSpPr>
      <xdr:spPr>
        <a:xfrm flipV="1">
          <a:off x="16510000" y="92633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133367</xdr:rowOff>
    </xdr:from>
    <xdr:ext cx="762000" cy="259045"/>
    <xdr:sp macro="" textlink="">
      <xdr:nvSpPr>
        <xdr:cNvPr id="247" name="その他最小値テキスト"/>
        <xdr:cNvSpPr txBox="1"/>
      </xdr:nvSpPr>
      <xdr:spPr>
        <a:xfrm>
          <a:off x="16598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23</xdr:col>
      <xdr:colOff>628650</xdr:colOff>
      <xdr:row>61</xdr:row>
      <xdr:rowOff>161290</xdr:rowOff>
    </xdr:from>
    <xdr:to>
      <xdr:col>24</xdr:col>
      <xdr:colOff>120650</xdr:colOff>
      <xdr:row>61</xdr:row>
      <xdr:rowOff>161290</xdr:rowOff>
    </xdr:to>
    <xdr:cxnSp macro="">
      <xdr:nvCxnSpPr>
        <xdr:cNvPr id="248" name="直線コネクタ 247"/>
        <xdr:cNvCxnSpPr/>
      </xdr:nvCxnSpPr>
      <xdr:spPr>
        <a:xfrm>
          <a:off x="16421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9"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50" name="直線コネクタ 249"/>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165100</xdr:rowOff>
    </xdr:from>
    <xdr:to>
      <xdr:col>24</xdr:col>
      <xdr:colOff>31750</xdr:colOff>
      <xdr:row>60</xdr:row>
      <xdr:rowOff>43180</xdr:rowOff>
    </xdr:to>
    <xdr:cxnSp macro="">
      <xdr:nvCxnSpPr>
        <xdr:cNvPr id="251" name="直線コネクタ 250"/>
        <xdr:cNvCxnSpPr/>
      </xdr:nvCxnSpPr>
      <xdr:spPr>
        <a:xfrm>
          <a:off x="15671800" y="10109200"/>
          <a:ext cx="8382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12717</xdr:rowOff>
    </xdr:from>
    <xdr:ext cx="762000" cy="259045"/>
    <xdr:sp macro="" textlink="">
      <xdr:nvSpPr>
        <xdr:cNvPr id="252" name="その他平均値テキスト"/>
        <xdr:cNvSpPr txBox="1"/>
      </xdr:nvSpPr>
      <xdr:spPr>
        <a:xfrm>
          <a:off x="16598900" y="9613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167640</xdr:rowOff>
    </xdr:from>
    <xdr:to>
      <xdr:col>24</xdr:col>
      <xdr:colOff>82550</xdr:colOff>
      <xdr:row>57</xdr:row>
      <xdr:rowOff>97790</xdr:rowOff>
    </xdr:to>
    <xdr:sp macro="" textlink="">
      <xdr:nvSpPr>
        <xdr:cNvPr id="253" name="フローチャート : 判断 252"/>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81280</xdr:rowOff>
    </xdr:from>
    <xdr:to>
      <xdr:col>22</xdr:col>
      <xdr:colOff>565150</xdr:colOff>
      <xdr:row>58</xdr:row>
      <xdr:rowOff>165100</xdr:rowOff>
    </xdr:to>
    <xdr:cxnSp macro="">
      <xdr:nvCxnSpPr>
        <xdr:cNvPr id="254" name="直線コネクタ 253"/>
        <xdr:cNvCxnSpPr/>
      </xdr:nvCxnSpPr>
      <xdr:spPr>
        <a:xfrm>
          <a:off x="14782800" y="100253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152400</xdr:rowOff>
    </xdr:from>
    <xdr:to>
      <xdr:col>22</xdr:col>
      <xdr:colOff>615950</xdr:colOff>
      <xdr:row>57</xdr:row>
      <xdr:rowOff>82550</xdr:rowOff>
    </xdr:to>
    <xdr:sp macro="" textlink="">
      <xdr:nvSpPr>
        <xdr:cNvPr id="255" name="フローチャート : 判断 254"/>
        <xdr:cNvSpPr/>
      </xdr:nvSpPr>
      <xdr:spPr>
        <a:xfrm>
          <a:off x="156210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92727</xdr:rowOff>
    </xdr:from>
    <xdr:ext cx="736600" cy="259045"/>
    <xdr:sp macro="" textlink="">
      <xdr:nvSpPr>
        <xdr:cNvPr id="256" name="テキスト ボックス 255"/>
        <xdr:cNvSpPr txBox="1"/>
      </xdr:nvSpPr>
      <xdr:spPr>
        <a:xfrm>
          <a:off x="15290800" y="952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161290</xdr:rowOff>
    </xdr:from>
    <xdr:to>
      <xdr:col>21</xdr:col>
      <xdr:colOff>361950</xdr:colOff>
      <xdr:row>58</xdr:row>
      <xdr:rowOff>81280</xdr:rowOff>
    </xdr:to>
    <xdr:cxnSp macro="">
      <xdr:nvCxnSpPr>
        <xdr:cNvPr id="257" name="直線コネクタ 256"/>
        <xdr:cNvCxnSpPr/>
      </xdr:nvCxnSpPr>
      <xdr:spPr>
        <a:xfrm>
          <a:off x="13893800" y="99339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144780</xdr:rowOff>
    </xdr:from>
    <xdr:to>
      <xdr:col>21</xdr:col>
      <xdr:colOff>412750</xdr:colOff>
      <xdr:row>57</xdr:row>
      <xdr:rowOff>74930</xdr:rowOff>
    </xdr:to>
    <xdr:sp macro="" textlink="">
      <xdr:nvSpPr>
        <xdr:cNvPr id="258" name="フローチャート : 判断 257"/>
        <xdr:cNvSpPr/>
      </xdr:nvSpPr>
      <xdr:spPr>
        <a:xfrm>
          <a:off x="14732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85107</xdr:rowOff>
    </xdr:from>
    <xdr:ext cx="762000" cy="259045"/>
    <xdr:sp macro="" textlink="">
      <xdr:nvSpPr>
        <xdr:cNvPr id="259" name="テキスト ボックス 258"/>
        <xdr:cNvSpPr txBox="1"/>
      </xdr:nvSpPr>
      <xdr:spPr>
        <a:xfrm>
          <a:off x="14401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46990</xdr:rowOff>
    </xdr:from>
    <xdr:to>
      <xdr:col>20</xdr:col>
      <xdr:colOff>158750</xdr:colOff>
      <xdr:row>57</xdr:row>
      <xdr:rowOff>161290</xdr:rowOff>
    </xdr:to>
    <xdr:cxnSp macro="">
      <xdr:nvCxnSpPr>
        <xdr:cNvPr id="260" name="直線コネクタ 259"/>
        <xdr:cNvCxnSpPr/>
      </xdr:nvCxnSpPr>
      <xdr:spPr>
        <a:xfrm>
          <a:off x="13004800" y="98196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106680</xdr:rowOff>
    </xdr:from>
    <xdr:to>
      <xdr:col>20</xdr:col>
      <xdr:colOff>209550</xdr:colOff>
      <xdr:row>57</xdr:row>
      <xdr:rowOff>36830</xdr:rowOff>
    </xdr:to>
    <xdr:sp macro="" textlink="">
      <xdr:nvSpPr>
        <xdr:cNvPr id="261" name="フローチャート : 判断 260"/>
        <xdr:cNvSpPr/>
      </xdr:nvSpPr>
      <xdr:spPr>
        <a:xfrm>
          <a:off x="13843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47007</xdr:rowOff>
    </xdr:from>
    <xdr:ext cx="762000" cy="259045"/>
    <xdr:sp macro="" textlink="">
      <xdr:nvSpPr>
        <xdr:cNvPr id="262" name="テキスト ボックス 261"/>
        <xdr:cNvSpPr txBox="1"/>
      </xdr:nvSpPr>
      <xdr:spPr>
        <a:xfrm>
          <a:off x="13512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3" name="フローチャート : 判断 262"/>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142257</xdr:rowOff>
    </xdr:from>
    <xdr:ext cx="762000" cy="259045"/>
    <xdr:sp macro="" textlink="">
      <xdr:nvSpPr>
        <xdr:cNvPr id="264" name="テキスト ボックス 263"/>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163830</xdr:rowOff>
    </xdr:from>
    <xdr:to>
      <xdr:col>24</xdr:col>
      <xdr:colOff>82550</xdr:colOff>
      <xdr:row>60</xdr:row>
      <xdr:rowOff>93980</xdr:rowOff>
    </xdr:to>
    <xdr:sp macro="" textlink="">
      <xdr:nvSpPr>
        <xdr:cNvPr id="270" name="円/楕円 269"/>
        <xdr:cNvSpPr/>
      </xdr:nvSpPr>
      <xdr:spPr>
        <a:xfrm>
          <a:off x="16459200" y="1027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135907</xdr:rowOff>
    </xdr:from>
    <xdr:ext cx="762000" cy="259045"/>
    <xdr:sp macro="" textlink="">
      <xdr:nvSpPr>
        <xdr:cNvPr id="271" name="その他該当値テキスト"/>
        <xdr:cNvSpPr txBox="1"/>
      </xdr:nvSpPr>
      <xdr:spPr>
        <a:xfrm>
          <a:off x="16598900" y="1025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114300</xdr:rowOff>
    </xdr:from>
    <xdr:to>
      <xdr:col>22</xdr:col>
      <xdr:colOff>615950</xdr:colOff>
      <xdr:row>59</xdr:row>
      <xdr:rowOff>44450</xdr:rowOff>
    </xdr:to>
    <xdr:sp macro="" textlink="">
      <xdr:nvSpPr>
        <xdr:cNvPr id="272" name="円/楕円 271"/>
        <xdr:cNvSpPr/>
      </xdr:nvSpPr>
      <xdr:spPr>
        <a:xfrm>
          <a:off x="15621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29227</xdr:rowOff>
    </xdr:from>
    <xdr:ext cx="736600" cy="259045"/>
    <xdr:sp macro="" textlink="">
      <xdr:nvSpPr>
        <xdr:cNvPr id="273" name="テキスト ボックス 272"/>
        <xdr:cNvSpPr txBox="1"/>
      </xdr:nvSpPr>
      <xdr:spPr>
        <a:xfrm>
          <a:off x="15290800" y="1014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30480</xdr:rowOff>
    </xdr:from>
    <xdr:to>
      <xdr:col>21</xdr:col>
      <xdr:colOff>412750</xdr:colOff>
      <xdr:row>58</xdr:row>
      <xdr:rowOff>132080</xdr:rowOff>
    </xdr:to>
    <xdr:sp macro="" textlink="">
      <xdr:nvSpPr>
        <xdr:cNvPr id="274" name="円/楕円 273"/>
        <xdr:cNvSpPr/>
      </xdr:nvSpPr>
      <xdr:spPr>
        <a:xfrm>
          <a:off x="147320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116857</xdr:rowOff>
    </xdr:from>
    <xdr:ext cx="762000" cy="259045"/>
    <xdr:sp macro="" textlink="">
      <xdr:nvSpPr>
        <xdr:cNvPr id="275" name="テキスト ボックス 274"/>
        <xdr:cNvSpPr txBox="1"/>
      </xdr:nvSpPr>
      <xdr:spPr>
        <a:xfrm>
          <a:off x="144018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110490</xdr:rowOff>
    </xdr:from>
    <xdr:to>
      <xdr:col>20</xdr:col>
      <xdr:colOff>209550</xdr:colOff>
      <xdr:row>58</xdr:row>
      <xdr:rowOff>40640</xdr:rowOff>
    </xdr:to>
    <xdr:sp macro="" textlink="">
      <xdr:nvSpPr>
        <xdr:cNvPr id="276" name="円/楕円 275"/>
        <xdr:cNvSpPr/>
      </xdr:nvSpPr>
      <xdr:spPr>
        <a:xfrm>
          <a:off x="138430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25417</xdr:rowOff>
    </xdr:from>
    <xdr:ext cx="762000" cy="259045"/>
    <xdr:sp macro="" textlink="">
      <xdr:nvSpPr>
        <xdr:cNvPr id="277" name="テキスト ボックス 276"/>
        <xdr:cNvSpPr txBox="1"/>
      </xdr:nvSpPr>
      <xdr:spPr>
        <a:xfrm>
          <a:off x="135128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167640</xdr:rowOff>
    </xdr:from>
    <xdr:to>
      <xdr:col>19</xdr:col>
      <xdr:colOff>6350</xdr:colOff>
      <xdr:row>57</xdr:row>
      <xdr:rowOff>97790</xdr:rowOff>
    </xdr:to>
    <xdr:sp macro="" textlink="">
      <xdr:nvSpPr>
        <xdr:cNvPr id="278" name="円/楕円 277"/>
        <xdr:cNvSpPr/>
      </xdr:nvSpPr>
      <xdr:spPr>
        <a:xfrm>
          <a:off x="12954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82567</xdr:rowOff>
    </xdr:from>
    <xdr:ext cx="762000" cy="259045"/>
    <xdr:sp macro="" textlink="">
      <xdr:nvSpPr>
        <xdr:cNvPr id="279" name="テキスト ボックス 278"/>
        <xdr:cNvSpPr txBox="1"/>
      </xdr:nvSpPr>
      <xdr:spPr>
        <a:xfrm>
          <a:off x="12623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等に係る経常収支比率が類似団体平均より高くなっているのは、広域消防の施設事務組合への負担金及び市立八幡浜総合病院への負担金が多額になっているためである。消防、病院への負担金は地域住民の安全・安心のために必要なものであるが、年々増高する補助費等を抑えるため経営改善努力を促す必要がある。また、補助金については、補助団体の活動・運営状況等を的確に把握し、廃止・縮小などの見直しを図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39370</xdr:rowOff>
    </xdr:from>
    <xdr:to>
      <xdr:col>24</xdr:col>
      <xdr:colOff>31750</xdr:colOff>
      <xdr:row>40</xdr:row>
      <xdr:rowOff>58420</xdr:rowOff>
    </xdr:to>
    <xdr:cxnSp macro="">
      <xdr:nvCxnSpPr>
        <xdr:cNvPr id="306" name="直線コネクタ 305"/>
        <xdr:cNvCxnSpPr/>
      </xdr:nvCxnSpPr>
      <xdr:spPr>
        <a:xfrm flipV="1">
          <a:off x="16510000" y="56972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30497</xdr:rowOff>
    </xdr:from>
    <xdr:ext cx="762000" cy="259045"/>
    <xdr:sp macro="" textlink="">
      <xdr:nvSpPr>
        <xdr:cNvPr id="307" name="補助費等最小値テキスト"/>
        <xdr:cNvSpPr txBox="1"/>
      </xdr:nvSpPr>
      <xdr:spPr>
        <a:xfrm>
          <a:off x="16598900" y="688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23</xdr:col>
      <xdr:colOff>628650</xdr:colOff>
      <xdr:row>40</xdr:row>
      <xdr:rowOff>58420</xdr:rowOff>
    </xdr:from>
    <xdr:to>
      <xdr:col>24</xdr:col>
      <xdr:colOff>120650</xdr:colOff>
      <xdr:row>40</xdr:row>
      <xdr:rowOff>58420</xdr:rowOff>
    </xdr:to>
    <xdr:cxnSp macro="">
      <xdr:nvCxnSpPr>
        <xdr:cNvPr id="308" name="直線コネクタ 307"/>
        <xdr:cNvCxnSpPr/>
      </xdr:nvCxnSpPr>
      <xdr:spPr>
        <a:xfrm>
          <a:off x="16421100" y="691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125747</xdr:rowOff>
    </xdr:from>
    <xdr:ext cx="762000" cy="259045"/>
    <xdr:sp macro="" textlink="">
      <xdr:nvSpPr>
        <xdr:cNvPr id="309" name="補助費等最大値テキスト"/>
        <xdr:cNvSpPr txBox="1"/>
      </xdr:nvSpPr>
      <xdr:spPr>
        <a:xfrm>
          <a:off x="16598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39370</xdr:rowOff>
    </xdr:from>
    <xdr:to>
      <xdr:col>24</xdr:col>
      <xdr:colOff>120650</xdr:colOff>
      <xdr:row>33</xdr:row>
      <xdr:rowOff>39370</xdr:rowOff>
    </xdr:to>
    <xdr:cxnSp macro="">
      <xdr:nvCxnSpPr>
        <xdr:cNvPr id="310" name="直線コネクタ 309"/>
        <xdr:cNvCxnSpPr/>
      </xdr:nvCxnSpPr>
      <xdr:spPr>
        <a:xfrm>
          <a:off x="16421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66040</xdr:rowOff>
    </xdr:from>
    <xdr:to>
      <xdr:col>24</xdr:col>
      <xdr:colOff>31750</xdr:colOff>
      <xdr:row>36</xdr:row>
      <xdr:rowOff>85090</xdr:rowOff>
    </xdr:to>
    <xdr:cxnSp macro="">
      <xdr:nvCxnSpPr>
        <xdr:cNvPr id="311" name="直線コネクタ 310"/>
        <xdr:cNvCxnSpPr/>
      </xdr:nvCxnSpPr>
      <xdr:spPr>
        <a:xfrm>
          <a:off x="15671800" y="623824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43197</xdr:rowOff>
    </xdr:from>
    <xdr:ext cx="762000" cy="259045"/>
    <xdr:sp macro="" textlink="">
      <xdr:nvSpPr>
        <xdr:cNvPr id="312" name="補助費等平均値テキスト"/>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26670</xdr:rowOff>
    </xdr:from>
    <xdr:to>
      <xdr:col>24</xdr:col>
      <xdr:colOff>82550</xdr:colOff>
      <xdr:row>35</xdr:row>
      <xdr:rowOff>128270</xdr:rowOff>
    </xdr:to>
    <xdr:sp macro="" textlink="">
      <xdr:nvSpPr>
        <xdr:cNvPr id="313" name="フローチャート : 判断 312"/>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46990</xdr:rowOff>
    </xdr:from>
    <xdr:to>
      <xdr:col>22</xdr:col>
      <xdr:colOff>565150</xdr:colOff>
      <xdr:row>36</xdr:row>
      <xdr:rowOff>66040</xdr:rowOff>
    </xdr:to>
    <xdr:cxnSp macro="">
      <xdr:nvCxnSpPr>
        <xdr:cNvPr id="314" name="直線コネクタ 313"/>
        <xdr:cNvCxnSpPr/>
      </xdr:nvCxnSpPr>
      <xdr:spPr>
        <a:xfrm>
          <a:off x="14782800" y="621919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11430</xdr:rowOff>
    </xdr:from>
    <xdr:to>
      <xdr:col>22</xdr:col>
      <xdr:colOff>615950</xdr:colOff>
      <xdr:row>35</xdr:row>
      <xdr:rowOff>113030</xdr:rowOff>
    </xdr:to>
    <xdr:sp macro="" textlink="">
      <xdr:nvSpPr>
        <xdr:cNvPr id="315" name="フローチャート : 判断 314"/>
        <xdr:cNvSpPr/>
      </xdr:nvSpPr>
      <xdr:spPr>
        <a:xfrm>
          <a:off x="15621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123207</xdr:rowOff>
    </xdr:from>
    <xdr:ext cx="736600" cy="259045"/>
    <xdr:sp macro="" textlink="">
      <xdr:nvSpPr>
        <xdr:cNvPr id="316" name="テキスト ボックス 315"/>
        <xdr:cNvSpPr txBox="1"/>
      </xdr:nvSpPr>
      <xdr:spPr>
        <a:xfrm>
          <a:off x="15290800" y="578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35560</xdr:rowOff>
    </xdr:from>
    <xdr:to>
      <xdr:col>21</xdr:col>
      <xdr:colOff>361950</xdr:colOff>
      <xdr:row>36</xdr:row>
      <xdr:rowOff>46990</xdr:rowOff>
    </xdr:to>
    <xdr:cxnSp macro="">
      <xdr:nvCxnSpPr>
        <xdr:cNvPr id="317" name="直線コネクタ 316"/>
        <xdr:cNvCxnSpPr/>
      </xdr:nvCxnSpPr>
      <xdr:spPr>
        <a:xfrm>
          <a:off x="13893800" y="620776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15240</xdr:rowOff>
    </xdr:from>
    <xdr:to>
      <xdr:col>21</xdr:col>
      <xdr:colOff>412750</xdr:colOff>
      <xdr:row>35</xdr:row>
      <xdr:rowOff>116840</xdr:rowOff>
    </xdr:to>
    <xdr:sp macro="" textlink="">
      <xdr:nvSpPr>
        <xdr:cNvPr id="318" name="フローチャート : 判断 317"/>
        <xdr:cNvSpPr/>
      </xdr:nvSpPr>
      <xdr:spPr>
        <a:xfrm>
          <a:off x="14732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127017</xdr:rowOff>
    </xdr:from>
    <xdr:ext cx="762000" cy="259045"/>
    <xdr:sp macro="" textlink="">
      <xdr:nvSpPr>
        <xdr:cNvPr id="319" name="テキスト ボックス 318"/>
        <xdr:cNvSpPr txBox="1"/>
      </xdr:nvSpPr>
      <xdr:spPr>
        <a:xfrm>
          <a:off x="14401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35560</xdr:rowOff>
    </xdr:from>
    <xdr:to>
      <xdr:col>20</xdr:col>
      <xdr:colOff>158750</xdr:colOff>
      <xdr:row>36</xdr:row>
      <xdr:rowOff>39370</xdr:rowOff>
    </xdr:to>
    <xdr:cxnSp macro="">
      <xdr:nvCxnSpPr>
        <xdr:cNvPr id="320" name="直線コネクタ 319"/>
        <xdr:cNvCxnSpPr/>
      </xdr:nvCxnSpPr>
      <xdr:spPr>
        <a:xfrm flipV="1">
          <a:off x="13004800" y="62077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15240</xdr:rowOff>
    </xdr:from>
    <xdr:to>
      <xdr:col>20</xdr:col>
      <xdr:colOff>209550</xdr:colOff>
      <xdr:row>35</xdr:row>
      <xdr:rowOff>116840</xdr:rowOff>
    </xdr:to>
    <xdr:sp macro="" textlink="">
      <xdr:nvSpPr>
        <xdr:cNvPr id="321" name="フローチャート : 判断 320"/>
        <xdr:cNvSpPr/>
      </xdr:nvSpPr>
      <xdr:spPr>
        <a:xfrm>
          <a:off x="13843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127017</xdr:rowOff>
    </xdr:from>
    <xdr:ext cx="762000" cy="259045"/>
    <xdr:sp macro="" textlink="">
      <xdr:nvSpPr>
        <xdr:cNvPr id="322" name="テキスト ボックス 321"/>
        <xdr:cNvSpPr txBox="1"/>
      </xdr:nvSpPr>
      <xdr:spPr>
        <a:xfrm>
          <a:off x="13512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15240</xdr:rowOff>
    </xdr:from>
    <xdr:to>
      <xdr:col>19</xdr:col>
      <xdr:colOff>6350</xdr:colOff>
      <xdr:row>35</xdr:row>
      <xdr:rowOff>116840</xdr:rowOff>
    </xdr:to>
    <xdr:sp macro="" textlink="">
      <xdr:nvSpPr>
        <xdr:cNvPr id="323" name="フローチャート : 判断 322"/>
        <xdr:cNvSpPr/>
      </xdr:nvSpPr>
      <xdr:spPr>
        <a:xfrm>
          <a:off x="12954000" y="6015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127017</xdr:rowOff>
    </xdr:from>
    <xdr:ext cx="762000" cy="259045"/>
    <xdr:sp macro="" textlink="">
      <xdr:nvSpPr>
        <xdr:cNvPr id="324" name="テキスト ボックス 323"/>
        <xdr:cNvSpPr txBox="1"/>
      </xdr:nvSpPr>
      <xdr:spPr>
        <a:xfrm>
          <a:off x="12623800" y="5784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34290</xdr:rowOff>
    </xdr:from>
    <xdr:to>
      <xdr:col>24</xdr:col>
      <xdr:colOff>82550</xdr:colOff>
      <xdr:row>36</xdr:row>
      <xdr:rowOff>135890</xdr:rowOff>
    </xdr:to>
    <xdr:sp macro="" textlink="">
      <xdr:nvSpPr>
        <xdr:cNvPr id="330" name="円/楕円 329"/>
        <xdr:cNvSpPr/>
      </xdr:nvSpPr>
      <xdr:spPr>
        <a:xfrm>
          <a:off x="16459200" y="620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6367</xdr:rowOff>
    </xdr:from>
    <xdr:ext cx="762000" cy="259045"/>
    <xdr:sp macro="" textlink="">
      <xdr:nvSpPr>
        <xdr:cNvPr id="331" name="補助費等該当値テキスト"/>
        <xdr:cNvSpPr txBox="1"/>
      </xdr:nvSpPr>
      <xdr:spPr>
        <a:xfrm>
          <a:off x="16598900" y="617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15240</xdr:rowOff>
    </xdr:from>
    <xdr:to>
      <xdr:col>22</xdr:col>
      <xdr:colOff>615950</xdr:colOff>
      <xdr:row>36</xdr:row>
      <xdr:rowOff>116840</xdr:rowOff>
    </xdr:to>
    <xdr:sp macro="" textlink="">
      <xdr:nvSpPr>
        <xdr:cNvPr id="332" name="円/楕円 331"/>
        <xdr:cNvSpPr/>
      </xdr:nvSpPr>
      <xdr:spPr>
        <a:xfrm>
          <a:off x="15621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101617</xdr:rowOff>
    </xdr:from>
    <xdr:ext cx="736600" cy="259045"/>
    <xdr:sp macro="" textlink="">
      <xdr:nvSpPr>
        <xdr:cNvPr id="333" name="テキスト ボックス 332"/>
        <xdr:cNvSpPr txBox="1"/>
      </xdr:nvSpPr>
      <xdr:spPr>
        <a:xfrm>
          <a:off x="15290800" y="6273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167640</xdr:rowOff>
    </xdr:from>
    <xdr:to>
      <xdr:col>21</xdr:col>
      <xdr:colOff>412750</xdr:colOff>
      <xdr:row>36</xdr:row>
      <xdr:rowOff>97790</xdr:rowOff>
    </xdr:to>
    <xdr:sp macro="" textlink="">
      <xdr:nvSpPr>
        <xdr:cNvPr id="334" name="円/楕円 333"/>
        <xdr:cNvSpPr/>
      </xdr:nvSpPr>
      <xdr:spPr>
        <a:xfrm>
          <a:off x="14732000" y="6168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82567</xdr:rowOff>
    </xdr:from>
    <xdr:ext cx="762000" cy="259045"/>
    <xdr:sp macro="" textlink="">
      <xdr:nvSpPr>
        <xdr:cNvPr id="335" name="テキスト ボックス 334"/>
        <xdr:cNvSpPr txBox="1"/>
      </xdr:nvSpPr>
      <xdr:spPr>
        <a:xfrm>
          <a:off x="14401800" y="6254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156210</xdr:rowOff>
    </xdr:from>
    <xdr:to>
      <xdr:col>20</xdr:col>
      <xdr:colOff>209550</xdr:colOff>
      <xdr:row>36</xdr:row>
      <xdr:rowOff>86360</xdr:rowOff>
    </xdr:to>
    <xdr:sp macro="" textlink="">
      <xdr:nvSpPr>
        <xdr:cNvPr id="336" name="円/楕円 335"/>
        <xdr:cNvSpPr/>
      </xdr:nvSpPr>
      <xdr:spPr>
        <a:xfrm>
          <a:off x="13843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71137</xdr:rowOff>
    </xdr:from>
    <xdr:ext cx="762000" cy="259045"/>
    <xdr:sp macro="" textlink="">
      <xdr:nvSpPr>
        <xdr:cNvPr id="337" name="テキスト ボックス 336"/>
        <xdr:cNvSpPr txBox="1"/>
      </xdr:nvSpPr>
      <xdr:spPr>
        <a:xfrm>
          <a:off x="135128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160020</xdr:rowOff>
    </xdr:from>
    <xdr:to>
      <xdr:col>19</xdr:col>
      <xdr:colOff>6350</xdr:colOff>
      <xdr:row>36</xdr:row>
      <xdr:rowOff>90170</xdr:rowOff>
    </xdr:to>
    <xdr:sp macro="" textlink="">
      <xdr:nvSpPr>
        <xdr:cNvPr id="338" name="円/楕円 337"/>
        <xdr:cNvSpPr/>
      </xdr:nvSpPr>
      <xdr:spPr>
        <a:xfrm>
          <a:off x="12954000" y="6160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74947</xdr:rowOff>
    </xdr:from>
    <xdr:ext cx="762000" cy="259045"/>
    <xdr:sp macro="" textlink="">
      <xdr:nvSpPr>
        <xdr:cNvPr id="339" name="テキスト ボックス 338"/>
        <xdr:cNvSpPr txBox="1"/>
      </xdr:nvSpPr>
      <xdr:spPr>
        <a:xfrm>
          <a:off x="12623800" y="6247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公債費に係る経常収支比率は、類似団体平均を</a:t>
          </a:r>
          <a:r>
            <a:rPr kumimoji="1" lang="en-US" altLang="ja-JP" sz="1300">
              <a:latin typeface="ＭＳ Ｐゴシック"/>
            </a:rPr>
            <a:t>2.2</a:t>
          </a:r>
          <a:r>
            <a:rPr kumimoji="1" lang="ja-JP" altLang="en-US" sz="1300">
              <a:latin typeface="ＭＳ Ｐゴシック"/>
            </a:rPr>
            <a:t>ポイント下回っている。しかし、元利償還金の人口</a:t>
          </a:r>
          <a:r>
            <a:rPr kumimoji="1" lang="en-US" altLang="ja-JP" sz="1300">
              <a:latin typeface="ＭＳ Ｐゴシック"/>
            </a:rPr>
            <a:t>1</a:t>
          </a:r>
          <a:r>
            <a:rPr kumimoji="1" lang="ja-JP" altLang="en-US" sz="1300">
              <a:latin typeface="ＭＳ Ｐゴシック"/>
            </a:rPr>
            <a:t>人当たり決算額が類似団体平均より</a:t>
          </a:r>
          <a:r>
            <a:rPr kumimoji="1" lang="en-US" altLang="ja-JP" sz="1300">
              <a:latin typeface="ＭＳ Ｐゴシック"/>
            </a:rPr>
            <a:t>0.5</a:t>
          </a:r>
          <a:r>
            <a:rPr kumimoji="1" lang="ja-JP" altLang="en-US" sz="1300">
              <a:latin typeface="ＭＳ Ｐゴシック"/>
            </a:rPr>
            <a:t>ポイント上回っており、地域交流拠点施設整備事業、公立学校耐震化事業等の大型事業の償還が始まることにより、公債費のピークは平成</a:t>
          </a:r>
          <a:r>
            <a:rPr kumimoji="1" lang="en-US" altLang="ja-JP" sz="1300">
              <a:latin typeface="ＭＳ Ｐゴシック"/>
            </a:rPr>
            <a:t>28</a:t>
          </a:r>
          <a:r>
            <a:rPr kumimoji="1" lang="ja-JP" altLang="en-US" sz="1300">
              <a:latin typeface="ＭＳ Ｐゴシック"/>
            </a:rPr>
            <a:t>年度になると見込まれる。今後は、起債の新規発行を伴う普通建設事業を抑制し、起債発行額を元金償還額より抑える方針とする。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xdr:rowOff>
    </xdr:from>
    <xdr:to>
      <xdr:col>7</xdr:col>
      <xdr:colOff>15875</xdr:colOff>
      <xdr:row>81</xdr:row>
      <xdr:rowOff>1270</xdr:rowOff>
    </xdr:to>
    <xdr:cxnSp macro="">
      <xdr:nvCxnSpPr>
        <xdr:cNvPr id="366" name="直線コネクタ 365"/>
        <xdr:cNvCxnSpPr/>
      </xdr:nvCxnSpPr>
      <xdr:spPr>
        <a:xfrm flipV="1">
          <a:off x="4826000" y="12694285"/>
          <a:ext cx="0" cy="11944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144797</xdr:rowOff>
    </xdr:from>
    <xdr:ext cx="762000" cy="259045"/>
    <xdr:sp macro="" textlink="">
      <xdr:nvSpPr>
        <xdr:cNvPr id="367" name="公債費最小値テキスト"/>
        <xdr:cNvSpPr txBox="1"/>
      </xdr:nvSpPr>
      <xdr:spPr>
        <a:xfrm>
          <a:off x="4914900" y="13860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a:t>
          </a:r>
          <a:endParaRPr kumimoji="1" lang="ja-JP" altLang="en-US" sz="1000" b="1">
            <a:latin typeface="ＭＳ Ｐゴシック"/>
          </a:endParaRPr>
        </a:p>
      </xdr:txBody>
    </xdr:sp>
    <xdr:clientData/>
  </xdr:oneCellAnchor>
  <xdr:twoCellAnchor>
    <xdr:from>
      <xdr:col>6</xdr:col>
      <xdr:colOff>612775</xdr:colOff>
      <xdr:row>81</xdr:row>
      <xdr:rowOff>1270</xdr:rowOff>
    </xdr:from>
    <xdr:to>
      <xdr:col>7</xdr:col>
      <xdr:colOff>104775</xdr:colOff>
      <xdr:row>81</xdr:row>
      <xdr:rowOff>1270</xdr:rowOff>
    </xdr:to>
    <xdr:cxnSp macro="">
      <xdr:nvCxnSpPr>
        <xdr:cNvPr id="368" name="直線コネクタ 367"/>
        <xdr:cNvCxnSpPr/>
      </xdr:nvCxnSpPr>
      <xdr:spPr>
        <a:xfrm>
          <a:off x="4737100" y="1388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93362</xdr:rowOff>
    </xdr:from>
    <xdr:ext cx="762000" cy="259045"/>
    <xdr:sp macro="" textlink="">
      <xdr:nvSpPr>
        <xdr:cNvPr id="369" name="公債費最大値テキスト"/>
        <xdr:cNvSpPr txBox="1"/>
      </xdr:nvSpPr>
      <xdr:spPr>
        <a:xfrm>
          <a:off x="4914900" y="12437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74</xdr:row>
      <xdr:rowOff>6985</xdr:rowOff>
    </xdr:from>
    <xdr:to>
      <xdr:col>7</xdr:col>
      <xdr:colOff>104775</xdr:colOff>
      <xdr:row>74</xdr:row>
      <xdr:rowOff>6985</xdr:rowOff>
    </xdr:to>
    <xdr:cxnSp macro="">
      <xdr:nvCxnSpPr>
        <xdr:cNvPr id="370" name="直線コネクタ 369"/>
        <xdr:cNvCxnSpPr/>
      </xdr:nvCxnSpPr>
      <xdr:spPr>
        <a:xfrm>
          <a:off x="4737100" y="12694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155575</xdr:rowOff>
    </xdr:from>
    <xdr:to>
      <xdr:col>7</xdr:col>
      <xdr:colOff>15875</xdr:colOff>
      <xdr:row>75</xdr:row>
      <xdr:rowOff>5080</xdr:rowOff>
    </xdr:to>
    <xdr:cxnSp macro="">
      <xdr:nvCxnSpPr>
        <xdr:cNvPr id="371" name="直線コネクタ 370"/>
        <xdr:cNvCxnSpPr/>
      </xdr:nvCxnSpPr>
      <xdr:spPr>
        <a:xfrm flipV="1">
          <a:off x="3987800" y="12842875"/>
          <a:ext cx="8382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118762</xdr:rowOff>
    </xdr:from>
    <xdr:ext cx="762000" cy="259045"/>
    <xdr:sp macro="" textlink="">
      <xdr:nvSpPr>
        <xdr:cNvPr id="372" name="公債費平均値テキスト"/>
        <xdr:cNvSpPr txBox="1"/>
      </xdr:nvSpPr>
      <xdr:spPr>
        <a:xfrm>
          <a:off x="4914900" y="1280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19.7</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146685</xdr:rowOff>
    </xdr:from>
    <xdr:to>
      <xdr:col>7</xdr:col>
      <xdr:colOff>66675</xdr:colOff>
      <xdr:row>75</xdr:row>
      <xdr:rowOff>76835</xdr:rowOff>
    </xdr:to>
    <xdr:sp macro="" textlink="">
      <xdr:nvSpPr>
        <xdr:cNvPr id="373" name="フローチャート : 判断 372"/>
        <xdr:cNvSpPr/>
      </xdr:nvSpPr>
      <xdr:spPr>
        <a:xfrm>
          <a:off x="4775200" y="1283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5080</xdr:rowOff>
    </xdr:from>
    <xdr:to>
      <xdr:col>5</xdr:col>
      <xdr:colOff>549275</xdr:colOff>
      <xdr:row>75</xdr:row>
      <xdr:rowOff>6985</xdr:rowOff>
    </xdr:to>
    <xdr:cxnSp macro="">
      <xdr:nvCxnSpPr>
        <xdr:cNvPr id="374" name="直線コネクタ 373"/>
        <xdr:cNvCxnSpPr/>
      </xdr:nvCxnSpPr>
      <xdr:spPr>
        <a:xfrm flipV="1">
          <a:off x="3098800" y="1286383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148590</xdr:rowOff>
    </xdr:from>
    <xdr:to>
      <xdr:col>5</xdr:col>
      <xdr:colOff>600075</xdr:colOff>
      <xdr:row>75</xdr:row>
      <xdr:rowOff>78740</xdr:rowOff>
    </xdr:to>
    <xdr:sp macro="" textlink="">
      <xdr:nvSpPr>
        <xdr:cNvPr id="375" name="フローチャート : 判断 374"/>
        <xdr:cNvSpPr/>
      </xdr:nvSpPr>
      <xdr:spPr>
        <a:xfrm>
          <a:off x="39370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63517</xdr:rowOff>
    </xdr:from>
    <xdr:ext cx="736600" cy="259045"/>
    <xdr:sp macro="" textlink="">
      <xdr:nvSpPr>
        <xdr:cNvPr id="376" name="テキスト ボックス 375"/>
        <xdr:cNvSpPr txBox="1"/>
      </xdr:nvSpPr>
      <xdr:spPr>
        <a:xfrm>
          <a:off x="3606800" y="129222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6985</xdr:rowOff>
    </xdr:from>
    <xdr:to>
      <xdr:col>4</xdr:col>
      <xdr:colOff>346075</xdr:colOff>
      <xdr:row>75</xdr:row>
      <xdr:rowOff>12700</xdr:rowOff>
    </xdr:to>
    <xdr:cxnSp macro="">
      <xdr:nvCxnSpPr>
        <xdr:cNvPr id="377" name="直線コネクタ 376"/>
        <xdr:cNvCxnSpPr/>
      </xdr:nvCxnSpPr>
      <xdr:spPr>
        <a:xfrm flipV="1">
          <a:off x="2209800" y="1286573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156210</xdr:rowOff>
    </xdr:from>
    <xdr:to>
      <xdr:col>4</xdr:col>
      <xdr:colOff>396875</xdr:colOff>
      <xdr:row>75</xdr:row>
      <xdr:rowOff>86360</xdr:rowOff>
    </xdr:to>
    <xdr:sp macro="" textlink="">
      <xdr:nvSpPr>
        <xdr:cNvPr id="378" name="フローチャート : 判断 377"/>
        <xdr:cNvSpPr/>
      </xdr:nvSpPr>
      <xdr:spPr>
        <a:xfrm>
          <a:off x="3048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71137</xdr:rowOff>
    </xdr:from>
    <xdr:ext cx="762000" cy="259045"/>
    <xdr:sp macro="" textlink="">
      <xdr:nvSpPr>
        <xdr:cNvPr id="379" name="テキスト ボックス 378"/>
        <xdr:cNvSpPr txBox="1"/>
      </xdr:nvSpPr>
      <xdr:spPr>
        <a:xfrm>
          <a:off x="2717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12700</xdr:rowOff>
    </xdr:from>
    <xdr:to>
      <xdr:col>3</xdr:col>
      <xdr:colOff>142875</xdr:colOff>
      <xdr:row>75</xdr:row>
      <xdr:rowOff>20320</xdr:rowOff>
    </xdr:to>
    <xdr:cxnSp macro="">
      <xdr:nvCxnSpPr>
        <xdr:cNvPr id="380" name="直線コネクタ 379"/>
        <xdr:cNvCxnSpPr/>
      </xdr:nvCxnSpPr>
      <xdr:spPr>
        <a:xfrm flipV="1">
          <a:off x="1320800" y="1287145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161925</xdr:rowOff>
    </xdr:from>
    <xdr:to>
      <xdr:col>3</xdr:col>
      <xdr:colOff>193675</xdr:colOff>
      <xdr:row>75</xdr:row>
      <xdr:rowOff>92075</xdr:rowOff>
    </xdr:to>
    <xdr:sp macro="" textlink="">
      <xdr:nvSpPr>
        <xdr:cNvPr id="381" name="フローチャート : 判断 380"/>
        <xdr:cNvSpPr/>
      </xdr:nvSpPr>
      <xdr:spPr>
        <a:xfrm>
          <a:off x="2159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76852</xdr:rowOff>
    </xdr:from>
    <xdr:ext cx="762000" cy="259045"/>
    <xdr:sp macro="" textlink="">
      <xdr:nvSpPr>
        <xdr:cNvPr id="382" name="テキスト ボックス 381"/>
        <xdr:cNvSpPr txBox="1"/>
      </xdr:nvSpPr>
      <xdr:spPr>
        <a:xfrm>
          <a:off x="1828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3" name="フローチャート : 判断 382"/>
        <xdr:cNvSpPr/>
      </xdr:nvSpPr>
      <xdr:spPr>
        <a:xfrm>
          <a:off x="1270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74947</xdr:rowOff>
    </xdr:from>
    <xdr:ext cx="762000" cy="259045"/>
    <xdr:sp macro="" textlink="">
      <xdr:nvSpPr>
        <xdr:cNvPr id="384" name="テキスト ボックス 383"/>
        <xdr:cNvSpPr txBox="1"/>
      </xdr:nvSpPr>
      <xdr:spPr>
        <a:xfrm>
          <a:off x="939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104775</xdr:rowOff>
    </xdr:from>
    <xdr:to>
      <xdr:col>7</xdr:col>
      <xdr:colOff>66675</xdr:colOff>
      <xdr:row>75</xdr:row>
      <xdr:rowOff>34925</xdr:rowOff>
    </xdr:to>
    <xdr:sp macro="" textlink="">
      <xdr:nvSpPr>
        <xdr:cNvPr id="390" name="円/楕円 389"/>
        <xdr:cNvSpPr/>
      </xdr:nvSpPr>
      <xdr:spPr>
        <a:xfrm>
          <a:off x="4775200" y="12792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121302</xdr:rowOff>
    </xdr:from>
    <xdr:ext cx="762000" cy="259045"/>
    <xdr:sp macro="" textlink="">
      <xdr:nvSpPr>
        <xdr:cNvPr id="391" name="公債費該当値テキスト"/>
        <xdr:cNvSpPr txBox="1"/>
      </xdr:nvSpPr>
      <xdr:spPr>
        <a:xfrm>
          <a:off x="4914900" y="12637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125730</xdr:rowOff>
    </xdr:from>
    <xdr:to>
      <xdr:col>5</xdr:col>
      <xdr:colOff>600075</xdr:colOff>
      <xdr:row>75</xdr:row>
      <xdr:rowOff>55880</xdr:rowOff>
    </xdr:to>
    <xdr:sp macro="" textlink="">
      <xdr:nvSpPr>
        <xdr:cNvPr id="392" name="円/楕円 391"/>
        <xdr:cNvSpPr/>
      </xdr:nvSpPr>
      <xdr:spPr>
        <a:xfrm>
          <a:off x="3937000" y="12813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66057</xdr:rowOff>
    </xdr:from>
    <xdr:ext cx="736600" cy="259045"/>
    <xdr:sp macro="" textlink="">
      <xdr:nvSpPr>
        <xdr:cNvPr id="393" name="テキスト ボックス 392"/>
        <xdr:cNvSpPr txBox="1"/>
      </xdr:nvSpPr>
      <xdr:spPr>
        <a:xfrm>
          <a:off x="3606800" y="12581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127635</xdr:rowOff>
    </xdr:from>
    <xdr:to>
      <xdr:col>4</xdr:col>
      <xdr:colOff>396875</xdr:colOff>
      <xdr:row>75</xdr:row>
      <xdr:rowOff>57785</xdr:rowOff>
    </xdr:to>
    <xdr:sp macro="" textlink="">
      <xdr:nvSpPr>
        <xdr:cNvPr id="394" name="円/楕円 393"/>
        <xdr:cNvSpPr/>
      </xdr:nvSpPr>
      <xdr:spPr>
        <a:xfrm>
          <a:off x="3048000" y="12814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67962</xdr:rowOff>
    </xdr:from>
    <xdr:ext cx="762000" cy="259045"/>
    <xdr:sp macro="" textlink="">
      <xdr:nvSpPr>
        <xdr:cNvPr id="395" name="テキスト ボックス 394"/>
        <xdr:cNvSpPr txBox="1"/>
      </xdr:nvSpPr>
      <xdr:spPr>
        <a:xfrm>
          <a:off x="2717800" y="12583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133350</xdr:rowOff>
    </xdr:from>
    <xdr:to>
      <xdr:col>3</xdr:col>
      <xdr:colOff>193675</xdr:colOff>
      <xdr:row>75</xdr:row>
      <xdr:rowOff>63500</xdr:rowOff>
    </xdr:to>
    <xdr:sp macro="" textlink="">
      <xdr:nvSpPr>
        <xdr:cNvPr id="396" name="円/楕円 395"/>
        <xdr:cNvSpPr/>
      </xdr:nvSpPr>
      <xdr:spPr>
        <a:xfrm>
          <a:off x="2159000" y="1282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73677</xdr:rowOff>
    </xdr:from>
    <xdr:ext cx="762000" cy="259045"/>
    <xdr:sp macro="" textlink="">
      <xdr:nvSpPr>
        <xdr:cNvPr id="397" name="テキスト ボックス 396"/>
        <xdr:cNvSpPr txBox="1"/>
      </xdr:nvSpPr>
      <xdr:spPr>
        <a:xfrm>
          <a:off x="1828800" y="1258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140970</xdr:rowOff>
    </xdr:from>
    <xdr:to>
      <xdr:col>1</xdr:col>
      <xdr:colOff>676275</xdr:colOff>
      <xdr:row>75</xdr:row>
      <xdr:rowOff>71120</xdr:rowOff>
    </xdr:to>
    <xdr:sp macro="" textlink="">
      <xdr:nvSpPr>
        <xdr:cNvPr id="398" name="円/楕円 397"/>
        <xdr:cNvSpPr/>
      </xdr:nvSpPr>
      <xdr:spPr>
        <a:xfrm>
          <a:off x="1270000" y="12828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81297</xdr:rowOff>
    </xdr:from>
    <xdr:ext cx="762000" cy="259045"/>
    <xdr:sp macro="" textlink="">
      <xdr:nvSpPr>
        <xdr:cNvPr id="399" name="テキスト ボックス 398"/>
        <xdr:cNvSpPr txBox="1"/>
      </xdr:nvSpPr>
      <xdr:spPr>
        <a:xfrm>
          <a:off x="939800" y="12597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公債費以外に係る経常収支比率は、類似団体平均を</a:t>
          </a:r>
          <a:r>
            <a:rPr kumimoji="1" lang="en-US" altLang="ja-JP" sz="1300">
              <a:latin typeface="ＭＳ Ｐゴシック"/>
            </a:rPr>
            <a:t>7.6</a:t>
          </a:r>
          <a:r>
            <a:rPr kumimoji="1" lang="ja-JP" altLang="en-US" sz="1300">
              <a:latin typeface="ＭＳ Ｐゴシック"/>
            </a:rPr>
            <a:t>ポイント上回っている。委託料等の物件費</a:t>
          </a:r>
          <a:r>
            <a:rPr kumimoji="1" lang="en-US" altLang="ja-JP" sz="1300">
              <a:latin typeface="ＭＳ Ｐゴシック"/>
            </a:rPr>
            <a:t>1.1</a:t>
          </a:r>
          <a:r>
            <a:rPr kumimoji="1" lang="ja-JP" altLang="en-US" sz="1300">
              <a:latin typeface="ＭＳ Ｐゴシック"/>
            </a:rPr>
            <a:t>ポイント、広域消防、市立八幡浜総合病院への負担金等の補助費等</a:t>
          </a:r>
          <a:r>
            <a:rPr kumimoji="1" lang="en-US" altLang="ja-JP" sz="1300">
              <a:latin typeface="ＭＳ Ｐゴシック"/>
            </a:rPr>
            <a:t>4.7</a:t>
          </a:r>
          <a:r>
            <a:rPr kumimoji="1" lang="ja-JP" altLang="en-US" sz="1300">
              <a:latin typeface="ＭＳ Ｐゴシック"/>
            </a:rPr>
            <a:t>ポイント、公共下水道事業等への繰出金</a:t>
          </a:r>
          <a:r>
            <a:rPr kumimoji="1" lang="en-US" altLang="ja-JP" sz="1300">
              <a:latin typeface="ＭＳ Ｐゴシック"/>
            </a:rPr>
            <a:t>6.7</a:t>
          </a:r>
          <a:r>
            <a:rPr kumimoji="1" lang="ja-JP" altLang="en-US" sz="1300">
              <a:latin typeface="ＭＳ Ｐゴシック"/>
            </a:rPr>
            <a:t>ポイントなどが要因である。経常収支比率を改善するには、経常一般財源の増加も大きな要因となるため、市税の収納率向上や市有財産の売却等、歳入確保に努める。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81280</xdr:rowOff>
    </xdr:from>
    <xdr:to>
      <xdr:col>24</xdr:col>
      <xdr:colOff>31750</xdr:colOff>
      <xdr:row>81</xdr:row>
      <xdr:rowOff>20320</xdr:rowOff>
    </xdr:to>
    <xdr:cxnSp macro="">
      <xdr:nvCxnSpPr>
        <xdr:cNvPr id="427" name="直線コネクタ 426"/>
        <xdr:cNvCxnSpPr/>
      </xdr:nvCxnSpPr>
      <xdr:spPr>
        <a:xfrm flipV="1">
          <a:off x="16510000" y="1259713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163847</xdr:rowOff>
    </xdr:from>
    <xdr:ext cx="762000" cy="259045"/>
    <xdr:sp macro="" textlink="">
      <xdr:nvSpPr>
        <xdr:cNvPr id="428" name="公債費以外最小値テキスト"/>
        <xdr:cNvSpPr txBox="1"/>
      </xdr:nvSpPr>
      <xdr:spPr>
        <a:xfrm>
          <a:off x="16598900" y="138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86.7</a:t>
          </a:r>
          <a:endParaRPr kumimoji="1" lang="ja-JP" altLang="en-US" sz="1000" b="1">
            <a:latin typeface="ＭＳ Ｐゴシック"/>
          </a:endParaRPr>
        </a:p>
      </xdr:txBody>
    </xdr:sp>
    <xdr:clientData/>
  </xdr:oneCellAnchor>
  <xdr:twoCellAnchor>
    <xdr:from>
      <xdr:col>23</xdr:col>
      <xdr:colOff>628650</xdr:colOff>
      <xdr:row>81</xdr:row>
      <xdr:rowOff>20320</xdr:rowOff>
    </xdr:from>
    <xdr:to>
      <xdr:col>24</xdr:col>
      <xdr:colOff>120650</xdr:colOff>
      <xdr:row>81</xdr:row>
      <xdr:rowOff>20320</xdr:rowOff>
    </xdr:to>
    <xdr:cxnSp macro="">
      <xdr:nvCxnSpPr>
        <xdr:cNvPr id="429" name="直線コネクタ 428"/>
        <xdr:cNvCxnSpPr/>
      </xdr:nvCxnSpPr>
      <xdr:spPr>
        <a:xfrm>
          <a:off x="16421100" y="13907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167657</xdr:rowOff>
    </xdr:from>
    <xdr:ext cx="762000" cy="259045"/>
    <xdr:sp macro="" textlink="">
      <xdr:nvSpPr>
        <xdr:cNvPr id="430" name="公債費以外最大値テキスト"/>
        <xdr:cNvSpPr txBox="1"/>
      </xdr:nvSpPr>
      <xdr:spPr>
        <a:xfrm>
          <a:off x="16598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52.3</a:t>
          </a:r>
          <a:endParaRPr kumimoji="1" lang="ja-JP" altLang="en-US" sz="1000" b="1">
            <a:latin typeface="ＭＳ Ｐゴシック"/>
          </a:endParaRPr>
        </a:p>
      </xdr:txBody>
    </xdr:sp>
    <xdr:clientData/>
  </xdr:oneCellAnchor>
  <xdr:twoCellAnchor>
    <xdr:from>
      <xdr:col>23</xdr:col>
      <xdr:colOff>628650</xdr:colOff>
      <xdr:row>73</xdr:row>
      <xdr:rowOff>81280</xdr:rowOff>
    </xdr:from>
    <xdr:to>
      <xdr:col>24</xdr:col>
      <xdr:colOff>120650</xdr:colOff>
      <xdr:row>73</xdr:row>
      <xdr:rowOff>81280</xdr:rowOff>
    </xdr:to>
    <xdr:cxnSp macro="">
      <xdr:nvCxnSpPr>
        <xdr:cNvPr id="431" name="直線コネクタ 430"/>
        <xdr:cNvCxnSpPr/>
      </xdr:nvCxnSpPr>
      <xdr:spPr>
        <a:xfrm>
          <a:off x="16421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50800</xdr:rowOff>
    </xdr:from>
    <xdr:to>
      <xdr:col>24</xdr:col>
      <xdr:colOff>31750</xdr:colOff>
      <xdr:row>79</xdr:row>
      <xdr:rowOff>31750</xdr:rowOff>
    </xdr:to>
    <xdr:cxnSp macro="">
      <xdr:nvCxnSpPr>
        <xdr:cNvPr id="432" name="直線コネクタ 431"/>
        <xdr:cNvCxnSpPr/>
      </xdr:nvCxnSpPr>
      <xdr:spPr>
        <a:xfrm>
          <a:off x="15671800" y="134239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50816</xdr:rowOff>
    </xdr:from>
    <xdr:ext cx="762000" cy="259045"/>
    <xdr:sp macro="" textlink="">
      <xdr:nvSpPr>
        <xdr:cNvPr id="433" name="公債費以外平均値テキスト"/>
        <xdr:cNvSpPr txBox="1"/>
      </xdr:nvSpPr>
      <xdr:spPr>
        <a:xfrm>
          <a:off x="16598900" y="13081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34289</xdr:rowOff>
    </xdr:from>
    <xdr:to>
      <xdr:col>24</xdr:col>
      <xdr:colOff>82550</xdr:colOff>
      <xdr:row>77</xdr:row>
      <xdr:rowOff>135889</xdr:rowOff>
    </xdr:to>
    <xdr:sp macro="" textlink="">
      <xdr:nvSpPr>
        <xdr:cNvPr id="434" name="フローチャート : 判断 433"/>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50800</xdr:rowOff>
    </xdr:from>
    <xdr:to>
      <xdr:col>22</xdr:col>
      <xdr:colOff>565150</xdr:colOff>
      <xdr:row>78</xdr:row>
      <xdr:rowOff>88900</xdr:rowOff>
    </xdr:to>
    <xdr:cxnSp macro="">
      <xdr:nvCxnSpPr>
        <xdr:cNvPr id="435" name="直線コネクタ 434"/>
        <xdr:cNvCxnSpPr/>
      </xdr:nvCxnSpPr>
      <xdr:spPr>
        <a:xfrm flipV="1">
          <a:off x="14782800" y="13423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148589</xdr:rowOff>
    </xdr:from>
    <xdr:to>
      <xdr:col>22</xdr:col>
      <xdr:colOff>615950</xdr:colOff>
      <xdr:row>77</xdr:row>
      <xdr:rowOff>78739</xdr:rowOff>
    </xdr:to>
    <xdr:sp macro="" textlink="">
      <xdr:nvSpPr>
        <xdr:cNvPr id="436" name="フローチャート : 判断 435"/>
        <xdr:cNvSpPr/>
      </xdr:nvSpPr>
      <xdr:spPr>
        <a:xfrm>
          <a:off x="15621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88916</xdr:rowOff>
    </xdr:from>
    <xdr:ext cx="736600" cy="259045"/>
    <xdr:sp macro="" textlink="">
      <xdr:nvSpPr>
        <xdr:cNvPr id="437" name="テキスト ボックス 436"/>
        <xdr:cNvSpPr txBox="1"/>
      </xdr:nvSpPr>
      <xdr:spPr>
        <a:xfrm>
          <a:off x="15290800" y="12947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43180</xdr:rowOff>
    </xdr:from>
    <xdr:to>
      <xdr:col>21</xdr:col>
      <xdr:colOff>361950</xdr:colOff>
      <xdr:row>78</xdr:row>
      <xdr:rowOff>88900</xdr:rowOff>
    </xdr:to>
    <xdr:cxnSp macro="">
      <xdr:nvCxnSpPr>
        <xdr:cNvPr id="438" name="直線コネクタ 437"/>
        <xdr:cNvCxnSpPr/>
      </xdr:nvCxnSpPr>
      <xdr:spPr>
        <a:xfrm>
          <a:off x="13893800" y="13244830"/>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167639</xdr:rowOff>
    </xdr:from>
    <xdr:to>
      <xdr:col>21</xdr:col>
      <xdr:colOff>412750</xdr:colOff>
      <xdr:row>77</xdr:row>
      <xdr:rowOff>97789</xdr:rowOff>
    </xdr:to>
    <xdr:sp macro="" textlink="">
      <xdr:nvSpPr>
        <xdr:cNvPr id="439" name="フローチャート : 判断 438"/>
        <xdr:cNvSpPr/>
      </xdr:nvSpPr>
      <xdr:spPr>
        <a:xfrm>
          <a:off x="14732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107966</xdr:rowOff>
    </xdr:from>
    <xdr:ext cx="762000" cy="259045"/>
    <xdr:sp macro="" textlink="">
      <xdr:nvSpPr>
        <xdr:cNvPr id="440" name="テキスト ボックス 439"/>
        <xdr:cNvSpPr txBox="1"/>
      </xdr:nvSpPr>
      <xdr:spPr>
        <a:xfrm>
          <a:off x="14401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43180</xdr:rowOff>
    </xdr:from>
    <xdr:to>
      <xdr:col>20</xdr:col>
      <xdr:colOff>158750</xdr:colOff>
      <xdr:row>77</xdr:row>
      <xdr:rowOff>73661</xdr:rowOff>
    </xdr:to>
    <xdr:cxnSp macro="">
      <xdr:nvCxnSpPr>
        <xdr:cNvPr id="441" name="直線コネクタ 440"/>
        <xdr:cNvCxnSpPr/>
      </xdr:nvCxnSpPr>
      <xdr:spPr>
        <a:xfrm flipV="1">
          <a:off x="13004800" y="13244830"/>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133350</xdr:rowOff>
    </xdr:from>
    <xdr:to>
      <xdr:col>20</xdr:col>
      <xdr:colOff>209550</xdr:colOff>
      <xdr:row>77</xdr:row>
      <xdr:rowOff>63500</xdr:rowOff>
    </xdr:to>
    <xdr:sp macro="" textlink="">
      <xdr:nvSpPr>
        <xdr:cNvPr id="442" name="フローチャート : 判断 441"/>
        <xdr:cNvSpPr/>
      </xdr:nvSpPr>
      <xdr:spPr>
        <a:xfrm>
          <a:off x="13843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73677</xdr:rowOff>
    </xdr:from>
    <xdr:ext cx="762000" cy="259045"/>
    <xdr:sp macro="" textlink="">
      <xdr:nvSpPr>
        <xdr:cNvPr id="443" name="テキスト ボックス 442"/>
        <xdr:cNvSpPr txBox="1"/>
      </xdr:nvSpPr>
      <xdr:spPr>
        <a:xfrm>
          <a:off x="13512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53339</xdr:rowOff>
    </xdr:from>
    <xdr:to>
      <xdr:col>19</xdr:col>
      <xdr:colOff>6350</xdr:colOff>
      <xdr:row>76</xdr:row>
      <xdr:rowOff>154939</xdr:rowOff>
    </xdr:to>
    <xdr:sp macro="" textlink="">
      <xdr:nvSpPr>
        <xdr:cNvPr id="444" name="フローチャート : 判断 443"/>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165117</xdr:rowOff>
    </xdr:from>
    <xdr:ext cx="762000" cy="259045"/>
    <xdr:sp macro="" textlink="">
      <xdr:nvSpPr>
        <xdr:cNvPr id="445" name="テキスト ボックス 444"/>
        <xdr:cNvSpPr txBox="1"/>
      </xdr:nvSpPr>
      <xdr:spPr>
        <a:xfrm>
          <a:off x="12623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152400</xdr:rowOff>
    </xdr:from>
    <xdr:to>
      <xdr:col>24</xdr:col>
      <xdr:colOff>82550</xdr:colOff>
      <xdr:row>79</xdr:row>
      <xdr:rowOff>82550</xdr:rowOff>
    </xdr:to>
    <xdr:sp macro="" textlink="">
      <xdr:nvSpPr>
        <xdr:cNvPr id="451" name="円/楕円 450"/>
        <xdr:cNvSpPr/>
      </xdr:nvSpPr>
      <xdr:spPr>
        <a:xfrm>
          <a:off x="164592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124477</xdr:rowOff>
    </xdr:from>
    <xdr:ext cx="762000" cy="259045"/>
    <xdr:sp macro="" textlink="">
      <xdr:nvSpPr>
        <xdr:cNvPr id="452" name="公債費以外該当値テキスト"/>
        <xdr:cNvSpPr txBox="1"/>
      </xdr:nvSpPr>
      <xdr:spPr>
        <a:xfrm>
          <a:off x="165989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0</xdr:rowOff>
    </xdr:from>
    <xdr:to>
      <xdr:col>22</xdr:col>
      <xdr:colOff>615950</xdr:colOff>
      <xdr:row>78</xdr:row>
      <xdr:rowOff>101600</xdr:rowOff>
    </xdr:to>
    <xdr:sp macro="" textlink="">
      <xdr:nvSpPr>
        <xdr:cNvPr id="453" name="円/楕円 452"/>
        <xdr:cNvSpPr/>
      </xdr:nvSpPr>
      <xdr:spPr>
        <a:xfrm>
          <a:off x="156210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86377</xdr:rowOff>
    </xdr:from>
    <xdr:ext cx="736600" cy="259045"/>
    <xdr:sp macro="" textlink="">
      <xdr:nvSpPr>
        <xdr:cNvPr id="454" name="テキスト ボックス 453"/>
        <xdr:cNvSpPr txBox="1"/>
      </xdr:nvSpPr>
      <xdr:spPr>
        <a:xfrm>
          <a:off x="15290800" y="1345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38100</xdr:rowOff>
    </xdr:from>
    <xdr:to>
      <xdr:col>21</xdr:col>
      <xdr:colOff>412750</xdr:colOff>
      <xdr:row>78</xdr:row>
      <xdr:rowOff>139700</xdr:rowOff>
    </xdr:to>
    <xdr:sp macro="" textlink="">
      <xdr:nvSpPr>
        <xdr:cNvPr id="455" name="円/楕円 454"/>
        <xdr:cNvSpPr/>
      </xdr:nvSpPr>
      <xdr:spPr>
        <a:xfrm>
          <a:off x="14732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124477</xdr:rowOff>
    </xdr:from>
    <xdr:ext cx="762000" cy="259045"/>
    <xdr:sp macro="" textlink="">
      <xdr:nvSpPr>
        <xdr:cNvPr id="456" name="テキスト ボックス 455"/>
        <xdr:cNvSpPr txBox="1"/>
      </xdr:nvSpPr>
      <xdr:spPr>
        <a:xfrm>
          <a:off x="144018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75.0</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163830</xdr:rowOff>
    </xdr:from>
    <xdr:to>
      <xdr:col>20</xdr:col>
      <xdr:colOff>209550</xdr:colOff>
      <xdr:row>77</xdr:row>
      <xdr:rowOff>93980</xdr:rowOff>
    </xdr:to>
    <xdr:sp macro="" textlink="">
      <xdr:nvSpPr>
        <xdr:cNvPr id="457" name="円/楕円 456"/>
        <xdr:cNvSpPr/>
      </xdr:nvSpPr>
      <xdr:spPr>
        <a:xfrm>
          <a:off x="138430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78757</xdr:rowOff>
    </xdr:from>
    <xdr:ext cx="762000" cy="259045"/>
    <xdr:sp macro="" textlink="">
      <xdr:nvSpPr>
        <xdr:cNvPr id="458" name="テキスト ボックス 457"/>
        <xdr:cNvSpPr txBox="1"/>
      </xdr:nvSpPr>
      <xdr:spPr>
        <a:xfrm>
          <a:off x="13512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22861</xdr:rowOff>
    </xdr:from>
    <xdr:to>
      <xdr:col>19</xdr:col>
      <xdr:colOff>6350</xdr:colOff>
      <xdr:row>77</xdr:row>
      <xdr:rowOff>124461</xdr:rowOff>
    </xdr:to>
    <xdr:sp macro="" textlink="">
      <xdr:nvSpPr>
        <xdr:cNvPr id="459" name="円/楕円 458"/>
        <xdr:cNvSpPr/>
      </xdr:nvSpPr>
      <xdr:spPr>
        <a:xfrm>
          <a:off x="12954000" y="13224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109238</xdr:rowOff>
    </xdr:from>
    <xdr:ext cx="762000" cy="259045"/>
    <xdr:sp macro="" textlink="">
      <xdr:nvSpPr>
        <xdr:cNvPr id="460" name="テキスト ボックス 459"/>
        <xdr:cNvSpPr txBox="1"/>
      </xdr:nvSpPr>
      <xdr:spPr>
        <a:xfrm>
          <a:off x="12623800" y="13310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愛媛県八幡浜市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71349</xdr:rowOff>
    </xdr:from>
    <xdr:to>
      <xdr:col>4</xdr:col>
      <xdr:colOff>1117600</xdr:colOff>
      <xdr:row>20</xdr:row>
      <xdr:rowOff>128651</xdr:rowOff>
    </xdr:to>
    <xdr:cxnSp macro="">
      <xdr:nvCxnSpPr>
        <xdr:cNvPr id="45" name="直線コネクタ 44"/>
        <xdr:cNvCxnSpPr/>
      </xdr:nvCxnSpPr>
      <xdr:spPr bwMode="auto">
        <a:xfrm flipV="1">
          <a:off x="5651500" y="2176374"/>
          <a:ext cx="0" cy="14289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100728</xdr:rowOff>
    </xdr:from>
    <xdr:ext cx="762000" cy="259045"/>
    <xdr:sp macro="" textlink="">
      <xdr:nvSpPr>
        <xdr:cNvPr id="46" name="人口1人当たり決算額の推移最小値テキスト130"/>
        <xdr:cNvSpPr txBox="1"/>
      </xdr:nvSpPr>
      <xdr:spPr>
        <a:xfrm>
          <a:off x="5740400" y="357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56,120</a:t>
          </a:r>
          <a:endParaRPr kumimoji="1" lang="ja-JP" altLang="en-US" sz="1000" b="1">
            <a:latin typeface="ＭＳ Ｐゴシック"/>
          </a:endParaRPr>
        </a:p>
      </xdr:txBody>
    </xdr:sp>
    <xdr:clientData/>
  </xdr:oneCellAnchor>
  <xdr:twoCellAnchor>
    <xdr:from>
      <xdr:col>4</xdr:col>
      <xdr:colOff>1028700</xdr:colOff>
      <xdr:row>20</xdr:row>
      <xdr:rowOff>128651</xdr:rowOff>
    </xdr:from>
    <xdr:to>
      <xdr:col>5</xdr:col>
      <xdr:colOff>73025</xdr:colOff>
      <xdr:row>20</xdr:row>
      <xdr:rowOff>128651</xdr:rowOff>
    </xdr:to>
    <xdr:cxnSp macro="">
      <xdr:nvCxnSpPr>
        <xdr:cNvPr id="47" name="直線コネクタ 46"/>
        <xdr:cNvCxnSpPr/>
      </xdr:nvCxnSpPr>
      <xdr:spPr bwMode="auto">
        <a:xfrm>
          <a:off x="5562600" y="36052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157726</xdr:rowOff>
    </xdr:from>
    <xdr:ext cx="762000" cy="259045"/>
    <xdr:sp macro="" textlink="">
      <xdr:nvSpPr>
        <xdr:cNvPr id="48" name="人口1人当たり決算額の推移最大値テキスト130"/>
        <xdr:cNvSpPr txBox="1"/>
      </xdr:nvSpPr>
      <xdr:spPr>
        <a:xfrm>
          <a:off x="5740400" y="191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168,632</a:t>
          </a:r>
          <a:endParaRPr kumimoji="1" lang="ja-JP" altLang="en-US" sz="1000" b="1">
            <a:latin typeface="ＭＳ Ｐゴシック"/>
          </a:endParaRPr>
        </a:p>
      </xdr:txBody>
    </xdr:sp>
    <xdr:clientData/>
  </xdr:oneCellAnchor>
  <xdr:twoCellAnchor>
    <xdr:from>
      <xdr:col>4</xdr:col>
      <xdr:colOff>1028700</xdr:colOff>
      <xdr:row>12</xdr:row>
      <xdr:rowOff>71349</xdr:rowOff>
    </xdr:from>
    <xdr:to>
      <xdr:col>5</xdr:col>
      <xdr:colOff>73025</xdr:colOff>
      <xdr:row>12</xdr:row>
      <xdr:rowOff>71349</xdr:rowOff>
    </xdr:to>
    <xdr:cxnSp macro="">
      <xdr:nvCxnSpPr>
        <xdr:cNvPr id="49" name="直線コネクタ 48"/>
        <xdr:cNvCxnSpPr/>
      </xdr:nvCxnSpPr>
      <xdr:spPr bwMode="auto">
        <a:xfrm>
          <a:off x="5562600" y="217637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138684</xdr:rowOff>
    </xdr:from>
    <xdr:to>
      <xdr:col>4</xdr:col>
      <xdr:colOff>1117600</xdr:colOff>
      <xdr:row>17</xdr:row>
      <xdr:rowOff>36830</xdr:rowOff>
    </xdr:to>
    <xdr:cxnSp macro="">
      <xdr:nvCxnSpPr>
        <xdr:cNvPr id="50" name="直線コネクタ 49"/>
        <xdr:cNvCxnSpPr/>
      </xdr:nvCxnSpPr>
      <xdr:spPr bwMode="auto">
        <a:xfrm flipV="1">
          <a:off x="5003800" y="2929509"/>
          <a:ext cx="647700" cy="695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32364</xdr:rowOff>
    </xdr:from>
    <xdr:ext cx="762000" cy="259045"/>
    <xdr:sp macro="" textlink="">
      <xdr:nvSpPr>
        <xdr:cNvPr id="51" name="人口1人当たり決算額の推移平均値テキスト130"/>
        <xdr:cNvSpPr txBox="1"/>
      </xdr:nvSpPr>
      <xdr:spPr>
        <a:xfrm>
          <a:off x="5740400" y="29946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98,003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60287</xdr:rowOff>
    </xdr:from>
    <xdr:to>
      <xdr:col>5</xdr:col>
      <xdr:colOff>34925</xdr:colOff>
      <xdr:row>17</xdr:row>
      <xdr:rowOff>161887</xdr:rowOff>
    </xdr:to>
    <xdr:sp macro="" textlink="">
      <xdr:nvSpPr>
        <xdr:cNvPr id="52" name="フローチャート : 判断 51"/>
        <xdr:cNvSpPr/>
      </xdr:nvSpPr>
      <xdr:spPr bwMode="auto">
        <a:xfrm>
          <a:off x="5600700" y="30225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143523</xdr:rowOff>
    </xdr:from>
    <xdr:to>
      <xdr:col>4</xdr:col>
      <xdr:colOff>469900</xdr:colOff>
      <xdr:row>17</xdr:row>
      <xdr:rowOff>36830</xdr:rowOff>
    </xdr:to>
    <xdr:cxnSp macro="">
      <xdr:nvCxnSpPr>
        <xdr:cNvPr id="53" name="直線コネクタ 52"/>
        <xdr:cNvCxnSpPr/>
      </xdr:nvCxnSpPr>
      <xdr:spPr bwMode="auto">
        <a:xfrm>
          <a:off x="4305300" y="2934348"/>
          <a:ext cx="698500" cy="647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98069</xdr:rowOff>
    </xdr:from>
    <xdr:to>
      <xdr:col>4</xdr:col>
      <xdr:colOff>520700</xdr:colOff>
      <xdr:row>18</xdr:row>
      <xdr:rowOff>28219</xdr:rowOff>
    </xdr:to>
    <xdr:sp macro="" textlink="">
      <xdr:nvSpPr>
        <xdr:cNvPr id="54" name="フローチャート : 判断 53"/>
        <xdr:cNvSpPr/>
      </xdr:nvSpPr>
      <xdr:spPr bwMode="auto">
        <a:xfrm>
          <a:off x="49530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12996</xdr:rowOff>
    </xdr:from>
    <xdr:ext cx="736600" cy="259045"/>
    <xdr:sp macro="" textlink="">
      <xdr:nvSpPr>
        <xdr:cNvPr id="55" name="テキスト ボックス 54"/>
        <xdr:cNvSpPr txBox="1"/>
      </xdr:nvSpPr>
      <xdr:spPr>
        <a:xfrm>
          <a:off x="4622800" y="3146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143523</xdr:rowOff>
    </xdr:from>
    <xdr:to>
      <xdr:col>3</xdr:col>
      <xdr:colOff>904875</xdr:colOff>
      <xdr:row>17</xdr:row>
      <xdr:rowOff>12002</xdr:rowOff>
    </xdr:to>
    <xdr:cxnSp macro="">
      <xdr:nvCxnSpPr>
        <xdr:cNvPr id="56" name="直線コネクタ 55"/>
        <xdr:cNvCxnSpPr/>
      </xdr:nvCxnSpPr>
      <xdr:spPr bwMode="auto">
        <a:xfrm flipV="1">
          <a:off x="3606800" y="2934348"/>
          <a:ext cx="698500" cy="399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79121</xdr:rowOff>
    </xdr:from>
    <xdr:to>
      <xdr:col>3</xdr:col>
      <xdr:colOff>955675</xdr:colOff>
      <xdr:row>18</xdr:row>
      <xdr:rowOff>9271</xdr:rowOff>
    </xdr:to>
    <xdr:sp macro="" textlink="">
      <xdr:nvSpPr>
        <xdr:cNvPr id="57" name="フローチャート : 判断 56"/>
        <xdr:cNvSpPr/>
      </xdr:nvSpPr>
      <xdr:spPr bwMode="auto">
        <a:xfrm>
          <a:off x="42545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165498</xdr:rowOff>
    </xdr:from>
    <xdr:ext cx="762000" cy="259045"/>
    <xdr:sp macro="" textlink="">
      <xdr:nvSpPr>
        <xdr:cNvPr id="58" name="テキスト ボックス 57"/>
        <xdr:cNvSpPr txBox="1"/>
      </xdr:nvSpPr>
      <xdr:spPr>
        <a:xfrm>
          <a:off x="3924300" y="3127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12002</xdr:rowOff>
    </xdr:from>
    <xdr:to>
      <xdr:col>3</xdr:col>
      <xdr:colOff>206375</xdr:colOff>
      <xdr:row>17</xdr:row>
      <xdr:rowOff>20015</xdr:rowOff>
    </xdr:to>
    <xdr:cxnSp macro="">
      <xdr:nvCxnSpPr>
        <xdr:cNvPr id="59" name="直線コネクタ 58"/>
        <xdr:cNvCxnSpPr/>
      </xdr:nvCxnSpPr>
      <xdr:spPr bwMode="auto">
        <a:xfrm flipV="1">
          <a:off x="2908300" y="2974277"/>
          <a:ext cx="698500" cy="80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49644</xdr:rowOff>
    </xdr:from>
    <xdr:to>
      <xdr:col>3</xdr:col>
      <xdr:colOff>257175</xdr:colOff>
      <xdr:row>17</xdr:row>
      <xdr:rowOff>151244</xdr:rowOff>
    </xdr:to>
    <xdr:sp macro="" textlink="">
      <xdr:nvSpPr>
        <xdr:cNvPr id="60" name="フローチャート : 判断 59"/>
        <xdr:cNvSpPr/>
      </xdr:nvSpPr>
      <xdr:spPr bwMode="auto">
        <a:xfrm>
          <a:off x="35560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136021</xdr:rowOff>
    </xdr:from>
    <xdr:ext cx="762000" cy="259045"/>
    <xdr:sp macro="" textlink="">
      <xdr:nvSpPr>
        <xdr:cNvPr id="61" name="テキスト ボックス 60"/>
        <xdr:cNvSpPr txBox="1"/>
      </xdr:nvSpPr>
      <xdr:spPr>
        <a:xfrm>
          <a:off x="32258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61392</xdr:rowOff>
    </xdr:from>
    <xdr:to>
      <xdr:col>2</xdr:col>
      <xdr:colOff>692150</xdr:colOff>
      <xdr:row>17</xdr:row>
      <xdr:rowOff>162992</xdr:rowOff>
    </xdr:to>
    <xdr:sp macro="" textlink="">
      <xdr:nvSpPr>
        <xdr:cNvPr id="62" name="フローチャート : 判断 61"/>
        <xdr:cNvSpPr/>
      </xdr:nvSpPr>
      <xdr:spPr bwMode="auto">
        <a:xfrm>
          <a:off x="28575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147769</xdr:rowOff>
    </xdr:from>
    <xdr:ext cx="762000" cy="259045"/>
    <xdr:sp macro="" textlink="">
      <xdr:nvSpPr>
        <xdr:cNvPr id="63" name="テキスト ボックス 62"/>
        <xdr:cNvSpPr txBox="1"/>
      </xdr:nvSpPr>
      <xdr:spPr>
        <a:xfrm>
          <a:off x="25273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87884</xdr:rowOff>
    </xdr:from>
    <xdr:to>
      <xdr:col>5</xdr:col>
      <xdr:colOff>34925</xdr:colOff>
      <xdr:row>17</xdr:row>
      <xdr:rowOff>18034</xdr:rowOff>
    </xdr:to>
    <xdr:sp macro="" textlink="">
      <xdr:nvSpPr>
        <xdr:cNvPr id="69" name="円/楕円 68"/>
        <xdr:cNvSpPr/>
      </xdr:nvSpPr>
      <xdr:spPr bwMode="auto">
        <a:xfrm>
          <a:off x="5600700" y="28787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104411</xdr:rowOff>
    </xdr:from>
    <xdr:ext cx="762000" cy="259045"/>
    <xdr:sp macro="" textlink="">
      <xdr:nvSpPr>
        <xdr:cNvPr id="70" name="人口1人当たり決算額の推移該当値テキスト130"/>
        <xdr:cNvSpPr txBox="1"/>
      </xdr:nvSpPr>
      <xdr:spPr>
        <a:xfrm>
          <a:off x="5740400" y="2723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109,330</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157480</xdr:rowOff>
    </xdr:from>
    <xdr:to>
      <xdr:col>4</xdr:col>
      <xdr:colOff>520700</xdr:colOff>
      <xdr:row>17</xdr:row>
      <xdr:rowOff>87630</xdr:rowOff>
    </xdr:to>
    <xdr:sp macro="" textlink="">
      <xdr:nvSpPr>
        <xdr:cNvPr id="71" name="円/楕円 70"/>
        <xdr:cNvSpPr/>
      </xdr:nvSpPr>
      <xdr:spPr bwMode="auto">
        <a:xfrm>
          <a:off x="4953000" y="29483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97807</xdr:rowOff>
    </xdr:from>
    <xdr:ext cx="736600" cy="259045"/>
    <xdr:sp macro="" textlink="">
      <xdr:nvSpPr>
        <xdr:cNvPr id="72" name="テキスト ボックス 71"/>
        <xdr:cNvSpPr txBox="1"/>
      </xdr:nvSpPr>
      <xdr:spPr>
        <a:xfrm>
          <a:off x="4622800" y="2717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103,850</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92723</xdr:rowOff>
    </xdr:from>
    <xdr:to>
      <xdr:col>3</xdr:col>
      <xdr:colOff>955675</xdr:colOff>
      <xdr:row>17</xdr:row>
      <xdr:rowOff>22873</xdr:rowOff>
    </xdr:to>
    <xdr:sp macro="" textlink="">
      <xdr:nvSpPr>
        <xdr:cNvPr id="73" name="円/楕円 72"/>
        <xdr:cNvSpPr/>
      </xdr:nvSpPr>
      <xdr:spPr bwMode="auto">
        <a:xfrm>
          <a:off x="4254500" y="28835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33050</xdr:rowOff>
    </xdr:from>
    <xdr:ext cx="762000" cy="259045"/>
    <xdr:sp macro="" textlink="">
      <xdr:nvSpPr>
        <xdr:cNvPr id="74" name="テキスト ボックス 73"/>
        <xdr:cNvSpPr txBox="1"/>
      </xdr:nvSpPr>
      <xdr:spPr>
        <a:xfrm>
          <a:off x="3924300" y="2652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108,949</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132652</xdr:rowOff>
    </xdr:from>
    <xdr:to>
      <xdr:col>3</xdr:col>
      <xdr:colOff>257175</xdr:colOff>
      <xdr:row>17</xdr:row>
      <xdr:rowOff>62802</xdr:rowOff>
    </xdr:to>
    <xdr:sp macro="" textlink="">
      <xdr:nvSpPr>
        <xdr:cNvPr id="75" name="円/楕円 74"/>
        <xdr:cNvSpPr/>
      </xdr:nvSpPr>
      <xdr:spPr bwMode="auto">
        <a:xfrm>
          <a:off x="3556000" y="29234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72979</xdr:rowOff>
    </xdr:from>
    <xdr:ext cx="762000" cy="259045"/>
    <xdr:sp macro="" textlink="">
      <xdr:nvSpPr>
        <xdr:cNvPr id="76" name="テキスト ボックス 75"/>
        <xdr:cNvSpPr txBox="1"/>
      </xdr:nvSpPr>
      <xdr:spPr>
        <a:xfrm>
          <a:off x="3225800" y="2692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105,805</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140665</xdr:rowOff>
    </xdr:from>
    <xdr:to>
      <xdr:col>2</xdr:col>
      <xdr:colOff>692150</xdr:colOff>
      <xdr:row>17</xdr:row>
      <xdr:rowOff>70815</xdr:rowOff>
    </xdr:to>
    <xdr:sp macro="" textlink="">
      <xdr:nvSpPr>
        <xdr:cNvPr id="77" name="円/楕円 76"/>
        <xdr:cNvSpPr/>
      </xdr:nvSpPr>
      <xdr:spPr bwMode="auto">
        <a:xfrm>
          <a:off x="2857500" y="29314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80992</xdr:rowOff>
    </xdr:from>
    <xdr:ext cx="762000" cy="259045"/>
    <xdr:sp macro="" textlink="">
      <xdr:nvSpPr>
        <xdr:cNvPr id="78" name="テキスト ボックス 77"/>
        <xdr:cNvSpPr txBox="1"/>
      </xdr:nvSpPr>
      <xdr:spPr>
        <a:xfrm>
          <a:off x="2527300" y="2700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105,174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325817</xdr:rowOff>
    </xdr:from>
    <xdr:to>
      <xdr:col>4</xdr:col>
      <xdr:colOff>1117600</xdr:colOff>
      <xdr:row>38</xdr:row>
      <xdr:rowOff>97830</xdr:rowOff>
    </xdr:to>
    <xdr:cxnSp macro="">
      <xdr:nvCxnSpPr>
        <xdr:cNvPr id="107" name="直線コネクタ 106"/>
        <xdr:cNvCxnSpPr/>
      </xdr:nvCxnSpPr>
      <xdr:spPr bwMode="auto">
        <a:xfrm flipV="1">
          <a:off x="5651500" y="6250367"/>
          <a:ext cx="0" cy="13150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69907</xdr:rowOff>
    </xdr:from>
    <xdr:ext cx="762000" cy="259045"/>
    <xdr:sp macro="" textlink="">
      <xdr:nvSpPr>
        <xdr:cNvPr id="108" name="人口1人当たり決算額の推移最小値テキスト445"/>
        <xdr:cNvSpPr txBox="1"/>
      </xdr:nvSpPr>
      <xdr:spPr>
        <a:xfrm>
          <a:off x="5740400" y="7537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-2,344</a:t>
          </a:r>
          <a:endParaRPr kumimoji="1" lang="ja-JP" altLang="en-US" sz="1000" b="1">
            <a:latin typeface="ＭＳ Ｐゴシック"/>
          </a:endParaRPr>
        </a:p>
      </xdr:txBody>
    </xdr:sp>
    <xdr:clientData/>
  </xdr:oneCellAnchor>
  <xdr:twoCellAnchor>
    <xdr:from>
      <xdr:col>4</xdr:col>
      <xdr:colOff>1028700</xdr:colOff>
      <xdr:row>38</xdr:row>
      <xdr:rowOff>97830</xdr:rowOff>
    </xdr:from>
    <xdr:to>
      <xdr:col>5</xdr:col>
      <xdr:colOff>73025</xdr:colOff>
      <xdr:row>38</xdr:row>
      <xdr:rowOff>97830</xdr:rowOff>
    </xdr:to>
    <xdr:cxnSp macro="">
      <xdr:nvCxnSpPr>
        <xdr:cNvPr id="109" name="直線コネクタ 108"/>
        <xdr:cNvCxnSpPr/>
      </xdr:nvCxnSpPr>
      <xdr:spPr bwMode="auto">
        <a:xfrm>
          <a:off x="5562600" y="75654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69294</xdr:rowOff>
    </xdr:from>
    <xdr:ext cx="762000" cy="259045"/>
    <xdr:sp macro="" textlink="">
      <xdr:nvSpPr>
        <xdr:cNvPr id="110" name="人口1人当たり決算額の推移最大値テキスト445"/>
        <xdr:cNvSpPr txBox="1"/>
      </xdr:nvSpPr>
      <xdr:spPr>
        <a:xfrm>
          <a:off x="5740400" y="5993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342,817</a:t>
          </a:r>
          <a:endParaRPr kumimoji="1" lang="ja-JP" altLang="en-US" sz="1000" b="1">
            <a:latin typeface="ＭＳ Ｐゴシック"/>
          </a:endParaRPr>
        </a:p>
      </xdr:txBody>
    </xdr:sp>
    <xdr:clientData/>
  </xdr:oneCellAnchor>
  <xdr:twoCellAnchor>
    <xdr:from>
      <xdr:col>4</xdr:col>
      <xdr:colOff>1028700</xdr:colOff>
      <xdr:row>33</xdr:row>
      <xdr:rowOff>325817</xdr:rowOff>
    </xdr:from>
    <xdr:to>
      <xdr:col>5</xdr:col>
      <xdr:colOff>73025</xdr:colOff>
      <xdr:row>33</xdr:row>
      <xdr:rowOff>325817</xdr:rowOff>
    </xdr:to>
    <xdr:cxnSp macro="">
      <xdr:nvCxnSpPr>
        <xdr:cNvPr id="111" name="直線コネクタ 110"/>
        <xdr:cNvCxnSpPr/>
      </xdr:nvCxnSpPr>
      <xdr:spPr bwMode="auto">
        <a:xfrm>
          <a:off x="5562600" y="62503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300248</xdr:rowOff>
    </xdr:from>
    <xdr:to>
      <xdr:col>4</xdr:col>
      <xdr:colOff>1117600</xdr:colOff>
      <xdr:row>37</xdr:row>
      <xdr:rowOff>308276</xdr:rowOff>
    </xdr:to>
    <xdr:cxnSp macro="">
      <xdr:nvCxnSpPr>
        <xdr:cNvPr id="112" name="直線コネクタ 111"/>
        <xdr:cNvCxnSpPr/>
      </xdr:nvCxnSpPr>
      <xdr:spPr bwMode="auto">
        <a:xfrm>
          <a:off x="5003800" y="7424948"/>
          <a:ext cx="647700" cy="80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293053</xdr:rowOff>
    </xdr:from>
    <xdr:ext cx="762000" cy="259045"/>
    <xdr:sp macro="" textlink="">
      <xdr:nvSpPr>
        <xdr:cNvPr id="113" name="人口1人当たり決算額の推移平均値テキスト445"/>
        <xdr:cNvSpPr txBox="1"/>
      </xdr:nvSpPr>
      <xdr:spPr>
        <a:xfrm>
          <a:off x="5740400" y="7417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26,387</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280466</xdr:rowOff>
    </xdr:from>
    <xdr:to>
      <xdr:col>5</xdr:col>
      <xdr:colOff>34925</xdr:colOff>
      <xdr:row>38</xdr:row>
      <xdr:rowOff>39166</xdr:rowOff>
    </xdr:to>
    <xdr:sp macro="" textlink="">
      <xdr:nvSpPr>
        <xdr:cNvPr id="114" name="フローチャート : 判断 113"/>
        <xdr:cNvSpPr/>
      </xdr:nvSpPr>
      <xdr:spPr bwMode="auto">
        <a:xfrm>
          <a:off x="5600700" y="74051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300248</xdr:rowOff>
    </xdr:from>
    <xdr:to>
      <xdr:col>4</xdr:col>
      <xdr:colOff>469900</xdr:colOff>
      <xdr:row>37</xdr:row>
      <xdr:rowOff>319050</xdr:rowOff>
    </xdr:to>
    <xdr:cxnSp macro="">
      <xdr:nvCxnSpPr>
        <xdr:cNvPr id="115" name="直線コネクタ 114"/>
        <xdr:cNvCxnSpPr/>
      </xdr:nvCxnSpPr>
      <xdr:spPr bwMode="auto">
        <a:xfrm flipV="1">
          <a:off x="4305300" y="7424948"/>
          <a:ext cx="698500" cy="188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271039</xdr:rowOff>
    </xdr:from>
    <xdr:to>
      <xdr:col>4</xdr:col>
      <xdr:colOff>520700</xdr:colOff>
      <xdr:row>38</xdr:row>
      <xdr:rowOff>29739</xdr:rowOff>
    </xdr:to>
    <xdr:sp macro="" textlink="">
      <xdr:nvSpPr>
        <xdr:cNvPr id="116" name="フローチャート : 判断 115"/>
        <xdr:cNvSpPr/>
      </xdr:nvSpPr>
      <xdr:spPr bwMode="auto">
        <a:xfrm>
          <a:off x="49530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14516</xdr:rowOff>
    </xdr:from>
    <xdr:ext cx="736600" cy="259045"/>
    <xdr:sp macro="" textlink="">
      <xdr:nvSpPr>
        <xdr:cNvPr id="117" name="テキスト ボックス 116"/>
        <xdr:cNvSpPr txBox="1"/>
      </xdr:nvSpPr>
      <xdr:spPr>
        <a:xfrm>
          <a:off x="4622800" y="7482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317695</xdr:rowOff>
    </xdr:from>
    <xdr:to>
      <xdr:col>3</xdr:col>
      <xdr:colOff>904875</xdr:colOff>
      <xdr:row>37</xdr:row>
      <xdr:rowOff>319050</xdr:rowOff>
    </xdr:to>
    <xdr:cxnSp macro="">
      <xdr:nvCxnSpPr>
        <xdr:cNvPr id="118" name="直線コネクタ 117"/>
        <xdr:cNvCxnSpPr/>
      </xdr:nvCxnSpPr>
      <xdr:spPr bwMode="auto">
        <a:xfrm>
          <a:off x="3606800" y="7442395"/>
          <a:ext cx="698500" cy="13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263640</xdr:rowOff>
    </xdr:from>
    <xdr:to>
      <xdr:col>3</xdr:col>
      <xdr:colOff>955675</xdr:colOff>
      <xdr:row>38</xdr:row>
      <xdr:rowOff>22340</xdr:rowOff>
    </xdr:to>
    <xdr:sp macro="" textlink="">
      <xdr:nvSpPr>
        <xdr:cNvPr id="119" name="フローチャート : 判断 118"/>
        <xdr:cNvSpPr/>
      </xdr:nvSpPr>
      <xdr:spPr bwMode="auto">
        <a:xfrm>
          <a:off x="42545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32517</xdr:rowOff>
    </xdr:from>
    <xdr:ext cx="762000" cy="259045"/>
    <xdr:sp macro="" textlink="">
      <xdr:nvSpPr>
        <xdr:cNvPr id="120" name="テキスト ボックス 119"/>
        <xdr:cNvSpPr txBox="1"/>
      </xdr:nvSpPr>
      <xdr:spPr>
        <a:xfrm>
          <a:off x="3924300" y="715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317336</xdr:rowOff>
    </xdr:from>
    <xdr:to>
      <xdr:col>3</xdr:col>
      <xdr:colOff>206375</xdr:colOff>
      <xdr:row>37</xdr:row>
      <xdr:rowOff>317695</xdr:rowOff>
    </xdr:to>
    <xdr:cxnSp macro="">
      <xdr:nvCxnSpPr>
        <xdr:cNvPr id="121" name="直線コネクタ 120"/>
        <xdr:cNvCxnSpPr/>
      </xdr:nvCxnSpPr>
      <xdr:spPr bwMode="auto">
        <a:xfrm>
          <a:off x="2908300" y="7442036"/>
          <a:ext cx="698500" cy="3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253735</xdr:rowOff>
    </xdr:from>
    <xdr:to>
      <xdr:col>3</xdr:col>
      <xdr:colOff>257175</xdr:colOff>
      <xdr:row>38</xdr:row>
      <xdr:rowOff>12435</xdr:rowOff>
    </xdr:to>
    <xdr:sp macro="" textlink="">
      <xdr:nvSpPr>
        <xdr:cNvPr id="122" name="フローチャート : 判断 121"/>
        <xdr:cNvSpPr/>
      </xdr:nvSpPr>
      <xdr:spPr bwMode="auto">
        <a:xfrm>
          <a:off x="35560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22612</xdr:rowOff>
    </xdr:from>
    <xdr:ext cx="762000" cy="259045"/>
    <xdr:sp macro="" textlink="">
      <xdr:nvSpPr>
        <xdr:cNvPr id="123" name="テキスト ボックス 122"/>
        <xdr:cNvSpPr txBox="1"/>
      </xdr:nvSpPr>
      <xdr:spPr>
        <a:xfrm>
          <a:off x="32258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246942</xdr:rowOff>
    </xdr:from>
    <xdr:to>
      <xdr:col>2</xdr:col>
      <xdr:colOff>692150</xdr:colOff>
      <xdr:row>38</xdr:row>
      <xdr:rowOff>5642</xdr:rowOff>
    </xdr:to>
    <xdr:sp macro="" textlink="">
      <xdr:nvSpPr>
        <xdr:cNvPr id="124" name="フローチャート : 判断 123"/>
        <xdr:cNvSpPr/>
      </xdr:nvSpPr>
      <xdr:spPr bwMode="auto">
        <a:xfrm>
          <a:off x="28575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15819</xdr:rowOff>
    </xdr:from>
    <xdr:ext cx="762000" cy="259045"/>
    <xdr:sp macro="" textlink="">
      <xdr:nvSpPr>
        <xdr:cNvPr id="125" name="テキスト ボックス 124"/>
        <xdr:cNvSpPr txBox="1"/>
      </xdr:nvSpPr>
      <xdr:spPr>
        <a:xfrm>
          <a:off x="25273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257476</xdr:rowOff>
    </xdr:from>
    <xdr:to>
      <xdr:col>5</xdr:col>
      <xdr:colOff>34925</xdr:colOff>
      <xdr:row>38</xdr:row>
      <xdr:rowOff>16176</xdr:rowOff>
    </xdr:to>
    <xdr:sp macro="" textlink="">
      <xdr:nvSpPr>
        <xdr:cNvPr id="131" name="円/楕円 130"/>
        <xdr:cNvSpPr/>
      </xdr:nvSpPr>
      <xdr:spPr bwMode="auto">
        <a:xfrm>
          <a:off x="5600700" y="73821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102553</xdr:rowOff>
    </xdr:from>
    <xdr:ext cx="762000" cy="259045"/>
    <xdr:sp macro="" textlink="">
      <xdr:nvSpPr>
        <xdr:cNvPr id="132" name="人口1人当たり決算額の推移該当値テキスト445"/>
        <xdr:cNvSpPr txBox="1"/>
      </xdr:nvSpPr>
      <xdr:spPr>
        <a:xfrm>
          <a:off x="5740400" y="722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32,421</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249448</xdr:rowOff>
    </xdr:from>
    <xdr:to>
      <xdr:col>4</xdr:col>
      <xdr:colOff>520700</xdr:colOff>
      <xdr:row>38</xdr:row>
      <xdr:rowOff>8148</xdr:rowOff>
    </xdr:to>
    <xdr:sp macro="" textlink="">
      <xdr:nvSpPr>
        <xdr:cNvPr id="133" name="円/楕円 132"/>
        <xdr:cNvSpPr/>
      </xdr:nvSpPr>
      <xdr:spPr bwMode="auto">
        <a:xfrm>
          <a:off x="4953000" y="73741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18325</xdr:rowOff>
    </xdr:from>
    <xdr:ext cx="736600" cy="259045"/>
    <xdr:sp macro="" textlink="">
      <xdr:nvSpPr>
        <xdr:cNvPr id="134" name="テキスト ボックス 133"/>
        <xdr:cNvSpPr txBox="1"/>
      </xdr:nvSpPr>
      <xdr:spPr>
        <a:xfrm>
          <a:off x="4622800" y="71430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34,528</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268250</xdr:rowOff>
    </xdr:from>
    <xdr:to>
      <xdr:col>3</xdr:col>
      <xdr:colOff>955675</xdr:colOff>
      <xdr:row>38</xdr:row>
      <xdr:rowOff>26950</xdr:rowOff>
    </xdr:to>
    <xdr:sp macro="" textlink="">
      <xdr:nvSpPr>
        <xdr:cNvPr id="135" name="円/楕円 134"/>
        <xdr:cNvSpPr/>
      </xdr:nvSpPr>
      <xdr:spPr bwMode="auto">
        <a:xfrm>
          <a:off x="4254500" y="73929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11727</xdr:rowOff>
    </xdr:from>
    <xdr:ext cx="762000" cy="259045"/>
    <xdr:sp macro="" textlink="">
      <xdr:nvSpPr>
        <xdr:cNvPr id="136" name="テキスト ボックス 135"/>
        <xdr:cNvSpPr txBox="1"/>
      </xdr:nvSpPr>
      <xdr:spPr>
        <a:xfrm>
          <a:off x="3924300" y="7479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29,593</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266895</xdr:rowOff>
    </xdr:from>
    <xdr:to>
      <xdr:col>3</xdr:col>
      <xdr:colOff>257175</xdr:colOff>
      <xdr:row>38</xdr:row>
      <xdr:rowOff>25595</xdr:rowOff>
    </xdr:to>
    <xdr:sp macro="" textlink="">
      <xdr:nvSpPr>
        <xdr:cNvPr id="137" name="円/楕円 136"/>
        <xdr:cNvSpPr/>
      </xdr:nvSpPr>
      <xdr:spPr bwMode="auto">
        <a:xfrm>
          <a:off x="3556000" y="73915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10372</xdr:rowOff>
    </xdr:from>
    <xdr:ext cx="762000" cy="259045"/>
    <xdr:sp macro="" textlink="">
      <xdr:nvSpPr>
        <xdr:cNvPr id="138" name="テキスト ボックス 137"/>
        <xdr:cNvSpPr txBox="1"/>
      </xdr:nvSpPr>
      <xdr:spPr>
        <a:xfrm>
          <a:off x="3225800" y="7477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29,949</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266536</xdr:rowOff>
    </xdr:from>
    <xdr:to>
      <xdr:col>2</xdr:col>
      <xdr:colOff>692150</xdr:colOff>
      <xdr:row>38</xdr:row>
      <xdr:rowOff>25236</xdr:rowOff>
    </xdr:to>
    <xdr:sp macro="" textlink="">
      <xdr:nvSpPr>
        <xdr:cNvPr id="139" name="円/楕円 138"/>
        <xdr:cNvSpPr/>
      </xdr:nvSpPr>
      <xdr:spPr bwMode="auto">
        <a:xfrm>
          <a:off x="2857500" y="73912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10013</xdr:rowOff>
    </xdr:from>
    <xdr:ext cx="762000" cy="259045"/>
    <xdr:sp macro="" textlink="">
      <xdr:nvSpPr>
        <xdr:cNvPr id="140" name="テキスト ボックス 139"/>
        <xdr:cNvSpPr txBox="1"/>
      </xdr:nvSpPr>
      <xdr:spPr>
        <a:xfrm>
          <a:off x="2527300" y="7477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30,043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愛媛県八幡浜市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財政調整基金は</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年続けて積み増すことができ、標準財政規模の</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％超を持続している良好な状態にある。実質収支額は平成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％超に改善したが、</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a:t>
          </a:r>
          <a:r>
            <a:rPr kumimoji="1" lang="en-US" altLang="ja-JP" sz="1400">
              <a:latin typeface="ＭＳ ゴシック" pitchFamily="49" charset="-128"/>
              <a:ea typeface="ＭＳ ゴシック" pitchFamily="49" charset="-128"/>
            </a:rPr>
            <a:t>1.57</a:t>
          </a:r>
          <a:r>
            <a:rPr kumimoji="1" lang="ja-JP" altLang="en-US" sz="1400">
              <a:latin typeface="ＭＳ ゴシック" pitchFamily="49" charset="-128"/>
              <a:ea typeface="ＭＳ ゴシック" pitchFamily="49" charset="-128"/>
            </a:rPr>
            <a:t>％に悪化した。実質単年度収支についても前年度に比べ</a:t>
          </a:r>
          <a:r>
            <a:rPr kumimoji="1" lang="en-US" altLang="ja-JP" sz="1400">
              <a:latin typeface="ＭＳ ゴシック" pitchFamily="49" charset="-128"/>
              <a:ea typeface="ＭＳ ゴシック" pitchFamily="49" charset="-128"/>
            </a:rPr>
            <a:t>1.89</a:t>
          </a:r>
          <a:r>
            <a:rPr kumimoji="1" lang="ja-JP" altLang="en-US" sz="1400">
              <a:latin typeface="ＭＳ ゴシック" pitchFamily="49" charset="-128"/>
              <a:ea typeface="ＭＳ ゴシック" pitchFamily="49" charset="-128"/>
            </a:rPr>
            <a:t>％悪化したため、事業の優先度を厳しく点検し、歳出の見直しを進めるとともに、今後も財政調整基金を積み増しできるよう歳入と歳出のバランスを考え、財政の健全化に努める。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愛媛県八幡浜市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年度において、全ての会計で実質赤字は生じていないため、連結実質赤字比率は</a:t>
          </a:r>
          <a:r>
            <a:rPr kumimoji="1" lang="en-US" altLang="ja-JP" sz="1400">
              <a:latin typeface="ＭＳ ゴシック" pitchFamily="49" charset="-128"/>
              <a:ea typeface="ＭＳ ゴシック" pitchFamily="49" charset="-128"/>
            </a:rPr>
            <a:t>0</a:t>
          </a:r>
          <a:r>
            <a:rPr kumimoji="1" lang="ja-JP" altLang="en-US" sz="1400">
              <a:latin typeface="ＭＳ ゴシック" pitchFamily="49" charset="-128"/>
              <a:ea typeface="ＭＳ ゴシック" pitchFamily="49" charset="-128"/>
            </a:rPr>
            <a:t>％である。過去においても赤字となった会計はなく、良好な状態となっているため、現在の財政状態を維持していく。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愛媛県八幡浜市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元利償還金は減少しているが、普通建設事業に係る起債償還に伴い高い水準にある。公営企業債の元利償還金に対する繰入金は、</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年度は市立病院改築事業に伴う起債発行による元金残高の増加により前年度比で</a:t>
          </a:r>
          <a:r>
            <a:rPr kumimoji="1" lang="en-US" altLang="ja-JP" sz="1400">
              <a:latin typeface="ＭＳ ゴシック" pitchFamily="49" charset="-128"/>
              <a:ea typeface="ＭＳ ゴシック" pitchFamily="49" charset="-128"/>
            </a:rPr>
            <a:t>273</a:t>
          </a:r>
          <a:r>
            <a:rPr kumimoji="1" lang="ja-JP" altLang="en-US" sz="1400">
              <a:latin typeface="ＭＳ ゴシック" pitchFamily="49" charset="-128"/>
              <a:ea typeface="ＭＳ ゴシック" pitchFamily="49" charset="-128"/>
            </a:rPr>
            <a:t>百万円増加した。さらに</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年度は下水道事業における資本費平準化債を発行しなかったこと等により</a:t>
          </a:r>
          <a:r>
            <a:rPr kumimoji="1" lang="en-US" altLang="ja-JP" sz="1400">
              <a:latin typeface="ＭＳ ゴシック" pitchFamily="49" charset="-128"/>
              <a:ea typeface="ＭＳ ゴシック" pitchFamily="49" charset="-128"/>
            </a:rPr>
            <a:t>207</a:t>
          </a:r>
          <a:r>
            <a:rPr kumimoji="1" lang="ja-JP" altLang="en-US" sz="1400">
              <a:latin typeface="ＭＳ ゴシック" pitchFamily="49" charset="-128"/>
              <a:ea typeface="ＭＳ ゴシック" pitchFamily="49" charset="-128"/>
            </a:rPr>
            <a:t>百万円増加した。算入公債費等は、近年過疎債等の算入率の高い起債を優先発行しているため増加する見込みであり分子の改善要因となるが、今後は起債発行額を元金償還額より抑える方針とし、比率の改善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愛媛県八幡浜市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等に係る地方債の現在高は、普通建設事業に伴う起債発行により高い水準で推移している。公営企業債等繰入見込額は、公共下水道の整備率が高いことに伴う公共下水道事業会計への繰入等により高止まりしており、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年度は市立八幡浜総合病院改築事業に伴う起債発行により、さらに増加している。財政調整基金等の充当可能基金を</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年連続で積み増しし、過疎債等の算入率の高い起債を優先発行していることにより、基準財政需要額算入見込額が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連続増加していることは分子の改善要因ではあるが、今後は普通建設事業を縮小し、地方債現在高の減少に努める。また、充当可能基金である財政調整基金及び減債基金の積み増しを行い、比率の改善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20791118</v>
      </c>
      <c r="BO4" s="379"/>
      <c r="BP4" s="379"/>
      <c r="BQ4" s="379"/>
      <c r="BR4" s="379"/>
      <c r="BS4" s="379"/>
      <c r="BT4" s="379"/>
      <c r="BU4" s="380"/>
      <c r="BV4" s="378">
        <v>18776213</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1.6</v>
      </c>
      <c r="CU4" s="556"/>
      <c r="CV4" s="556"/>
      <c r="CW4" s="556"/>
      <c r="CX4" s="556"/>
      <c r="CY4" s="556"/>
      <c r="CZ4" s="556"/>
      <c r="DA4" s="557"/>
      <c r="DB4" s="555">
        <v>3.2</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20419349</v>
      </c>
      <c r="BO5" s="384"/>
      <c r="BP5" s="384"/>
      <c r="BQ5" s="384"/>
      <c r="BR5" s="384"/>
      <c r="BS5" s="384"/>
      <c r="BT5" s="384"/>
      <c r="BU5" s="385"/>
      <c r="BV5" s="383">
        <v>18314465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95.5</v>
      </c>
      <c r="CU5" s="354"/>
      <c r="CV5" s="354"/>
      <c r="CW5" s="354"/>
      <c r="CX5" s="354"/>
      <c r="CY5" s="354"/>
      <c r="CZ5" s="354"/>
      <c r="DA5" s="355"/>
      <c r="DB5" s="353">
        <v>92.6</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371769</v>
      </c>
      <c r="BO6" s="384"/>
      <c r="BP6" s="384"/>
      <c r="BQ6" s="384"/>
      <c r="BR6" s="384"/>
      <c r="BS6" s="384"/>
      <c r="BT6" s="384"/>
      <c r="BU6" s="385"/>
      <c r="BV6" s="383">
        <v>461748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101.5</v>
      </c>
      <c r="CU6" s="530"/>
      <c r="CV6" s="530"/>
      <c r="CW6" s="530"/>
      <c r="CX6" s="530"/>
      <c r="CY6" s="530"/>
      <c r="CZ6" s="530"/>
      <c r="DA6" s="531"/>
      <c r="DB6" s="529">
        <v>98.8</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192424</v>
      </c>
      <c r="BO7" s="384"/>
      <c r="BP7" s="384"/>
      <c r="BQ7" s="384"/>
      <c r="BR7" s="384"/>
      <c r="BS7" s="384"/>
      <c r="BT7" s="384"/>
      <c r="BU7" s="385"/>
      <c r="BV7" s="383">
        <v>101031</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11396951</v>
      </c>
      <c r="CU7" s="384"/>
      <c r="CV7" s="384"/>
      <c r="CW7" s="384"/>
      <c r="CX7" s="384"/>
      <c r="CY7" s="384"/>
      <c r="CZ7" s="384"/>
      <c r="DA7" s="385"/>
      <c r="DB7" s="383">
        <v>11442239</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179345</v>
      </c>
      <c r="BO8" s="384"/>
      <c r="BP8" s="384"/>
      <c r="BQ8" s="384"/>
      <c r="BR8" s="384"/>
      <c r="BS8" s="384"/>
      <c r="BT8" s="384"/>
      <c r="BU8" s="385"/>
      <c r="BV8" s="383">
        <v>360717</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0.35</v>
      </c>
      <c r="CU8" s="493"/>
      <c r="CV8" s="493"/>
      <c r="CW8" s="493"/>
      <c r="CX8" s="493"/>
      <c r="CY8" s="493"/>
      <c r="CZ8" s="493"/>
      <c r="DA8" s="494"/>
      <c r="DB8" s="492">
        <v>0.34</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38370</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-181372</v>
      </c>
      <c r="BO9" s="384"/>
      <c r="BP9" s="384"/>
      <c r="BQ9" s="384"/>
      <c r="BR9" s="384"/>
      <c r="BS9" s="384"/>
      <c r="BT9" s="384"/>
      <c r="BU9" s="385"/>
      <c r="BV9" s="383">
        <v>66767</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15.4</v>
      </c>
      <c r="CU9" s="354"/>
      <c r="CV9" s="354"/>
      <c r="CW9" s="354"/>
      <c r="CX9" s="354"/>
      <c r="CY9" s="354"/>
      <c r="CZ9" s="354"/>
      <c r="DA9" s="355"/>
      <c r="DB9" s="353">
        <v>16.100000000000001</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41264</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182351</v>
      </c>
      <c r="BO10" s="384"/>
      <c r="BP10" s="384"/>
      <c r="BQ10" s="384"/>
      <c r="BR10" s="384"/>
      <c r="BS10" s="384"/>
      <c r="BT10" s="384"/>
      <c r="BU10" s="385"/>
      <c r="BV10" s="383">
        <v>151194</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36710</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36553</v>
      </c>
      <c r="S13" s="485"/>
      <c r="T13" s="485"/>
      <c r="U13" s="485"/>
      <c r="V13" s="486"/>
      <c r="W13" s="472" t="s">
        <v>123</v>
      </c>
      <c r="X13" s="396"/>
      <c r="Y13" s="396"/>
      <c r="Z13" s="396"/>
      <c r="AA13" s="396"/>
      <c r="AB13" s="397"/>
      <c r="AC13" s="359">
        <v>3710</v>
      </c>
      <c r="AD13" s="360"/>
      <c r="AE13" s="360"/>
      <c r="AF13" s="360"/>
      <c r="AG13" s="361"/>
      <c r="AH13" s="359">
        <v>4271</v>
      </c>
      <c r="AI13" s="360"/>
      <c r="AJ13" s="360"/>
      <c r="AK13" s="360"/>
      <c r="AL13" s="362"/>
      <c r="AM13" s="452" t="s">
        <v>124</v>
      </c>
      <c r="AN13" s="357"/>
      <c r="AO13" s="357"/>
      <c r="AP13" s="357"/>
      <c r="AQ13" s="357"/>
      <c r="AR13" s="357"/>
      <c r="AS13" s="357"/>
      <c r="AT13" s="358"/>
      <c r="AU13" s="440" t="s">
        <v>118</v>
      </c>
      <c r="AV13" s="441"/>
      <c r="AW13" s="441"/>
      <c r="AX13" s="441"/>
      <c r="AY13" s="363" t="s">
        <v>125</v>
      </c>
      <c r="AZ13" s="364"/>
      <c r="BA13" s="364"/>
      <c r="BB13" s="364"/>
      <c r="BC13" s="364"/>
      <c r="BD13" s="364"/>
      <c r="BE13" s="364"/>
      <c r="BF13" s="364"/>
      <c r="BG13" s="364"/>
      <c r="BH13" s="364"/>
      <c r="BI13" s="364"/>
      <c r="BJ13" s="364"/>
      <c r="BK13" s="364"/>
      <c r="BL13" s="364"/>
      <c r="BM13" s="365"/>
      <c r="BN13" s="383">
        <v>979</v>
      </c>
      <c r="BO13" s="384"/>
      <c r="BP13" s="384"/>
      <c r="BQ13" s="384"/>
      <c r="BR13" s="384"/>
      <c r="BS13" s="384"/>
      <c r="BT13" s="384"/>
      <c r="BU13" s="385"/>
      <c r="BV13" s="383">
        <v>217961</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12.6</v>
      </c>
      <c r="CU13" s="354"/>
      <c r="CV13" s="354"/>
      <c r="CW13" s="354"/>
      <c r="CX13" s="354"/>
      <c r="CY13" s="354"/>
      <c r="CZ13" s="354"/>
      <c r="DA13" s="355"/>
      <c r="DB13" s="353">
        <v>12.3</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37380</v>
      </c>
      <c r="S14" s="485"/>
      <c r="T14" s="485"/>
      <c r="U14" s="485"/>
      <c r="V14" s="486"/>
      <c r="W14" s="487"/>
      <c r="X14" s="399"/>
      <c r="Y14" s="399"/>
      <c r="Z14" s="399"/>
      <c r="AA14" s="399"/>
      <c r="AB14" s="400"/>
      <c r="AC14" s="477">
        <v>20.6</v>
      </c>
      <c r="AD14" s="478"/>
      <c r="AE14" s="478"/>
      <c r="AF14" s="478"/>
      <c r="AG14" s="479"/>
      <c r="AH14" s="477">
        <v>21.1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69.5</v>
      </c>
      <c r="CU14" s="456"/>
      <c r="CV14" s="456"/>
      <c r="CW14" s="456"/>
      <c r="CX14" s="456"/>
      <c r="CY14" s="456"/>
      <c r="CZ14" s="456"/>
      <c r="DA14" s="457"/>
      <c r="DB14" s="488">
        <v>70</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37222</v>
      </c>
      <c r="S15" s="485"/>
      <c r="T15" s="485"/>
      <c r="U15" s="485"/>
      <c r="V15" s="486"/>
      <c r="W15" s="472" t="s">
        <v>129</v>
      </c>
      <c r="X15" s="396"/>
      <c r="Y15" s="396"/>
      <c r="Z15" s="396"/>
      <c r="AA15" s="396"/>
      <c r="AB15" s="397"/>
      <c r="AC15" s="359">
        <v>3588</v>
      </c>
      <c r="AD15" s="360"/>
      <c r="AE15" s="360"/>
      <c r="AF15" s="360"/>
      <c r="AG15" s="361"/>
      <c r="AH15" s="359">
        <v>4332</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3215338</v>
      </c>
      <c r="BO15" s="379"/>
      <c r="BP15" s="379"/>
      <c r="BQ15" s="379"/>
      <c r="BR15" s="379"/>
      <c r="BS15" s="379"/>
      <c r="BT15" s="379"/>
      <c r="BU15" s="380"/>
      <c r="BV15" s="378">
        <v>3144139</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20</v>
      </c>
      <c r="AD16" s="478"/>
      <c r="AE16" s="478"/>
      <c r="AF16" s="478"/>
      <c r="AG16" s="479"/>
      <c r="AH16" s="477">
        <v>21.4</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9203557</v>
      </c>
      <c r="BO16" s="384"/>
      <c r="BP16" s="384"/>
      <c r="BQ16" s="384"/>
      <c r="BR16" s="384"/>
      <c r="BS16" s="384"/>
      <c r="BT16" s="384"/>
      <c r="BU16" s="385"/>
      <c r="BV16" s="383">
        <v>9164053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135</v>
      </c>
      <c r="N17" s="467"/>
      <c r="O17" s="467"/>
      <c r="P17" s="467"/>
      <c r="Q17" s="468"/>
      <c r="R17" s="469" t="s">
        <v>133</v>
      </c>
      <c r="S17" s="470"/>
      <c r="T17" s="470"/>
      <c r="U17" s="470"/>
      <c r="V17" s="471"/>
      <c r="W17" s="472" t="s">
        <v>136</v>
      </c>
      <c r="X17" s="396"/>
      <c r="Y17" s="396"/>
      <c r="Z17" s="396"/>
      <c r="AA17" s="396"/>
      <c r="AB17" s="397"/>
      <c r="AC17" s="359">
        <v>10684</v>
      </c>
      <c r="AD17" s="360"/>
      <c r="AE17" s="360"/>
      <c r="AF17" s="360"/>
      <c r="AG17" s="361"/>
      <c r="AH17" s="359">
        <v>11596</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4133863</v>
      </c>
      <c r="BO17" s="384"/>
      <c r="BP17" s="384"/>
      <c r="BQ17" s="384"/>
      <c r="BR17" s="384"/>
      <c r="BS17" s="384"/>
      <c r="BT17" s="384"/>
      <c r="BU17" s="385"/>
      <c r="BV17" s="383">
        <v>4049577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138</v>
      </c>
      <c r="C18" s="446"/>
      <c r="D18" s="446"/>
      <c r="E18" s="447"/>
      <c r="F18" s="447"/>
      <c r="G18" s="447"/>
      <c r="H18" s="447"/>
      <c r="I18" s="447"/>
      <c r="J18" s="447"/>
      <c r="K18" s="447"/>
      <c r="L18" s="448">
        <v>132.68</v>
      </c>
      <c r="M18" s="448"/>
      <c r="N18" s="448"/>
      <c r="O18" s="448"/>
      <c r="P18" s="448"/>
      <c r="Q18" s="448"/>
      <c r="R18" s="449"/>
      <c r="S18" s="449"/>
      <c r="T18" s="449"/>
      <c r="U18" s="449"/>
      <c r="V18" s="450"/>
      <c r="W18" s="464"/>
      <c r="X18" s="465"/>
      <c r="Y18" s="465"/>
      <c r="Z18" s="465"/>
      <c r="AA18" s="465"/>
      <c r="AB18" s="473"/>
      <c r="AC18" s="347">
        <v>59.4</v>
      </c>
      <c r="AD18" s="348"/>
      <c r="AE18" s="348"/>
      <c r="AF18" s="348"/>
      <c r="AG18" s="451"/>
      <c r="AH18" s="347">
        <v>57.3</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11015684</v>
      </c>
      <c r="BO18" s="384"/>
      <c r="BP18" s="384"/>
      <c r="BQ18" s="384"/>
      <c r="BR18" s="384"/>
      <c r="BS18" s="384"/>
      <c r="BT18" s="384"/>
      <c r="BU18" s="385"/>
      <c r="BV18" s="383">
        <v>10718738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140</v>
      </c>
      <c r="C19" s="446"/>
      <c r="D19" s="446"/>
      <c r="E19" s="447"/>
      <c r="F19" s="447"/>
      <c r="G19" s="447"/>
      <c r="H19" s="447"/>
      <c r="I19" s="447"/>
      <c r="J19" s="447"/>
      <c r="K19" s="447"/>
      <c r="L19" s="453">
        <v>289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13104793</v>
      </c>
      <c r="BO19" s="384"/>
      <c r="BP19" s="384"/>
      <c r="BQ19" s="384"/>
      <c r="BR19" s="384"/>
      <c r="BS19" s="384"/>
      <c r="BT19" s="384"/>
      <c r="BU19" s="385"/>
      <c r="BV19" s="383">
        <v>13371345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142</v>
      </c>
      <c r="C20" s="446"/>
      <c r="D20" s="446"/>
      <c r="E20" s="447"/>
      <c r="F20" s="447"/>
      <c r="G20" s="447"/>
      <c r="H20" s="447"/>
      <c r="I20" s="447"/>
      <c r="J20" s="447"/>
      <c r="K20" s="447"/>
      <c r="L20" s="453">
        <v>15849</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21650621</v>
      </c>
      <c r="BO23" s="384"/>
      <c r="BP23" s="384"/>
      <c r="BQ23" s="384"/>
      <c r="BR23" s="384"/>
      <c r="BS23" s="384"/>
      <c r="BT23" s="384"/>
      <c r="BU23" s="385"/>
      <c r="BV23" s="383">
        <v>21528807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151</v>
      </c>
      <c r="F24" s="357"/>
      <c r="G24" s="357"/>
      <c r="H24" s="357"/>
      <c r="I24" s="357"/>
      <c r="J24" s="357"/>
      <c r="K24" s="358"/>
      <c r="L24" s="359">
        <v>1</v>
      </c>
      <c r="M24" s="360"/>
      <c r="N24" s="360"/>
      <c r="O24" s="360"/>
      <c r="P24" s="361"/>
      <c r="Q24" s="359">
        <v>8550</v>
      </c>
      <c r="R24" s="360"/>
      <c r="S24" s="360"/>
      <c r="T24" s="360"/>
      <c r="U24" s="360"/>
      <c r="V24" s="361"/>
      <c r="W24" s="425"/>
      <c r="X24" s="416"/>
      <c r="Y24" s="417"/>
      <c r="Z24" s="356" t="s">
        <v>152</v>
      </c>
      <c r="AA24" s="357"/>
      <c r="AB24" s="357"/>
      <c r="AC24" s="357"/>
      <c r="AD24" s="357"/>
      <c r="AE24" s="357"/>
      <c r="AF24" s="357"/>
      <c r="AG24" s="358"/>
      <c r="AH24" s="359">
        <v>304</v>
      </c>
      <c r="AI24" s="360"/>
      <c r="AJ24" s="360"/>
      <c r="AK24" s="360"/>
      <c r="AL24" s="361"/>
      <c r="AM24" s="359">
        <v>1001072</v>
      </c>
      <c r="AN24" s="360"/>
      <c r="AO24" s="360"/>
      <c r="AP24" s="360"/>
      <c r="AQ24" s="360"/>
      <c r="AR24" s="361"/>
      <c r="AS24" s="359">
        <v>3293</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17622858</v>
      </c>
      <c r="BO24" s="384"/>
      <c r="BP24" s="384"/>
      <c r="BQ24" s="384"/>
      <c r="BR24" s="384"/>
      <c r="BS24" s="384"/>
      <c r="BT24" s="384"/>
      <c r="BU24" s="385"/>
      <c r="BV24" s="383">
        <v>16815351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154</v>
      </c>
      <c r="F25" s="357"/>
      <c r="G25" s="357"/>
      <c r="H25" s="357"/>
      <c r="I25" s="357"/>
      <c r="J25" s="357"/>
      <c r="K25" s="358"/>
      <c r="L25" s="359">
        <v>1</v>
      </c>
      <c r="M25" s="360"/>
      <c r="N25" s="360"/>
      <c r="O25" s="360"/>
      <c r="P25" s="361"/>
      <c r="Q25" s="359">
        <v>6630</v>
      </c>
      <c r="R25" s="360"/>
      <c r="S25" s="360"/>
      <c r="T25" s="360"/>
      <c r="U25" s="360"/>
      <c r="V25" s="361"/>
      <c r="W25" s="425"/>
      <c r="X25" s="416"/>
      <c r="Y25" s="417"/>
      <c r="Z25" s="356" t="s">
        <v>155</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3276181</v>
      </c>
      <c r="BO25" s="379"/>
      <c r="BP25" s="379"/>
      <c r="BQ25" s="379"/>
      <c r="BR25" s="379"/>
      <c r="BS25" s="379"/>
      <c r="BT25" s="379"/>
      <c r="BU25" s="380"/>
      <c r="BV25" s="378">
        <v>3183970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157</v>
      </c>
      <c r="F26" s="357"/>
      <c r="G26" s="357"/>
      <c r="H26" s="357"/>
      <c r="I26" s="357"/>
      <c r="J26" s="357"/>
      <c r="K26" s="358"/>
      <c r="L26" s="359">
        <v>1</v>
      </c>
      <c r="M26" s="360"/>
      <c r="N26" s="360"/>
      <c r="O26" s="360"/>
      <c r="P26" s="361"/>
      <c r="Q26" s="359">
        <v>5530</v>
      </c>
      <c r="R26" s="360"/>
      <c r="S26" s="360"/>
      <c r="T26" s="360"/>
      <c r="U26" s="360"/>
      <c r="V26" s="361"/>
      <c r="W26" s="425"/>
      <c r="X26" s="416"/>
      <c r="Y26" s="417"/>
      <c r="Z26" s="356" t="s">
        <v>158</v>
      </c>
      <c r="AA26" s="438"/>
      <c r="AB26" s="438"/>
      <c r="AC26" s="438"/>
      <c r="AD26" s="438"/>
      <c r="AE26" s="438"/>
      <c r="AF26" s="438"/>
      <c r="AG26" s="439"/>
      <c r="AH26" s="359">
        <v>12</v>
      </c>
      <c r="AI26" s="360"/>
      <c r="AJ26" s="360"/>
      <c r="AK26" s="360"/>
      <c r="AL26" s="361"/>
      <c r="AM26" s="359">
        <v>40104</v>
      </c>
      <c r="AN26" s="360"/>
      <c r="AO26" s="360"/>
      <c r="AP26" s="360"/>
      <c r="AQ26" s="360"/>
      <c r="AR26" s="361"/>
      <c r="AS26" s="359">
        <v>3342</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160</v>
      </c>
      <c r="F27" s="357"/>
      <c r="G27" s="357"/>
      <c r="H27" s="357"/>
      <c r="I27" s="357"/>
      <c r="J27" s="357"/>
      <c r="K27" s="358"/>
      <c r="L27" s="359">
        <v>1</v>
      </c>
      <c r="M27" s="360"/>
      <c r="N27" s="360"/>
      <c r="O27" s="360"/>
      <c r="P27" s="361"/>
      <c r="Q27" s="359">
        <v>3980</v>
      </c>
      <c r="R27" s="360"/>
      <c r="S27" s="360"/>
      <c r="T27" s="360"/>
      <c r="U27" s="360"/>
      <c r="V27" s="361"/>
      <c r="W27" s="425"/>
      <c r="X27" s="416"/>
      <c r="Y27" s="417"/>
      <c r="Z27" s="356" t="s">
        <v>161</v>
      </c>
      <c r="AA27" s="357"/>
      <c r="AB27" s="357"/>
      <c r="AC27" s="357"/>
      <c r="AD27" s="357"/>
      <c r="AE27" s="357"/>
      <c r="AF27" s="357"/>
      <c r="AG27" s="358"/>
      <c r="AH27" s="359">
        <v>7</v>
      </c>
      <c r="AI27" s="360"/>
      <c r="AJ27" s="360"/>
      <c r="AK27" s="360"/>
      <c r="AL27" s="361"/>
      <c r="AM27" s="359">
        <v>28124</v>
      </c>
      <c r="AN27" s="360"/>
      <c r="AO27" s="360"/>
      <c r="AP27" s="360"/>
      <c r="AQ27" s="360"/>
      <c r="AR27" s="361"/>
      <c r="AS27" s="359">
        <v>4018</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239364</v>
      </c>
      <c r="BO27" s="387"/>
      <c r="BP27" s="387"/>
      <c r="BQ27" s="387"/>
      <c r="BR27" s="387"/>
      <c r="BS27" s="387"/>
      <c r="BT27" s="387"/>
      <c r="BU27" s="388"/>
      <c r="BV27" s="386">
        <v>239270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163</v>
      </c>
      <c r="F28" s="357"/>
      <c r="G28" s="357"/>
      <c r="H28" s="357"/>
      <c r="I28" s="357"/>
      <c r="J28" s="357"/>
      <c r="K28" s="358"/>
      <c r="L28" s="359">
        <v>1</v>
      </c>
      <c r="M28" s="360"/>
      <c r="N28" s="360"/>
      <c r="O28" s="360"/>
      <c r="P28" s="361"/>
      <c r="Q28" s="359">
        <v>3250</v>
      </c>
      <c r="R28" s="360"/>
      <c r="S28" s="360"/>
      <c r="T28" s="360"/>
      <c r="U28" s="360"/>
      <c r="V28" s="361"/>
      <c r="W28" s="425"/>
      <c r="X28" s="416"/>
      <c r="Y28" s="417"/>
      <c r="Z28" s="356" t="s">
        <v>164</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2889022</v>
      </c>
      <c r="BO28" s="379"/>
      <c r="BP28" s="379"/>
      <c r="BQ28" s="379"/>
      <c r="BR28" s="379"/>
      <c r="BS28" s="379"/>
      <c r="BT28" s="379"/>
      <c r="BU28" s="380"/>
      <c r="BV28" s="378">
        <v>2706671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167</v>
      </c>
      <c r="F29" s="357"/>
      <c r="G29" s="357"/>
      <c r="H29" s="357"/>
      <c r="I29" s="357"/>
      <c r="J29" s="357"/>
      <c r="K29" s="358"/>
      <c r="L29" s="359">
        <v>14</v>
      </c>
      <c r="M29" s="360"/>
      <c r="N29" s="360"/>
      <c r="O29" s="360"/>
      <c r="P29" s="361"/>
      <c r="Q29" s="359">
        <v>2990</v>
      </c>
      <c r="R29" s="360"/>
      <c r="S29" s="360"/>
      <c r="T29" s="360"/>
      <c r="U29" s="360"/>
      <c r="V29" s="361"/>
      <c r="W29" s="426"/>
      <c r="X29" s="427"/>
      <c r="Y29" s="428"/>
      <c r="Z29" s="356" t="s">
        <v>168</v>
      </c>
      <c r="AA29" s="357"/>
      <c r="AB29" s="357"/>
      <c r="AC29" s="357"/>
      <c r="AD29" s="357"/>
      <c r="AE29" s="357"/>
      <c r="AF29" s="357"/>
      <c r="AG29" s="358"/>
      <c r="AH29" s="359">
        <v>311</v>
      </c>
      <c r="AI29" s="360"/>
      <c r="AJ29" s="360"/>
      <c r="AK29" s="360"/>
      <c r="AL29" s="361"/>
      <c r="AM29" s="359">
        <v>1029196</v>
      </c>
      <c r="AN29" s="360"/>
      <c r="AO29" s="360"/>
      <c r="AP29" s="360"/>
      <c r="AQ29" s="360"/>
      <c r="AR29" s="361"/>
      <c r="AS29" s="359">
        <v>3309</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666373</v>
      </c>
      <c r="BO29" s="384"/>
      <c r="BP29" s="384"/>
      <c r="BQ29" s="384"/>
      <c r="BR29" s="384"/>
      <c r="BS29" s="384"/>
      <c r="BT29" s="384"/>
      <c r="BU29" s="385"/>
      <c r="BV29" s="383">
        <v>635431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97.9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2388601</v>
      </c>
      <c r="BO30" s="387"/>
      <c r="BP30" s="387"/>
      <c r="BQ30" s="387"/>
      <c r="BR30" s="387"/>
      <c r="BS30" s="387"/>
      <c r="BT30" s="387"/>
      <c r="BU30" s="388"/>
      <c r="BV30" s="386">
        <v>2412147</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IF('各会計、関係団体の財政状況及び健全化判断比率'!B33="","",'各会計、関係団体の財政状況及び健全化判断比率'!B33)</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IF('各会計、関係団体の財政状況及び健全化判断比率'!B35="","",'各会計、関係団体の財政状況及び健全化判断比率'!B35)</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15</v>
      </c>
      <c r="BX34" s="343"/>
      <c r="BY34" s="342" t="str">
        <f>IF('各会計、関係団体の財政状況及び健全化判断比率'!B68="","",'各会計、関係団体の財政状況及び健全化判断比率'!B68)</f>
        <v>八幡浜地区施設事務組合（一般会計）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25</v>
      </c>
      <c r="CP34" s="343"/>
      <c r="CQ34" s="342" t="str">
        <f>IF('各会計、関係団体の財政状況及び健全化判断比率'!BS7="","",'各会計、関係団体の財政状況及び健全化判断比率'!BS7)</f>
        <v>宇和海文化都市開発株式会社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IF('各会計、関係団体の財政状況及び健全化判断比率'!B34="","",'各会計、関係団体の財政状況及び健全化判断比率'!B34)</f>
        <v>市立八幡浜総合病院事業会計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IF('各会計、関係団体の財政状況及び健全化判断比率'!B36="","",'各会計、関係団体の財政状況及び健全化判断比率'!B36)</f>
        <v>港湾整備事業特別会計</v>
      </c>
      <c r="BH35" s="342"/>
      <c r="BI35" s="342"/>
      <c r="BJ35" s="342"/>
      <c r="BK35" s="342"/>
      <c r="BL35" s="342"/>
      <c r="BM35" s="342"/>
      <c r="BN35" s="342"/>
      <c r="BO35" s="342"/>
      <c r="BP35" s="342"/>
      <c r="BQ35" s="342"/>
      <c r="BR35" s="342"/>
      <c r="BS35" s="342"/>
      <c r="BT35" s="342"/>
      <c r="BU35" s="342"/>
      <c r="BV35" s="165"/>
      <c r="BW35" s="343">
        <f t="shared" ref="BW35:BW43" si="2">IF(BY35="","",BW34+1)</f>
        <v>16</v>
      </c>
      <c r="BX35" s="343"/>
      <c r="BY35" s="342" t="str">
        <f>IF('各会計、関係団体の財政状況及び健全化判断比率'!B69="","",'各会計、関係団体の財政状況及び健全化判断比率'!B69)</f>
        <v>八幡浜地区施設事務組合（消防事業特別会計）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IF('各会計、関係団体の財政状況及び健全化判断比率'!B37="","",'各会計、関係団体の財政状況及び健全化判断比率'!B37)</f>
        <v>水産物地方卸売市場事業特別会計</v>
      </c>
      <c r="BH36" s="342"/>
      <c r="BI36" s="342"/>
      <c r="BJ36" s="342"/>
      <c r="BK36" s="342"/>
      <c r="BL36" s="342"/>
      <c r="BM36" s="342"/>
      <c r="BN36" s="342"/>
      <c r="BO36" s="342"/>
      <c r="BP36" s="342"/>
      <c r="BQ36" s="342"/>
      <c r="BR36" s="342"/>
      <c r="BS36" s="342"/>
      <c r="BT36" s="342"/>
      <c r="BU36" s="342"/>
      <c r="BV36" s="165"/>
      <c r="BW36" s="343">
        <f t="shared" si="2"/>
        <v>17</v>
      </c>
      <c r="BX36" s="343"/>
      <c r="BY36" s="342" t="str">
        <f>IF('各会計、関係団体の財政状況及び健全化判断比率'!B70="","",'各会計、関係団体の財政状況及び健全化判断比率'!B70)</f>
        <v>八幡浜地区施設事務組合（休日夜間急患センター事業特別会計）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介護サービス事業特別会計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12</v>
      </c>
      <c r="BF37" s="343"/>
      <c r="BG37" s="342" t="str">
        <f>IF('各会計、関係団体の財政状況及び健全化判断比率'!B38="","",'各会計、関係団体の財政状況及び健全化判断比率'!B38)</f>
        <v>公共下水道事業特別会計</v>
      </c>
      <c r="BH37" s="342"/>
      <c r="BI37" s="342"/>
      <c r="BJ37" s="342"/>
      <c r="BK37" s="342"/>
      <c r="BL37" s="342"/>
      <c r="BM37" s="342"/>
      <c r="BN37" s="342"/>
      <c r="BO37" s="342"/>
      <c r="BP37" s="342"/>
      <c r="BQ37" s="342"/>
      <c r="BR37" s="342"/>
      <c r="BS37" s="342"/>
      <c r="BT37" s="342"/>
      <c r="BU37" s="342"/>
      <c r="BV37" s="165"/>
      <c r="BW37" s="343">
        <f t="shared" si="2"/>
        <v>18</v>
      </c>
      <c r="BX37" s="343"/>
      <c r="BY37" s="342" t="str">
        <f>IF('各会計、関係団体の財政状況及び健全化判断比率'!B71="","",'各会計、関係団体の財政状況及び健全化判断比率'!B71)</f>
        <v>八幡浜地区施設事務組合（し尿処理事業特別会計）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6</v>
      </c>
      <c r="V38" s="343"/>
      <c r="W38" s="342" t="str">
        <f>IF('各会計、関係団体の財政状況及び健全化判断比率'!B32="","",'各会計、関係団体の財政状況及び健全化判断比率'!B32)</f>
        <v>駐車場事業特別会計</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13</v>
      </c>
      <c r="BF38" s="343"/>
      <c r="BG38" s="342" t="str">
        <f>IF('各会計、関係団体の財政状況及び健全化判断比率'!B39="","",'各会計、関係団体の財政状況及び健全化判断比率'!B39)</f>
        <v>小規模下水道事業特別会計</v>
      </c>
      <c r="BH38" s="342"/>
      <c r="BI38" s="342"/>
      <c r="BJ38" s="342"/>
      <c r="BK38" s="342"/>
      <c r="BL38" s="342"/>
      <c r="BM38" s="342"/>
      <c r="BN38" s="342"/>
      <c r="BO38" s="342"/>
      <c r="BP38" s="342"/>
      <c r="BQ38" s="342"/>
      <c r="BR38" s="342"/>
      <c r="BS38" s="342"/>
      <c r="BT38" s="342"/>
      <c r="BU38" s="342"/>
      <c r="BV38" s="165"/>
      <c r="BW38" s="343">
        <f t="shared" si="2"/>
        <v>19</v>
      </c>
      <c r="BX38" s="343"/>
      <c r="BY38" s="342" t="str">
        <f>IF('各会計、関係団体の財政状況及び健全化判断比率'!B72="","",'各会計、関係団体の財政状況及び健全化判断比率'!B72)</f>
        <v>八幡浜地区施設事務組合（特別養護老人ホーム事業特別会計）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f t="shared" si="1"/>
        <v>14</v>
      </c>
      <c r="BF39" s="343"/>
      <c r="BG39" s="342" t="str">
        <f>IF('各会計、関係団体の財政状況及び健全化判断比率'!B40="","",'各会計、関係団体の財政状況及び健全化判断比率'!B40)</f>
        <v>戸別合併処理浄化槽整備事業特別会計</v>
      </c>
      <c r="BH39" s="342"/>
      <c r="BI39" s="342"/>
      <c r="BJ39" s="342"/>
      <c r="BK39" s="342"/>
      <c r="BL39" s="342"/>
      <c r="BM39" s="342"/>
      <c r="BN39" s="342"/>
      <c r="BO39" s="342"/>
      <c r="BP39" s="342"/>
      <c r="BQ39" s="342"/>
      <c r="BR39" s="342"/>
      <c r="BS39" s="342"/>
      <c r="BT39" s="342"/>
      <c r="BU39" s="342"/>
      <c r="BV39" s="165"/>
      <c r="BW39" s="343">
        <f t="shared" si="2"/>
        <v>20</v>
      </c>
      <c r="BX39" s="343"/>
      <c r="BY39" s="342" t="str">
        <f>IF('各会計、関係団体の財政状況及び健全化判断比率'!B73="","",'各会計、関係団体の財政状況及び健全化判断比率'!B73)</f>
        <v>八幡浜・大洲地区広域市町村圏組合（一般会計）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21</v>
      </c>
      <c r="BX40" s="343"/>
      <c r="BY40" s="342" t="str">
        <f>IF('各会計、関係団体の財政状況及び健全化判断比率'!B74="","",'各会計、関係団体の財政状況及び健全化判断比率'!B74)</f>
        <v>八幡浜・大洲地区広域市町村圏組合（八幡浜・大洲地方拠点対策室特別会計）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22</v>
      </c>
      <c r="BX41" s="343"/>
      <c r="BY41" s="342" t="str">
        <f>IF('各会計、関係団体の財政状況及び健全化判断比率'!B75="","",'各会計、関係団体の財政状況及び健全化判断比率'!B75)</f>
        <v>八幡浜・大洲地区広域市町村圏組合（八幡浜・大洲地区ふるさと市町村圏基金特別会計）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23</v>
      </c>
      <c r="BX42" s="343"/>
      <c r="BY42" s="342" t="str">
        <f>IF('各会計、関係団体の財政状況及び健全化判断比率'!B76="","",'各会計、関係団体の財政状況及び健全化判断比率'!B76)</f>
        <v>八幡浜・大洲地区広域市町村圏組合（運動公園特別会計）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24</v>
      </c>
      <c r="BX43" s="343"/>
      <c r="BY43" s="342" t="str">
        <f>IF('各会計、関係団体の財政状況及び健全化判断比率'!B77="","",'各会計、関係団体の財政状況及び健全化判断比率'!B77)</f>
        <v>愛媛地方税滞納整理機構</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520</v>
      </c>
      <c r="J40" s="79" t="s">
        <v>521</v>
      </c>
      <c r="K40" s="79" t="s">
        <v>522</v>
      </c>
      <c r="L40" s="79" t="s">
        <v>523</v>
      </c>
      <c r="M40" s="80" t="s">
        <v>524</v>
      </c>
    </row>
    <row r="41" spans="2:13" ht="27.75" customHeight="1" x14ac:dyDescent="0.15">
      <c r="B41" s="1181" t="s">
        <v>24</v>
      </c>
      <c r="C41" s="1182"/>
      <c r="D41" s="81"/>
      <c r="E41" s="1183" t="s">
        <v>25</v>
      </c>
      <c r="F41" s="1183"/>
      <c r="G41" s="1183"/>
      <c r="H41" s="1184"/>
      <c r="I41" s="82">
        <v>21528</v>
      </c>
      <c r="J41" s="83">
        <v>21739</v>
      </c>
      <c r="K41" s="83">
        <v>22173</v>
      </c>
      <c r="L41" s="83">
        <v>21529</v>
      </c>
      <c r="M41" s="84">
        <v>21651</v>
      </c>
    </row>
    <row r="42" spans="2:13" ht="27.75" customHeight="1" x14ac:dyDescent="0.15">
      <c r="B42" s="1171"/>
      <c r="C42" s="1172"/>
      <c r="D42" s="85"/>
      <c r="E42" s="1175" t="s">
        <v>26</v>
      </c>
      <c r="F42" s="1175"/>
      <c r="G42" s="1175"/>
      <c r="H42" s="1176"/>
      <c r="I42" s="86">
        <v>1090</v>
      </c>
      <c r="J42" s="87">
        <v>957</v>
      </c>
      <c r="K42" s="87">
        <v>822</v>
      </c>
      <c r="L42" s="87">
        <v>690</v>
      </c>
      <c r="M42" s="88">
        <v>560</v>
      </c>
    </row>
    <row r="43" spans="2:13" ht="27.75" customHeight="1" x14ac:dyDescent="0.15">
      <c r="B43" s="1171"/>
      <c r="C43" s="1172"/>
      <c r="D43" s="85"/>
      <c r="E43" s="1175" t="s">
        <v>27</v>
      </c>
      <c r="F43" s="1175"/>
      <c r="G43" s="1175"/>
      <c r="H43" s="1176"/>
      <c r="I43" s="86">
        <v>9868</v>
      </c>
      <c r="J43" s="87">
        <v>9337</v>
      </c>
      <c r="K43" s="87">
        <v>8900</v>
      </c>
      <c r="L43" s="87">
        <v>11375</v>
      </c>
      <c r="M43" s="88">
        <v>12252</v>
      </c>
    </row>
    <row r="44" spans="2:13" ht="27.75" customHeight="1" x14ac:dyDescent="0.15">
      <c r="B44" s="1171"/>
      <c r="C44" s="1172"/>
      <c r="D44" s="85"/>
      <c r="E44" s="1175" t="s">
        <v>28</v>
      </c>
      <c r="F44" s="1175"/>
      <c r="G44" s="1175"/>
      <c r="H44" s="1176"/>
      <c r="I44" s="86">
        <v>531</v>
      </c>
      <c r="J44" s="87">
        <v>406</v>
      </c>
      <c r="K44" s="87">
        <v>316</v>
      </c>
      <c r="L44" s="87">
        <v>270</v>
      </c>
      <c r="M44" s="88">
        <v>236</v>
      </c>
    </row>
    <row r="45" spans="2:13" ht="27.75" customHeight="1" x14ac:dyDescent="0.15">
      <c r="B45" s="1171"/>
      <c r="C45" s="1172"/>
      <c r="D45" s="85"/>
      <c r="E45" s="1175" t="s">
        <v>29</v>
      </c>
      <c r="F45" s="1175"/>
      <c r="G45" s="1175"/>
      <c r="H45" s="1176"/>
      <c r="I45" s="86">
        <v>3082</v>
      </c>
      <c r="J45" s="87">
        <v>3247</v>
      </c>
      <c r="K45" s="87">
        <v>3122</v>
      </c>
      <c r="L45" s="87">
        <v>2891</v>
      </c>
      <c r="M45" s="88">
        <v>2629</v>
      </c>
    </row>
    <row r="46" spans="2:13" ht="27.75" customHeight="1" x14ac:dyDescent="0.15">
      <c r="B46" s="1171"/>
      <c r="C46" s="1172"/>
      <c r="D46" s="85"/>
      <c r="E46" s="1175" t="s">
        <v>30</v>
      </c>
      <c r="F46" s="1175"/>
      <c r="G46" s="1175"/>
      <c r="H46" s="1176"/>
      <c r="I46" s="86">
        <v>352</v>
      </c>
      <c r="J46" s="87">
        <v>376</v>
      </c>
      <c r="K46" s="87">
        <v>378</v>
      </c>
      <c r="L46" s="87">
        <v>15</v>
      </c>
      <c r="M46" s="88">
        <v>13</v>
      </c>
    </row>
    <row r="47" spans="2:13" ht="27.75" customHeight="1" x14ac:dyDescent="0.15">
      <c r="B47" s="1171"/>
      <c r="C47" s="1172"/>
      <c r="D47" s="85"/>
      <c r="E47" s="1175" t="s">
        <v>31</v>
      </c>
      <c r="F47" s="1175"/>
      <c r="G47" s="1175"/>
      <c r="H47" s="1176"/>
      <c r="I47" s="86" t="s">
        <v>482</v>
      </c>
      <c r="J47" s="87" t="s">
        <v>482</v>
      </c>
      <c r="K47" s="87" t="s">
        <v>482</v>
      </c>
      <c r="L47" s="87" t="s">
        <v>482</v>
      </c>
      <c r="M47" s="88" t="s">
        <v>482</v>
      </c>
    </row>
    <row r="48" spans="2:13" ht="27.75" customHeight="1" x14ac:dyDescent="0.15">
      <c r="B48" s="1173"/>
      <c r="C48" s="1174"/>
      <c r="D48" s="85"/>
      <c r="E48" s="1175" t="s">
        <v>32</v>
      </c>
      <c r="F48" s="1175"/>
      <c r="G48" s="1175"/>
      <c r="H48" s="1176"/>
      <c r="I48" s="86" t="s">
        <v>482</v>
      </c>
      <c r="J48" s="87" t="s">
        <v>482</v>
      </c>
      <c r="K48" s="87" t="s">
        <v>482</v>
      </c>
      <c r="L48" s="87" t="s">
        <v>482</v>
      </c>
      <c r="M48" s="88" t="s">
        <v>482</v>
      </c>
    </row>
    <row r="49" spans="2:13" ht="27.75" customHeight="1" x14ac:dyDescent="0.15">
      <c r="B49" s="1169" t="s">
        <v>33</v>
      </c>
      <c r="C49" s="1170"/>
      <c r="D49" s="89"/>
      <c r="E49" s="1175" t="s">
        <v>34</v>
      </c>
      <c r="F49" s="1175"/>
      <c r="G49" s="1175"/>
      <c r="H49" s="1176"/>
      <c r="I49" s="86">
        <v>2973</v>
      </c>
      <c r="J49" s="87">
        <v>3923</v>
      </c>
      <c r="K49" s="87">
        <v>4257</v>
      </c>
      <c r="L49" s="87">
        <v>4566</v>
      </c>
      <c r="M49" s="88">
        <v>4755</v>
      </c>
    </row>
    <row r="50" spans="2:13" ht="27.75" customHeight="1" x14ac:dyDescent="0.15">
      <c r="B50" s="1171"/>
      <c r="C50" s="1172"/>
      <c r="D50" s="85"/>
      <c r="E50" s="1175" t="s">
        <v>35</v>
      </c>
      <c r="F50" s="1175"/>
      <c r="G50" s="1175"/>
      <c r="H50" s="1176"/>
      <c r="I50" s="86">
        <v>3706</v>
      </c>
      <c r="J50" s="87">
        <v>3516</v>
      </c>
      <c r="K50" s="87">
        <v>3447</v>
      </c>
      <c r="L50" s="87">
        <v>3156</v>
      </c>
      <c r="M50" s="88">
        <v>2556</v>
      </c>
    </row>
    <row r="51" spans="2:13" ht="27.75" customHeight="1" x14ac:dyDescent="0.15">
      <c r="B51" s="1173"/>
      <c r="C51" s="1174"/>
      <c r="D51" s="85"/>
      <c r="E51" s="1175" t="s">
        <v>36</v>
      </c>
      <c r="F51" s="1175"/>
      <c r="G51" s="1175"/>
      <c r="H51" s="1176"/>
      <c r="I51" s="86">
        <v>20238</v>
      </c>
      <c r="J51" s="87">
        <v>20488</v>
      </c>
      <c r="K51" s="87">
        <v>21894</v>
      </c>
      <c r="L51" s="87">
        <v>22352</v>
      </c>
      <c r="M51" s="88">
        <v>23520</v>
      </c>
    </row>
    <row r="52" spans="2:13" ht="27.75" customHeight="1" thickBot="1" x14ac:dyDescent="0.2">
      <c r="B52" s="1177" t="s">
        <v>37</v>
      </c>
      <c r="C52" s="1178"/>
      <c r="D52" s="90"/>
      <c r="E52" s="1179" t="s">
        <v>38</v>
      </c>
      <c r="F52" s="1179"/>
      <c r="G52" s="1179"/>
      <c r="H52" s="1180"/>
      <c r="I52" s="91">
        <v>9534</v>
      </c>
      <c r="J52" s="92">
        <v>8135</v>
      </c>
      <c r="K52" s="92">
        <v>6113</v>
      </c>
      <c r="L52" s="92">
        <v>6696</v>
      </c>
      <c r="M52" s="93">
        <v>6509</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57"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519</v>
      </c>
      <c r="G2" s="111"/>
      <c r="H2" s="112"/>
    </row>
    <row r="3" spans="1:8" x14ac:dyDescent="0.15">
      <c r="A3" s="108" t="s">
        <v>512</v>
      </c>
      <c r="B3" s="113"/>
      <c r="C3" s="114"/>
      <c r="D3" s="115">
        <v>131923</v>
      </c>
      <c r="E3" s="116"/>
      <c r="F3" s="117">
        <v>78670</v>
      </c>
      <c r="G3" s="118"/>
      <c r="H3" s="119"/>
    </row>
    <row r="4" spans="1:8" x14ac:dyDescent="0.15">
      <c r="A4" s="120"/>
      <c r="B4" s="121"/>
      <c r="C4" s="122"/>
      <c r="D4" s="123">
        <v>72244</v>
      </c>
      <c r="E4" s="124"/>
      <c r="F4" s="125">
        <v>38094</v>
      </c>
      <c r="G4" s="126"/>
      <c r="H4" s="127"/>
    </row>
    <row r="5" spans="1:8" x14ac:dyDescent="0.15">
      <c r="A5" s="108" t="s">
        <v>514</v>
      </c>
      <c r="B5" s="113"/>
      <c r="C5" s="114"/>
      <c r="D5" s="115">
        <v>82828</v>
      </c>
      <c r="E5" s="116"/>
      <c r="F5" s="117">
        <v>67201</v>
      </c>
      <c r="G5" s="118"/>
      <c r="H5" s="119"/>
    </row>
    <row r="6" spans="1:8" x14ac:dyDescent="0.15">
      <c r="A6" s="120"/>
      <c r="B6" s="121"/>
      <c r="C6" s="122"/>
      <c r="D6" s="123">
        <v>54128</v>
      </c>
      <c r="E6" s="124"/>
      <c r="F6" s="125">
        <v>35210</v>
      </c>
      <c r="G6" s="126"/>
      <c r="H6" s="127"/>
    </row>
    <row r="7" spans="1:8" x14ac:dyDescent="0.15">
      <c r="A7" s="108" t="s">
        <v>515</v>
      </c>
      <c r="B7" s="113"/>
      <c r="C7" s="114"/>
      <c r="D7" s="115">
        <v>114467</v>
      </c>
      <c r="E7" s="116"/>
      <c r="F7" s="117">
        <v>75709</v>
      </c>
      <c r="G7" s="118"/>
      <c r="H7" s="119"/>
    </row>
    <row r="8" spans="1:8" x14ac:dyDescent="0.15">
      <c r="A8" s="120"/>
      <c r="B8" s="121"/>
      <c r="C8" s="122"/>
      <c r="D8" s="123">
        <v>66526</v>
      </c>
      <c r="E8" s="124"/>
      <c r="F8" s="125">
        <v>35212</v>
      </c>
      <c r="G8" s="126"/>
      <c r="H8" s="127"/>
    </row>
    <row r="9" spans="1:8" x14ac:dyDescent="0.15">
      <c r="A9" s="108" t="s">
        <v>516</v>
      </c>
      <c r="B9" s="113"/>
      <c r="C9" s="114"/>
      <c r="D9" s="115">
        <v>44417</v>
      </c>
      <c r="E9" s="116"/>
      <c r="F9" s="117">
        <v>90961</v>
      </c>
      <c r="G9" s="118"/>
      <c r="H9" s="119"/>
    </row>
    <row r="10" spans="1:8" x14ac:dyDescent="0.15">
      <c r="A10" s="120"/>
      <c r="B10" s="121"/>
      <c r="C10" s="122"/>
      <c r="D10" s="123">
        <v>35263</v>
      </c>
      <c r="E10" s="124"/>
      <c r="F10" s="125">
        <v>37720</v>
      </c>
      <c r="G10" s="126"/>
      <c r="H10" s="127"/>
    </row>
    <row r="11" spans="1:8" x14ac:dyDescent="0.15">
      <c r="A11" s="108" t="s">
        <v>517</v>
      </c>
      <c r="B11" s="113"/>
      <c r="C11" s="114"/>
      <c r="D11" s="115">
        <v>76332</v>
      </c>
      <c r="E11" s="116"/>
      <c r="F11" s="117">
        <v>106614</v>
      </c>
      <c r="G11" s="118"/>
      <c r="H11" s="119"/>
    </row>
    <row r="12" spans="1:8" x14ac:dyDescent="0.15">
      <c r="A12" s="120"/>
      <c r="B12" s="121"/>
      <c r="C12" s="128"/>
      <c r="D12" s="123">
        <v>39289</v>
      </c>
      <c r="E12" s="124"/>
      <c r="F12" s="125">
        <v>45545</v>
      </c>
      <c r="G12" s="126"/>
      <c r="H12" s="127"/>
    </row>
    <row r="13" spans="1:8" x14ac:dyDescent="0.15">
      <c r="A13" s="108"/>
      <c r="B13" s="113"/>
      <c r="C13" s="129"/>
      <c r="D13" s="130">
        <v>89993</v>
      </c>
      <c r="E13" s="131"/>
      <c r="F13" s="132">
        <v>83831</v>
      </c>
      <c r="G13" s="133"/>
      <c r="H13" s="119"/>
    </row>
    <row r="14" spans="1:8" x14ac:dyDescent="0.15">
      <c r="A14" s="120"/>
      <c r="B14" s="121"/>
      <c r="C14" s="122"/>
      <c r="D14" s="123">
        <v>53490</v>
      </c>
      <c r="E14" s="124"/>
      <c r="F14" s="125">
        <v>38356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5.19</v>
      </c>
      <c r="C19" s="134">
        <f>ROUND(VALUE(SUBSTITUTE(実質収支比率等に係る経年分析!G$48,"▲","-")),2)</f>
        <v>5.89</v>
      </c>
      <c r="D19" s="134">
        <f>ROUND(VALUE(SUBSTITUTE(実質収支比率等に係る経年分析!H$48,"▲","-")),2)</f>
        <v>2.6</v>
      </c>
      <c r="E19" s="134">
        <f>ROUND(VALUE(SUBSTITUTE(実質収支比率等に係る経年分析!I$48,"▲","-")),2)</f>
        <v>3.15</v>
      </c>
      <c r="F19" s="134">
        <f>ROUND(VALUE(SUBSTITUTE(実質収支比率等に係る経年分析!J$48,"▲","-")),2)</f>
        <v>1.57</v>
      </c>
    </row>
    <row r="20" spans="1:11" x14ac:dyDescent="0.15">
      <c r="A20" s="134" t="s">
        <v>43</v>
      </c>
      <c r="B20" s="134">
        <f>ROUND(VALUE(SUBSTITUTE(実質収支比率等に係る経年分析!F$47,"▲","-")),2)</f>
        <v>11.05</v>
      </c>
      <c r="C20" s="134">
        <f>ROUND(VALUE(SUBSTITUTE(実質収支比率等に係る経年分析!G$47,"▲","-")),2)</f>
        <v>19.260000000000002</v>
      </c>
      <c r="D20" s="134">
        <f>ROUND(VALUE(SUBSTITUTE(実質収支比率等に係る経年分析!H$47,"▲","-")),2)</f>
        <v>22.59</v>
      </c>
      <c r="E20" s="134">
        <f>ROUND(VALUE(SUBSTITUTE(実質収支比率等に係る経年分析!I$47,"▲","-")),2)</f>
        <v>23.66</v>
      </c>
      <c r="F20" s="134">
        <f>ROUND(VALUE(SUBSTITUTE(実質収支比率等に係る経年分析!J$47,"▲","-")),2)</f>
        <v>25.35</v>
      </c>
    </row>
    <row r="21" spans="1:11" x14ac:dyDescent="0.15">
      <c r="A21" s="134" t="s">
        <v>44</v>
      </c>
      <c r="B21" s="134">
        <f>IF(ISNUMBER(VALUE(SUBSTITUTE(実質収支比率等に係る経年分析!F$49,"▲","-"))),ROUND(VALUE(SUBSTITUTE(実質収支比率等に係る経年分析!F$49,"▲","-")),2),NA())</f>
        <v>6.37</v>
      </c>
      <c r="C21" s="134">
        <f>IF(ISNUMBER(VALUE(SUBSTITUTE(実質収支比率等に係る経年分析!G$49,"▲","-"))),ROUND(VALUE(SUBSTITUTE(実質収支比率等に係る経年分析!G$49,"▲","-")),2),NA())</f>
        <v>8.49</v>
      </c>
      <c r="D21" s="134">
        <f>IF(ISNUMBER(VALUE(SUBSTITUTE(実質収支比率等に係る経年分析!H$49,"▲","-"))),ROUND(VALUE(SUBSTITUTE(実質収支比率等に係る経年分析!H$49,"▲","-")),2),NA())</f>
        <v>-0.34</v>
      </c>
      <c r="E21" s="134">
        <f>IF(ISNUMBER(VALUE(SUBSTITUTE(実質収支比率等に係る経年分析!I$49,"▲","-"))),ROUND(VALUE(SUBSTITUTE(実質収支比率等に係る経年分析!I$49,"▲","-")),2),NA())</f>
        <v>1.9</v>
      </c>
      <c r="F21" s="134">
        <f>IF(ISNUMBER(VALUE(SUBSTITUTE(実質収支比率等に係る経年分析!J$49,"▲","-"))),ROUND(VALUE(SUBSTITUTE(実質収支比率等に係る経年分析!J$49,"▲","-")),2),NA())</f>
        <v>0.01</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0.05</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介護サービス事業特別会計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港湾整備事業特別会計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国民健康保険事業特別会計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2.4700000000000002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1.36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0.98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7.0000000000000007E-2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0.11</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0.28000000000000003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0.71</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5.19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5.89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2.59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3.15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1.57</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4.07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4.09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5.44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6.11</v>
      </c>
    </row>
    <row r="36" spans="1:16" x14ac:dyDescent="0.15">
      <c r="A36" s="135" t="str">
        <f>IF(連結実質赤字比率に係る赤字・黒字の構成分析!C$34="",NA(),連結実質赤字比率に係る赤字・黒字の構成分析!C$34)</f>
        <v>市立八幡浜総合病院事業会計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3.54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8.74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9.73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12.83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14.44</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2307</v>
      </c>
      <c r="E42" s="136"/>
      <c r="F42" s="136"/>
      <c r="G42" s="136">
        <f>'実質公債費比率（分子）の構造'!L$52</f>
        <v>2338</v>
      </c>
      <c r="H42" s="136"/>
      <c r="I42" s="136"/>
      <c r="J42" s="136">
        <f>'実質公債費比率（分子）の構造'!M$52</f>
        <v>2298</v>
      </c>
      <c r="K42" s="136"/>
      <c r="L42" s="136"/>
      <c r="M42" s="136">
        <f>'実質公債費比率（分子）の構造'!N$52</f>
        <v>2324</v>
      </c>
      <c r="N42" s="136"/>
      <c r="O42" s="136"/>
      <c r="P42" s="136">
        <f>'実質公債費比率（分子）の構造'!O$52</f>
        <v>2490</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188</v>
      </c>
      <c r="C44" s="136"/>
      <c r="D44" s="136"/>
      <c r="E44" s="136">
        <f>'実質公債費比率（分子）の構造'!L$50</f>
        <v>185</v>
      </c>
      <c r="F44" s="136"/>
      <c r="G44" s="136"/>
      <c r="H44" s="136">
        <f>'実質公債費比率（分子）の構造'!M$50</f>
        <v>182</v>
      </c>
      <c r="I44" s="136"/>
      <c r="J44" s="136"/>
      <c r="K44" s="136">
        <f>'実質公債費比率（分子）の構造'!N$50</f>
        <v>173</v>
      </c>
      <c r="L44" s="136"/>
      <c r="M44" s="136"/>
      <c r="N44" s="136">
        <f>'実質公債費比率（分子）の構造'!O$50</f>
        <v>161</v>
      </c>
      <c r="O44" s="136"/>
      <c r="P44" s="136"/>
    </row>
    <row r="45" spans="1:16" x14ac:dyDescent="0.15">
      <c r="A45" s="136" t="s">
        <v>54</v>
      </c>
      <c r="B45" s="136">
        <f>'実質公債費比率（分子）の構造'!K$49</f>
        <v>91</v>
      </c>
      <c r="C45" s="136"/>
      <c r="D45" s="136"/>
      <c r="E45" s="136">
        <f>'実質公債費比率（分子）の構造'!L$49</f>
        <v>103</v>
      </c>
      <c r="F45" s="136"/>
      <c r="G45" s="136"/>
      <c r="H45" s="136">
        <f>'実質公債費比率（分子）の構造'!M$49</f>
        <v>66</v>
      </c>
      <c r="I45" s="136"/>
      <c r="J45" s="136"/>
      <c r="K45" s="136">
        <f>'実質公債費比率（分子）の構造'!N$49</f>
        <v>19</v>
      </c>
      <c r="L45" s="136"/>
      <c r="M45" s="136"/>
      <c r="N45" s="136">
        <f>'実質公債費比率（分子）の構造'!O$49</f>
        <v>8</v>
      </c>
      <c r="O45" s="136"/>
      <c r="P45" s="136"/>
    </row>
    <row r="46" spans="1:16" x14ac:dyDescent="0.15">
      <c r="A46" s="136" t="s">
        <v>55</v>
      </c>
      <c r="B46" s="136">
        <f>'実質公債費比率（分子）の構造'!K$48</f>
        <v>501</v>
      </c>
      <c r="C46" s="136"/>
      <c r="D46" s="136"/>
      <c r="E46" s="136">
        <f>'実質公債費比率（分子）の構造'!L$48</f>
        <v>553</v>
      </c>
      <c r="F46" s="136"/>
      <c r="G46" s="136"/>
      <c r="H46" s="136">
        <f>'実質公債費比率（分子）の構造'!M$48</f>
        <v>634</v>
      </c>
      <c r="I46" s="136"/>
      <c r="J46" s="136"/>
      <c r="K46" s="136">
        <f>'実質公債費比率（分子）の構造'!N$48</f>
        <v>907</v>
      </c>
      <c r="L46" s="136"/>
      <c r="M46" s="136"/>
      <c r="N46" s="136">
        <f>'実質公債費比率（分子）の構造'!O$48</f>
        <v>1114</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2697</v>
      </c>
      <c r="C49" s="136"/>
      <c r="D49" s="136"/>
      <c r="E49" s="136">
        <f>'実質公債費比率（分子）の構造'!L$45</f>
        <v>2646</v>
      </c>
      <c r="F49" s="136"/>
      <c r="G49" s="136"/>
      <c r="H49" s="136">
        <f>'実質公債費比率（分子）の構造'!M$45</f>
        <v>2534</v>
      </c>
      <c r="I49" s="136"/>
      <c r="J49" s="136"/>
      <c r="K49" s="136">
        <f>'実質公債費比率（分子）の構造'!N$45</f>
        <v>2515</v>
      </c>
      <c r="L49" s="136"/>
      <c r="M49" s="136"/>
      <c r="N49" s="136">
        <f>'実質公債費比率（分子）の構造'!O$45</f>
        <v>2395</v>
      </c>
      <c r="O49" s="136"/>
      <c r="P49" s="136"/>
    </row>
    <row r="50" spans="1:16" x14ac:dyDescent="0.15">
      <c r="A50" s="136" t="s">
        <v>59</v>
      </c>
      <c r="B50" s="136" t="e">
        <f>NA()</f>
        <v>#N/A</v>
      </c>
      <c r="C50" s="136">
        <f>IF(ISNUMBER('実質公債費比率（分子）の構造'!K$53),'実質公債費比率（分子）の構造'!K$53,NA())</f>
        <v>1170</v>
      </c>
      <c r="D50" s="136" t="e">
        <f>NA()</f>
        <v>#N/A</v>
      </c>
      <c r="E50" s="136" t="e">
        <f>NA()</f>
        <v>#N/A</v>
      </c>
      <c r="F50" s="136">
        <f>IF(ISNUMBER('実質公債費比率（分子）の構造'!L$53),'実質公債費比率（分子）の構造'!L$53,NA())</f>
        <v>1149</v>
      </c>
      <c r="G50" s="136" t="e">
        <f>NA()</f>
        <v>#N/A</v>
      </c>
      <c r="H50" s="136" t="e">
        <f>NA()</f>
        <v>#N/A</v>
      </c>
      <c r="I50" s="136">
        <f>IF(ISNUMBER('実質公債費比率（分子）の構造'!M$53),'実質公債費比率（分子）の構造'!M$53,NA())</f>
        <v>1118</v>
      </c>
      <c r="J50" s="136" t="e">
        <f>NA()</f>
        <v>#N/A</v>
      </c>
      <c r="K50" s="136" t="e">
        <f>NA()</f>
        <v>#N/A</v>
      </c>
      <c r="L50" s="136">
        <f>IF(ISNUMBER('実質公債費比率（分子）の構造'!N$53),'実質公債費比率（分子）の構造'!N$53,NA())</f>
        <v>1290</v>
      </c>
      <c r="M50" s="136" t="e">
        <f>NA()</f>
        <v>#N/A</v>
      </c>
      <c r="N50" s="136" t="e">
        <f>NA()</f>
        <v>#N/A</v>
      </c>
      <c r="O50" s="136">
        <f>IF(ISNUMBER('実質公債費比率（分子）の構造'!O$53),'実質公債費比率（分子）の構造'!O$53,NA())</f>
        <v>1188</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20238</v>
      </c>
      <c r="E56" s="135"/>
      <c r="F56" s="135"/>
      <c r="G56" s="135">
        <f>'将来負担比率（分子）の構造'!J$51</f>
        <v>20488</v>
      </c>
      <c r="H56" s="135"/>
      <c r="I56" s="135"/>
      <c r="J56" s="135">
        <f>'将来負担比率（分子）の構造'!K$51</f>
        <v>21894</v>
      </c>
      <c r="K56" s="135"/>
      <c r="L56" s="135"/>
      <c r="M56" s="135">
        <f>'将来負担比率（分子）の構造'!L$51</f>
        <v>22352</v>
      </c>
      <c r="N56" s="135"/>
      <c r="O56" s="135"/>
      <c r="P56" s="135">
        <f>'将来負担比率（分子）の構造'!M$51</f>
        <v>23520</v>
      </c>
    </row>
    <row r="57" spans="1:16" x14ac:dyDescent="0.15">
      <c r="A57" s="135" t="s">
        <v>35</v>
      </c>
      <c r="B57" s="135"/>
      <c r="C57" s="135"/>
      <c r="D57" s="135">
        <f>'将来負担比率（分子）の構造'!I$50</f>
        <v>3706</v>
      </c>
      <c r="E57" s="135"/>
      <c r="F57" s="135"/>
      <c r="G57" s="135">
        <f>'将来負担比率（分子）の構造'!J$50</f>
        <v>3516</v>
      </c>
      <c r="H57" s="135"/>
      <c r="I57" s="135"/>
      <c r="J57" s="135">
        <f>'将来負担比率（分子）の構造'!K$50</f>
        <v>3447</v>
      </c>
      <c r="K57" s="135"/>
      <c r="L57" s="135"/>
      <c r="M57" s="135">
        <f>'将来負担比率（分子）の構造'!L$50</f>
        <v>3156</v>
      </c>
      <c r="N57" s="135"/>
      <c r="O57" s="135"/>
      <c r="P57" s="135">
        <f>'将来負担比率（分子）の構造'!M$50</f>
        <v>2556</v>
      </c>
    </row>
    <row r="58" spans="1:16" x14ac:dyDescent="0.15">
      <c r="A58" s="135" t="s">
        <v>34</v>
      </c>
      <c r="B58" s="135"/>
      <c r="C58" s="135"/>
      <c r="D58" s="135">
        <f>'将来負担比率（分子）の構造'!I$49</f>
        <v>2973</v>
      </c>
      <c r="E58" s="135"/>
      <c r="F58" s="135"/>
      <c r="G58" s="135">
        <f>'将来負担比率（分子）の構造'!J$49</f>
        <v>3923</v>
      </c>
      <c r="H58" s="135"/>
      <c r="I58" s="135"/>
      <c r="J58" s="135">
        <f>'将来負担比率（分子）の構造'!K$49</f>
        <v>4257</v>
      </c>
      <c r="K58" s="135"/>
      <c r="L58" s="135"/>
      <c r="M58" s="135">
        <f>'将来負担比率（分子）の構造'!L$49</f>
        <v>4566</v>
      </c>
      <c r="N58" s="135"/>
      <c r="O58" s="135"/>
      <c r="P58" s="135">
        <f>'将来負担比率（分子）の構造'!M$49</f>
        <v>4755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352</v>
      </c>
      <c r="C61" s="135"/>
      <c r="D61" s="135"/>
      <c r="E61" s="135">
        <f>'将来負担比率（分子）の構造'!J$46</f>
        <v>376</v>
      </c>
      <c r="F61" s="135"/>
      <c r="G61" s="135"/>
      <c r="H61" s="135">
        <f>'将来負担比率（分子）の構造'!K$46</f>
        <v>378</v>
      </c>
      <c r="I61" s="135"/>
      <c r="J61" s="135"/>
      <c r="K61" s="135">
        <f>'将来負担比率（分子）の構造'!L$46</f>
        <v>15</v>
      </c>
      <c r="L61" s="135"/>
      <c r="M61" s="135"/>
      <c r="N61" s="135">
        <f>'将来負担比率（分子）の構造'!M$46</f>
        <v>13</v>
      </c>
      <c r="O61" s="135"/>
      <c r="P61" s="135"/>
    </row>
    <row r="62" spans="1:16" x14ac:dyDescent="0.15">
      <c r="A62" s="135" t="s">
        <v>29</v>
      </c>
      <c r="B62" s="135">
        <f>'将来負担比率（分子）の構造'!I$45</f>
        <v>3082</v>
      </c>
      <c r="C62" s="135"/>
      <c r="D62" s="135"/>
      <c r="E62" s="135">
        <f>'将来負担比率（分子）の構造'!J$45</f>
        <v>3247</v>
      </c>
      <c r="F62" s="135"/>
      <c r="G62" s="135"/>
      <c r="H62" s="135">
        <f>'将来負担比率（分子）の構造'!K$45</f>
        <v>3122</v>
      </c>
      <c r="I62" s="135"/>
      <c r="J62" s="135"/>
      <c r="K62" s="135">
        <f>'将来負担比率（分子）の構造'!L$45</f>
        <v>2891</v>
      </c>
      <c r="L62" s="135"/>
      <c r="M62" s="135"/>
      <c r="N62" s="135">
        <f>'将来負担比率（分子）の構造'!M$45</f>
        <v>2629</v>
      </c>
      <c r="O62" s="135"/>
      <c r="P62" s="135"/>
    </row>
    <row r="63" spans="1:16" x14ac:dyDescent="0.15">
      <c r="A63" s="135" t="s">
        <v>28</v>
      </c>
      <c r="B63" s="135">
        <f>'将来負担比率（分子）の構造'!I$44</f>
        <v>531</v>
      </c>
      <c r="C63" s="135"/>
      <c r="D63" s="135"/>
      <c r="E63" s="135">
        <f>'将来負担比率（分子）の構造'!J$44</f>
        <v>406</v>
      </c>
      <c r="F63" s="135"/>
      <c r="G63" s="135"/>
      <c r="H63" s="135">
        <f>'将来負担比率（分子）の構造'!K$44</f>
        <v>316</v>
      </c>
      <c r="I63" s="135"/>
      <c r="J63" s="135"/>
      <c r="K63" s="135">
        <f>'将来負担比率（分子）の構造'!L$44</f>
        <v>270</v>
      </c>
      <c r="L63" s="135"/>
      <c r="M63" s="135"/>
      <c r="N63" s="135">
        <f>'将来負担比率（分子）の構造'!M$44</f>
        <v>236</v>
      </c>
      <c r="O63" s="135"/>
      <c r="P63" s="135"/>
    </row>
    <row r="64" spans="1:16" x14ac:dyDescent="0.15">
      <c r="A64" s="135" t="s">
        <v>27</v>
      </c>
      <c r="B64" s="135">
        <f>'将来負担比率（分子）の構造'!I$43</f>
        <v>9868</v>
      </c>
      <c r="C64" s="135"/>
      <c r="D64" s="135"/>
      <c r="E64" s="135">
        <f>'将来負担比率（分子）の構造'!J$43</f>
        <v>9337</v>
      </c>
      <c r="F64" s="135"/>
      <c r="G64" s="135"/>
      <c r="H64" s="135">
        <f>'将来負担比率（分子）の構造'!K$43</f>
        <v>8900</v>
      </c>
      <c r="I64" s="135"/>
      <c r="J64" s="135"/>
      <c r="K64" s="135">
        <f>'将来負担比率（分子）の構造'!L$43</f>
        <v>11375</v>
      </c>
      <c r="L64" s="135"/>
      <c r="M64" s="135"/>
      <c r="N64" s="135">
        <f>'将来負担比率（分子）の構造'!M$43</f>
        <v>12252</v>
      </c>
      <c r="O64" s="135"/>
      <c r="P64" s="135"/>
    </row>
    <row r="65" spans="1:16" x14ac:dyDescent="0.15">
      <c r="A65" s="135" t="s">
        <v>26</v>
      </c>
      <c r="B65" s="135">
        <f>'将来負担比率（分子）の構造'!I$42</f>
        <v>1090</v>
      </c>
      <c r="C65" s="135"/>
      <c r="D65" s="135"/>
      <c r="E65" s="135">
        <f>'将来負担比率（分子）の構造'!J$42</f>
        <v>957</v>
      </c>
      <c r="F65" s="135"/>
      <c r="G65" s="135"/>
      <c r="H65" s="135">
        <f>'将来負担比率（分子）の構造'!K$42</f>
        <v>822</v>
      </c>
      <c r="I65" s="135"/>
      <c r="J65" s="135"/>
      <c r="K65" s="135">
        <f>'将来負担比率（分子）の構造'!L$42</f>
        <v>690</v>
      </c>
      <c r="L65" s="135"/>
      <c r="M65" s="135"/>
      <c r="N65" s="135">
        <f>'将来負担比率（分子）の構造'!M$42</f>
        <v>560</v>
      </c>
      <c r="O65" s="135"/>
      <c r="P65" s="135"/>
    </row>
    <row r="66" spans="1:16" x14ac:dyDescent="0.15">
      <c r="A66" s="135" t="s">
        <v>25</v>
      </c>
      <c r="B66" s="135">
        <f>'将来負担比率（分子）の構造'!I$41</f>
        <v>21528</v>
      </c>
      <c r="C66" s="135"/>
      <c r="D66" s="135"/>
      <c r="E66" s="135">
        <f>'将来負担比率（分子）の構造'!J$41</f>
        <v>21739</v>
      </c>
      <c r="F66" s="135"/>
      <c r="G66" s="135"/>
      <c r="H66" s="135">
        <f>'将来負担比率（分子）の構造'!K$41</f>
        <v>22173</v>
      </c>
      <c r="I66" s="135"/>
      <c r="J66" s="135"/>
      <c r="K66" s="135">
        <f>'将来負担比率（分子）の構造'!L$41</f>
        <v>21529</v>
      </c>
      <c r="L66" s="135"/>
      <c r="M66" s="135"/>
      <c r="N66" s="135">
        <f>'将来負担比率（分子）の構造'!M$41</f>
        <v>21651</v>
      </c>
      <c r="O66" s="135"/>
      <c r="P66" s="135"/>
    </row>
    <row r="67" spans="1:16" x14ac:dyDescent="0.15">
      <c r="A67" s="135" t="s">
        <v>63</v>
      </c>
      <c r="B67" s="135" t="e">
        <f>NA()</f>
        <v>#N/A</v>
      </c>
      <c r="C67" s="135">
        <f>IF(ISNUMBER('将来負担比率（分子）の構造'!I$52), IF('将来負担比率（分子）の構造'!I$52 &lt; 0, 0, '将来負担比率（分子）の構造'!I$52), NA())</f>
        <v>9534</v>
      </c>
      <c r="D67" s="135" t="e">
        <f>NA()</f>
        <v>#N/A</v>
      </c>
      <c r="E67" s="135" t="e">
        <f>NA()</f>
        <v>#N/A</v>
      </c>
      <c r="F67" s="135">
        <f>IF(ISNUMBER('将来負担比率（分子）の構造'!J$52), IF('将来負担比率（分子）の構造'!J$52 &lt; 0, 0, '将来負担比率（分子）の構造'!J$52), NA())</f>
        <v>8135</v>
      </c>
      <c r="G67" s="135" t="e">
        <f>NA()</f>
        <v>#N/A</v>
      </c>
      <c r="H67" s="135" t="e">
        <f>NA()</f>
        <v>#N/A</v>
      </c>
      <c r="I67" s="135">
        <f>IF(ISNUMBER('将来負担比率（分子）の構造'!K$52), IF('将来負担比率（分子）の構造'!K$52 &lt; 0, 0, '将来負担比率（分子）の構造'!K$52), NA())</f>
        <v>6113</v>
      </c>
      <c r="J67" s="135" t="e">
        <f>NA()</f>
        <v>#N/A</v>
      </c>
      <c r="K67" s="135" t="e">
        <f>NA()</f>
        <v>#N/A</v>
      </c>
      <c r="L67" s="135">
        <f>IF(ISNUMBER('将来負担比率（分子）の構造'!L$52), IF('将来負担比率（分子）の構造'!L$52 &lt; 0, 0, '将来負担比率（分子）の構造'!L$52), NA())</f>
        <v>6696</v>
      </c>
      <c r="M67" s="135" t="e">
        <f>NA()</f>
        <v>#N/A</v>
      </c>
      <c r="N67" s="135" t="e">
        <f>NA()</f>
        <v>#N/A</v>
      </c>
      <c r="O67" s="135">
        <f>IF(ISNUMBER('将来負担比率（分子）の構造'!M$52), IF('将来負担比率（分子）の構造'!M$52 &lt; 0, 0, '将来負担比率（分子）の構造'!M$52), NA())</f>
        <v>6509</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205</v>
      </c>
      <c r="C5" s="676"/>
      <c r="D5" s="676"/>
      <c r="E5" s="676"/>
      <c r="F5" s="676"/>
      <c r="G5" s="676"/>
      <c r="H5" s="676"/>
      <c r="I5" s="676"/>
      <c r="J5" s="676"/>
      <c r="K5" s="676"/>
      <c r="L5" s="676"/>
      <c r="M5" s="676"/>
      <c r="N5" s="676"/>
      <c r="O5" s="676"/>
      <c r="P5" s="676"/>
      <c r="Q5" s="677"/>
      <c r="R5" s="638">
        <v>3699867</v>
      </c>
      <c r="S5" s="639"/>
      <c r="T5" s="639"/>
      <c r="U5" s="639"/>
      <c r="V5" s="639"/>
      <c r="W5" s="639"/>
      <c r="X5" s="639"/>
      <c r="Y5" s="686"/>
      <c r="Z5" s="699">
        <v>17.8</v>
      </c>
      <c r="AA5" s="699"/>
      <c r="AB5" s="699"/>
      <c r="AC5" s="699"/>
      <c r="AD5" s="700">
        <v>3615779</v>
      </c>
      <c r="AE5" s="700"/>
      <c r="AF5" s="700"/>
      <c r="AG5" s="700"/>
      <c r="AH5" s="700"/>
      <c r="AI5" s="700"/>
      <c r="AJ5" s="700"/>
      <c r="AK5" s="700"/>
      <c r="AL5" s="687">
        <v>33.299999999999997</v>
      </c>
      <c r="AM5" s="656"/>
      <c r="AN5" s="656"/>
      <c r="AO5" s="688"/>
      <c r="AP5" s="675" t="s">
        <v>206</v>
      </c>
      <c r="AQ5" s="676"/>
      <c r="AR5" s="676"/>
      <c r="AS5" s="676"/>
      <c r="AT5" s="676"/>
      <c r="AU5" s="676"/>
      <c r="AV5" s="676"/>
      <c r="AW5" s="676"/>
      <c r="AX5" s="676"/>
      <c r="AY5" s="676"/>
      <c r="AZ5" s="676"/>
      <c r="BA5" s="676"/>
      <c r="BB5" s="676"/>
      <c r="BC5" s="676"/>
      <c r="BD5" s="676"/>
      <c r="BE5" s="676"/>
      <c r="BF5" s="677"/>
      <c r="BG5" s="588">
        <v>3615296</v>
      </c>
      <c r="BH5" s="589"/>
      <c r="BI5" s="589"/>
      <c r="BJ5" s="589"/>
      <c r="BK5" s="589"/>
      <c r="BL5" s="589"/>
      <c r="BM5" s="589"/>
      <c r="BN5" s="590"/>
      <c r="BO5" s="641">
        <v>97.7</v>
      </c>
      <c r="BP5" s="641"/>
      <c r="BQ5" s="641"/>
      <c r="BR5" s="641"/>
      <c r="BS5" s="642">
        <v>48386</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207</v>
      </c>
      <c r="CS5" s="694"/>
      <c r="CT5" s="694"/>
      <c r="CU5" s="694"/>
      <c r="CV5" s="694"/>
      <c r="CW5" s="694"/>
      <c r="CX5" s="694"/>
      <c r="CY5" s="695"/>
      <c r="CZ5" s="693" t="s">
        <v>199</v>
      </c>
      <c r="DA5" s="694"/>
      <c r="DB5" s="694"/>
      <c r="DC5" s="695"/>
      <c r="DD5" s="693" t="s">
        <v>208</v>
      </c>
      <c r="DE5" s="694"/>
      <c r="DF5" s="694"/>
      <c r="DG5" s="694"/>
      <c r="DH5" s="694"/>
      <c r="DI5" s="694"/>
      <c r="DJ5" s="694"/>
      <c r="DK5" s="694"/>
      <c r="DL5" s="694"/>
      <c r="DM5" s="694"/>
      <c r="DN5" s="694"/>
      <c r="DO5" s="694"/>
      <c r="DP5" s="695"/>
      <c r="DQ5" s="693" t="s">
        <v>209</v>
      </c>
      <c r="DR5" s="694"/>
      <c r="DS5" s="694"/>
      <c r="DT5" s="694"/>
      <c r="DU5" s="694"/>
      <c r="DV5" s="694"/>
      <c r="DW5" s="694"/>
      <c r="DX5" s="694"/>
      <c r="DY5" s="694"/>
      <c r="DZ5" s="694"/>
      <c r="EA5" s="694"/>
      <c r="EB5" s="694"/>
      <c r="EC5" s="695"/>
    </row>
    <row r="6" spans="2:143" ht="11.25" customHeight="1" x14ac:dyDescent="0.15">
      <c r="B6" s="585" t="s">
        <v>210</v>
      </c>
      <c r="C6" s="586"/>
      <c r="D6" s="586"/>
      <c r="E6" s="586"/>
      <c r="F6" s="586"/>
      <c r="G6" s="586"/>
      <c r="H6" s="586"/>
      <c r="I6" s="586"/>
      <c r="J6" s="586"/>
      <c r="K6" s="586"/>
      <c r="L6" s="586"/>
      <c r="M6" s="586"/>
      <c r="N6" s="586"/>
      <c r="O6" s="586"/>
      <c r="P6" s="586"/>
      <c r="Q6" s="587"/>
      <c r="R6" s="588">
        <v>125885</v>
      </c>
      <c r="S6" s="589"/>
      <c r="T6" s="589"/>
      <c r="U6" s="589"/>
      <c r="V6" s="589"/>
      <c r="W6" s="589"/>
      <c r="X6" s="589"/>
      <c r="Y6" s="590"/>
      <c r="Z6" s="641">
        <v>0.6</v>
      </c>
      <c r="AA6" s="641"/>
      <c r="AB6" s="641"/>
      <c r="AC6" s="641"/>
      <c r="AD6" s="642">
        <v>125885</v>
      </c>
      <c r="AE6" s="642"/>
      <c r="AF6" s="642"/>
      <c r="AG6" s="642"/>
      <c r="AH6" s="642"/>
      <c r="AI6" s="642"/>
      <c r="AJ6" s="642"/>
      <c r="AK6" s="642"/>
      <c r="AL6" s="611">
        <v>1.2</v>
      </c>
      <c r="AM6" s="643"/>
      <c r="AN6" s="643"/>
      <c r="AO6" s="644"/>
      <c r="AP6" s="585" t="s">
        <v>211</v>
      </c>
      <c r="AQ6" s="586"/>
      <c r="AR6" s="586"/>
      <c r="AS6" s="586"/>
      <c r="AT6" s="586"/>
      <c r="AU6" s="586"/>
      <c r="AV6" s="586"/>
      <c r="AW6" s="586"/>
      <c r="AX6" s="586"/>
      <c r="AY6" s="586"/>
      <c r="AZ6" s="586"/>
      <c r="BA6" s="586"/>
      <c r="BB6" s="586"/>
      <c r="BC6" s="586"/>
      <c r="BD6" s="586"/>
      <c r="BE6" s="586"/>
      <c r="BF6" s="587"/>
      <c r="BG6" s="588">
        <v>3615296</v>
      </c>
      <c r="BH6" s="589"/>
      <c r="BI6" s="589"/>
      <c r="BJ6" s="589"/>
      <c r="BK6" s="589"/>
      <c r="BL6" s="589"/>
      <c r="BM6" s="589"/>
      <c r="BN6" s="590"/>
      <c r="BO6" s="641">
        <v>97.7</v>
      </c>
      <c r="BP6" s="641"/>
      <c r="BQ6" s="641"/>
      <c r="BR6" s="641"/>
      <c r="BS6" s="642">
        <v>48386</v>
      </c>
      <c r="BT6" s="642"/>
      <c r="BU6" s="642"/>
      <c r="BV6" s="642"/>
      <c r="BW6" s="642"/>
      <c r="BX6" s="642"/>
      <c r="BY6" s="642"/>
      <c r="BZ6" s="642"/>
      <c r="CA6" s="642"/>
      <c r="CB6" s="678"/>
      <c r="CD6" s="645" t="s">
        <v>212</v>
      </c>
      <c r="CE6" s="646"/>
      <c r="CF6" s="646"/>
      <c r="CG6" s="646"/>
      <c r="CH6" s="646"/>
      <c r="CI6" s="646"/>
      <c r="CJ6" s="646"/>
      <c r="CK6" s="646"/>
      <c r="CL6" s="646"/>
      <c r="CM6" s="646"/>
      <c r="CN6" s="646"/>
      <c r="CO6" s="646"/>
      <c r="CP6" s="646"/>
      <c r="CQ6" s="647"/>
      <c r="CR6" s="588">
        <v>153781</v>
      </c>
      <c r="CS6" s="589"/>
      <c r="CT6" s="589"/>
      <c r="CU6" s="589"/>
      <c r="CV6" s="589"/>
      <c r="CW6" s="589"/>
      <c r="CX6" s="589"/>
      <c r="CY6" s="590"/>
      <c r="CZ6" s="641">
        <v>0.8</v>
      </c>
      <c r="DA6" s="641"/>
      <c r="DB6" s="641"/>
      <c r="DC6" s="641"/>
      <c r="DD6" s="594" t="s">
        <v>213</v>
      </c>
      <c r="DE6" s="589"/>
      <c r="DF6" s="589"/>
      <c r="DG6" s="589"/>
      <c r="DH6" s="589"/>
      <c r="DI6" s="589"/>
      <c r="DJ6" s="589"/>
      <c r="DK6" s="589"/>
      <c r="DL6" s="589"/>
      <c r="DM6" s="589"/>
      <c r="DN6" s="589"/>
      <c r="DO6" s="589"/>
      <c r="DP6" s="590"/>
      <c r="DQ6" s="594">
        <v>153781</v>
      </c>
      <c r="DR6" s="589"/>
      <c r="DS6" s="589"/>
      <c r="DT6" s="589"/>
      <c r="DU6" s="589"/>
      <c r="DV6" s="589"/>
      <c r="DW6" s="589"/>
      <c r="DX6" s="589"/>
      <c r="DY6" s="589"/>
      <c r="DZ6" s="589"/>
      <c r="EA6" s="589"/>
      <c r="EB6" s="589"/>
      <c r="EC6" s="624"/>
    </row>
    <row r="7" spans="2:143" ht="11.25" customHeight="1" x14ac:dyDescent="0.15">
      <c r="B7" s="585" t="s">
        <v>214</v>
      </c>
      <c r="C7" s="586"/>
      <c r="D7" s="586"/>
      <c r="E7" s="586"/>
      <c r="F7" s="586"/>
      <c r="G7" s="586"/>
      <c r="H7" s="586"/>
      <c r="I7" s="586"/>
      <c r="J7" s="586"/>
      <c r="K7" s="586"/>
      <c r="L7" s="586"/>
      <c r="M7" s="586"/>
      <c r="N7" s="586"/>
      <c r="O7" s="586"/>
      <c r="P7" s="586"/>
      <c r="Q7" s="587"/>
      <c r="R7" s="588">
        <v>12421</v>
      </c>
      <c r="S7" s="589"/>
      <c r="T7" s="589"/>
      <c r="U7" s="589"/>
      <c r="V7" s="589"/>
      <c r="W7" s="589"/>
      <c r="X7" s="589"/>
      <c r="Y7" s="590"/>
      <c r="Z7" s="641">
        <v>0.1</v>
      </c>
      <c r="AA7" s="641"/>
      <c r="AB7" s="641"/>
      <c r="AC7" s="641"/>
      <c r="AD7" s="642">
        <v>12421</v>
      </c>
      <c r="AE7" s="642"/>
      <c r="AF7" s="642"/>
      <c r="AG7" s="642"/>
      <c r="AH7" s="642"/>
      <c r="AI7" s="642"/>
      <c r="AJ7" s="642"/>
      <c r="AK7" s="642"/>
      <c r="AL7" s="611">
        <v>0.1</v>
      </c>
      <c r="AM7" s="643"/>
      <c r="AN7" s="643"/>
      <c r="AO7" s="644"/>
      <c r="AP7" s="585" t="s">
        <v>215</v>
      </c>
      <c r="AQ7" s="586"/>
      <c r="AR7" s="586"/>
      <c r="AS7" s="586"/>
      <c r="AT7" s="586"/>
      <c r="AU7" s="586"/>
      <c r="AV7" s="586"/>
      <c r="AW7" s="586"/>
      <c r="AX7" s="586"/>
      <c r="AY7" s="586"/>
      <c r="AZ7" s="586"/>
      <c r="BA7" s="586"/>
      <c r="BB7" s="586"/>
      <c r="BC7" s="586"/>
      <c r="BD7" s="586"/>
      <c r="BE7" s="586"/>
      <c r="BF7" s="587"/>
      <c r="BG7" s="588">
        <v>1695603</v>
      </c>
      <c r="BH7" s="589"/>
      <c r="BI7" s="589"/>
      <c r="BJ7" s="589"/>
      <c r="BK7" s="589"/>
      <c r="BL7" s="589"/>
      <c r="BM7" s="589"/>
      <c r="BN7" s="590"/>
      <c r="BO7" s="641">
        <v>45.8</v>
      </c>
      <c r="BP7" s="641"/>
      <c r="BQ7" s="641"/>
      <c r="BR7" s="641"/>
      <c r="BS7" s="642">
        <v>48386</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2130617</v>
      </c>
      <c r="CS7" s="589"/>
      <c r="CT7" s="589"/>
      <c r="CU7" s="589"/>
      <c r="CV7" s="589"/>
      <c r="CW7" s="589"/>
      <c r="CX7" s="589"/>
      <c r="CY7" s="590"/>
      <c r="CZ7" s="641">
        <v>10.4</v>
      </c>
      <c r="DA7" s="641"/>
      <c r="DB7" s="641"/>
      <c r="DC7" s="641"/>
      <c r="DD7" s="594">
        <v>133781</v>
      </c>
      <c r="DE7" s="589"/>
      <c r="DF7" s="589"/>
      <c r="DG7" s="589"/>
      <c r="DH7" s="589"/>
      <c r="DI7" s="589"/>
      <c r="DJ7" s="589"/>
      <c r="DK7" s="589"/>
      <c r="DL7" s="589"/>
      <c r="DM7" s="589"/>
      <c r="DN7" s="589"/>
      <c r="DO7" s="589"/>
      <c r="DP7" s="590"/>
      <c r="DQ7" s="594">
        <v>1626868</v>
      </c>
      <c r="DR7" s="589"/>
      <c r="DS7" s="589"/>
      <c r="DT7" s="589"/>
      <c r="DU7" s="589"/>
      <c r="DV7" s="589"/>
      <c r="DW7" s="589"/>
      <c r="DX7" s="589"/>
      <c r="DY7" s="589"/>
      <c r="DZ7" s="589"/>
      <c r="EA7" s="589"/>
      <c r="EB7" s="589"/>
      <c r="EC7" s="624"/>
    </row>
    <row r="8" spans="2:143" ht="11.25" customHeight="1" x14ac:dyDescent="0.15">
      <c r="B8" s="585" t="s">
        <v>217</v>
      </c>
      <c r="C8" s="586"/>
      <c r="D8" s="586"/>
      <c r="E8" s="586"/>
      <c r="F8" s="586"/>
      <c r="G8" s="586"/>
      <c r="H8" s="586"/>
      <c r="I8" s="586"/>
      <c r="J8" s="586"/>
      <c r="K8" s="586"/>
      <c r="L8" s="586"/>
      <c r="M8" s="586"/>
      <c r="N8" s="586"/>
      <c r="O8" s="586"/>
      <c r="P8" s="586"/>
      <c r="Q8" s="587"/>
      <c r="R8" s="588">
        <v>28298</v>
      </c>
      <c r="S8" s="589"/>
      <c r="T8" s="589"/>
      <c r="U8" s="589"/>
      <c r="V8" s="589"/>
      <c r="W8" s="589"/>
      <c r="X8" s="589"/>
      <c r="Y8" s="590"/>
      <c r="Z8" s="641">
        <v>0.1</v>
      </c>
      <c r="AA8" s="641"/>
      <c r="AB8" s="641"/>
      <c r="AC8" s="641"/>
      <c r="AD8" s="642">
        <v>28298</v>
      </c>
      <c r="AE8" s="642"/>
      <c r="AF8" s="642"/>
      <c r="AG8" s="642"/>
      <c r="AH8" s="642"/>
      <c r="AI8" s="642"/>
      <c r="AJ8" s="642"/>
      <c r="AK8" s="642"/>
      <c r="AL8" s="611">
        <v>0.3</v>
      </c>
      <c r="AM8" s="643"/>
      <c r="AN8" s="643"/>
      <c r="AO8" s="644"/>
      <c r="AP8" s="585" t="s">
        <v>218</v>
      </c>
      <c r="AQ8" s="586"/>
      <c r="AR8" s="586"/>
      <c r="AS8" s="586"/>
      <c r="AT8" s="586"/>
      <c r="AU8" s="586"/>
      <c r="AV8" s="586"/>
      <c r="AW8" s="586"/>
      <c r="AX8" s="586"/>
      <c r="AY8" s="586"/>
      <c r="AZ8" s="586"/>
      <c r="BA8" s="586"/>
      <c r="BB8" s="586"/>
      <c r="BC8" s="586"/>
      <c r="BD8" s="586"/>
      <c r="BE8" s="586"/>
      <c r="BF8" s="587"/>
      <c r="BG8" s="588">
        <v>57956</v>
      </c>
      <c r="BH8" s="589"/>
      <c r="BI8" s="589"/>
      <c r="BJ8" s="589"/>
      <c r="BK8" s="589"/>
      <c r="BL8" s="589"/>
      <c r="BM8" s="589"/>
      <c r="BN8" s="590"/>
      <c r="BO8" s="641">
        <v>1.6</v>
      </c>
      <c r="BP8" s="641"/>
      <c r="BQ8" s="641"/>
      <c r="BR8" s="641"/>
      <c r="BS8" s="594" t="s">
        <v>219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5752649</v>
      </c>
      <c r="CS8" s="589"/>
      <c r="CT8" s="589"/>
      <c r="CU8" s="589"/>
      <c r="CV8" s="589"/>
      <c r="CW8" s="589"/>
      <c r="CX8" s="589"/>
      <c r="CY8" s="590"/>
      <c r="CZ8" s="641">
        <v>28.2</v>
      </c>
      <c r="DA8" s="641"/>
      <c r="DB8" s="641"/>
      <c r="DC8" s="641"/>
      <c r="DD8" s="594">
        <v>11525</v>
      </c>
      <c r="DE8" s="589"/>
      <c r="DF8" s="589"/>
      <c r="DG8" s="589"/>
      <c r="DH8" s="589"/>
      <c r="DI8" s="589"/>
      <c r="DJ8" s="589"/>
      <c r="DK8" s="589"/>
      <c r="DL8" s="589"/>
      <c r="DM8" s="589"/>
      <c r="DN8" s="589"/>
      <c r="DO8" s="589"/>
      <c r="DP8" s="590"/>
      <c r="DQ8" s="594">
        <v>3001491</v>
      </c>
      <c r="DR8" s="589"/>
      <c r="DS8" s="589"/>
      <c r="DT8" s="589"/>
      <c r="DU8" s="589"/>
      <c r="DV8" s="589"/>
      <c r="DW8" s="589"/>
      <c r="DX8" s="589"/>
      <c r="DY8" s="589"/>
      <c r="DZ8" s="589"/>
      <c r="EA8" s="589"/>
      <c r="EB8" s="589"/>
      <c r="EC8" s="624"/>
    </row>
    <row r="9" spans="2:143" ht="11.25" customHeight="1" x14ac:dyDescent="0.15">
      <c r="B9" s="585" t="s">
        <v>221</v>
      </c>
      <c r="C9" s="586"/>
      <c r="D9" s="586"/>
      <c r="E9" s="586"/>
      <c r="F9" s="586"/>
      <c r="G9" s="586"/>
      <c r="H9" s="586"/>
      <c r="I9" s="586"/>
      <c r="J9" s="586"/>
      <c r="K9" s="586"/>
      <c r="L9" s="586"/>
      <c r="M9" s="586"/>
      <c r="N9" s="586"/>
      <c r="O9" s="586"/>
      <c r="P9" s="586"/>
      <c r="Q9" s="587"/>
      <c r="R9" s="588">
        <v>18618</v>
      </c>
      <c r="S9" s="589"/>
      <c r="T9" s="589"/>
      <c r="U9" s="589"/>
      <c r="V9" s="589"/>
      <c r="W9" s="589"/>
      <c r="X9" s="589"/>
      <c r="Y9" s="590"/>
      <c r="Z9" s="641">
        <v>0.1</v>
      </c>
      <c r="AA9" s="641"/>
      <c r="AB9" s="641"/>
      <c r="AC9" s="641"/>
      <c r="AD9" s="642">
        <v>18618</v>
      </c>
      <c r="AE9" s="642"/>
      <c r="AF9" s="642"/>
      <c r="AG9" s="642"/>
      <c r="AH9" s="642"/>
      <c r="AI9" s="642"/>
      <c r="AJ9" s="642"/>
      <c r="AK9" s="642"/>
      <c r="AL9" s="611">
        <v>0.2</v>
      </c>
      <c r="AM9" s="643"/>
      <c r="AN9" s="643"/>
      <c r="AO9" s="644"/>
      <c r="AP9" s="585" t="s">
        <v>222</v>
      </c>
      <c r="AQ9" s="586"/>
      <c r="AR9" s="586"/>
      <c r="AS9" s="586"/>
      <c r="AT9" s="586"/>
      <c r="AU9" s="586"/>
      <c r="AV9" s="586"/>
      <c r="AW9" s="586"/>
      <c r="AX9" s="586"/>
      <c r="AY9" s="586"/>
      <c r="AZ9" s="586"/>
      <c r="BA9" s="586"/>
      <c r="BB9" s="586"/>
      <c r="BC9" s="586"/>
      <c r="BD9" s="586"/>
      <c r="BE9" s="586"/>
      <c r="BF9" s="587"/>
      <c r="BG9" s="588">
        <v>1341933</v>
      </c>
      <c r="BH9" s="589"/>
      <c r="BI9" s="589"/>
      <c r="BJ9" s="589"/>
      <c r="BK9" s="589"/>
      <c r="BL9" s="589"/>
      <c r="BM9" s="589"/>
      <c r="BN9" s="590"/>
      <c r="BO9" s="641">
        <v>36.299999999999997</v>
      </c>
      <c r="BP9" s="641"/>
      <c r="BQ9" s="641"/>
      <c r="BR9" s="641"/>
      <c r="BS9" s="594" t="s">
        <v>219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3479424</v>
      </c>
      <c r="CS9" s="589"/>
      <c r="CT9" s="589"/>
      <c r="CU9" s="589"/>
      <c r="CV9" s="589"/>
      <c r="CW9" s="589"/>
      <c r="CX9" s="589"/>
      <c r="CY9" s="590"/>
      <c r="CZ9" s="641">
        <v>17</v>
      </c>
      <c r="DA9" s="641"/>
      <c r="DB9" s="641"/>
      <c r="DC9" s="641"/>
      <c r="DD9" s="594">
        <v>605000</v>
      </c>
      <c r="DE9" s="589"/>
      <c r="DF9" s="589"/>
      <c r="DG9" s="589"/>
      <c r="DH9" s="589"/>
      <c r="DI9" s="589"/>
      <c r="DJ9" s="589"/>
      <c r="DK9" s="589"/>
      <c r="DL9" s="589"/>
      <c r="DM9" s="589"/>
      <c r="DN9" s="589"/>
      <c r="DO9" s="589"/>
      <c r="DP9" s="590"/>
      <c r="DQ9" s="594">
        <v>1773076</v>
      </c>
      <c r="DR9" s="589"/>
      <c r="DS9" s="589"/>
      <c r="DT9" s="589"/>
      <c r="DU9" s="589"/>
      <c r="DV9" s="589"/>
      <c r="DW9" s="589"/>
      <c r="DX9" s="589"/>
      <c r="DY9" s="589"/>
      <c r="DZ9" s="589"/>
      <c r="EA9" s="589"/>
      <c r="EB9" s="589"/>
      <c r="EC9" s="624"/>
    </row>
    <row r="10" spans="2:143" ht="11.25" customHeight="1" x14ac:dyDescent="0.15">
      <c r="B10" s="585" t="s">
        <v>224</v>
      </c>
      <c r="C10" s="586"/>
      <c r="D10" s="586"/>
      <c r="E10" s="586"/>
      <c r="F10" s="586"/>
      <c r="G10" s="586"/>
      <c r="H10" s="586"/>
      <c r="I10" s="586"/>
      <c r="J10" s="586"/>
      <c r="K10" s="586"/>
      <c r="L10" s="586"/>
      <c r="M10" s="586"/>
      <c r="N10" s="586"/>
      <c r="O10" s="586"/>
      <c r="P10" s="586"/>
      <c r="Q10" s="587"/>
      <c r="R10" s="588">
        <v>402475</v>
      </c>
      <c r="S10" s="589"/>
      <c r="T10" s="589"/>
      <c r="U10" s="589"/>
      <c r="V10" s="589"/>
      <c r="W10" s="589"/>
      <c r="X10" s="589"/>
      <c r="Y10" s="590"/>
      <c r="Z10" s="641">
        <v>1.9</v>
      </c>
      <c r="AA10" s="641"/>
      <c r="AB10" s="641"/>
      <c r="AC10" s="641"/>
      <c r="AD10" s="642">
        <v>402475</v>
      </c>
      <c r="AE10" s="642"/>
      <c r="AF10" s="642"/>
      <c r="AG10" s="642"/>
      <c r="AH10" s="642"/>
      <c r="AI10" s="642"/>
      <c r="AJ10" s="642"/>
      <c r="AK10" s="642"/>
      <c r="AL10" s="611">
        <v>3.7</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102651</v>
      </c>
      <c r="BH10" s="589"/>
      <c r="BI10" s="589"/>
      <c r="BJ10" s="589"/>
      <c r="BK10" s="589"/>
      <c r="BL10" s="589"/>
      <c r="BM10" s="589"/>
      <c r="BN10" s="590"/>
      <c r="BO10" s="641">
        <v>2.8</v>
      </c>
      <c r="BP10" s="641"/>
      <c r="BQ10" s="641"/>
      <c r="BR10" s="641"/>
      <c r="BS10" s="594">
        <v>16980</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21068</v>
      </c>
      <c r="CS10" s="589"/>
      <c r="CT10" s="589"/>
      <c r="CU10" s="589"/>
      <c r="CV10" s="589"/>
      <c r="CW10" s="589"/>
      <c r="CX10" s="589"/>
      <c r="CY10" s="590"/>
      <c r="CZ10" s="641">
        <v>0.1</v>
      </c>
      <c r="DA10" s="641"/>
      <c r="DB10" s="641"/>
      <c r="DC10" s="641"/>
      <c r="DD10" s="594" t="s">
        <v>219</v>
      </c>
      <c r="DE10" s="589"/>
      <c r="DF10" s="589"/>
      <c r="DG10" s="589"/>
      <c r="DH10" s="589"/>
      <c r="DI10" s="589"/>
      <c r="DJ10" s="589"/>
      <c r="DK10" s="589"/>
      <c r="DL10" s="589"/>
      <c r="DM10" s="589"/>
      <c r="DN10" s="589"/>
      <c r="DO10" s="589"/>
      <c r="DP10" s="590"/>
      <c r="DQ10" s="594">
        <v>1068</v>
      </c>
      <c r="DR10" s="589"/>
      <c r="DS10" s="589"/>
      <c r="DT10" s="589"/>
      <c r="DU10" s="589"/>
      <c r="DV10" s="589"/>
      <c r="DW10" s="589"/>
      <c r="DX10" s="589"/>
      <c r="DY10" s="589"/>
      <c r="DZ10" s="589"/>
      <c r="EA10" s="589"/>
      <c r="EB10" s="589"/>
      <c r="EC10" s="624"/>
    </row>
    <row r="11" spans="2:143" ht="11.25" customHeight="1" x14ac:dyDescent="0.15">
      <c r="B11" s="585" t="s">
        <v>227</v>
      </c>
      <c r="C11" s="586"/>
      <c r="D11" s="586"/>
      <c r="E11" s="586"/>
      <c r="F11" s="586"/>
      <c r="G11" s="586"/>
      <c r="H11" s="586"/>
      <c r="I11" s="586"/>
      <c r="J11" s="586"/>
      <c r="K11" s="586"/>
      <c r="L11" s="586"/>
      <c r="M11" s="586"/>
      <c r="N11" s="586"/>
      <c r="O11" s="586"/>
      <c r="P11" s="586"/>
      <c r="Q11" s="587"/>
      <c r="R11" s="588" t="s">
        <v>219</v>
      </c>
      <c r="S11" s="589"/>
      <c r="T11" s="589"/>
      <c r="U11" s="589"/>
      <c r="V11" s="589"/>
      <c r="W11" s="589"/>
      <c r="X11" s="589"/>
      <c r="Y11" s="590"/>
      <c r="Z11" s="641" t="s">
        <v>219</v>
      </c>
      <c r="AA11" s="641"/>
      <c r="AB11" s="641"/>
      <c r="AC11" s="641"/>
      <c r="AD11" s="642" t="s">
        <v>219</v>
      </c>
      <c r="AE11" s="642"/>
      <c r="AF11" s="642"/>
      <c r="AG11" s="642"/>
      <c r="AH11" s="642"/>
      <c r="AI11" s="642"/>
      <c r="AJ11" s="642"/>
      <c r="AK11" s="642"/>
      <c r="AL11" s="611" t="s">
        <v>219</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193063</v>
      </c>
      <c r="BH11" s="589"/>
      <c r="BI11" s="589"/>
      <c r="BJ11" s="589"/>
      <c r="BK11" s="589"/>
      <c r="BL11" s="589"/>
      <c r="BM11" s="589"/>
      <c r="BN11" s="590"/>
      <c r="BO11" s="641">
        <v>5.2</v>
      </c>
      <c r="BP11" s="641"/>
      <c r="BQ11" s="641"/>
      <c r="BR11" s="641"/>
      <c r="BS11" s="594">
        <v>31406</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1266767</v>
      </c>
      <c r="CS11" s="589"/>
      <c r="CT11" s="589"/>
      <c r="CU11" s="589"/>
      <c r="CV11" s="589"/>
      <c r="CW11" s="589"/>
      <c r="CX11" s="589"/>
      <c r="CY11" s="590"/>
      <c r="CZ11" s="641">
        <v>6.2</v>
      </c>
      <c r="DA11" s="641"/>
      <c r="DB11" s="641"/>
      <c r="DC11" s="641"/>
      <c r="DD11" s="594">
        <v>582574</v>
      </c>
      <c r="DE11" s="589"/>
      <c r="DF11" s="589"/>
      <c r="DG11" s="589"/>
      <c r="DH11" s="589"/>
      <c r="DI11" s="589"/>
      <c r="DJ11" s="589"/>
      <c r="DK11" s="589"/>
      <c r="DL11" s="589"/>
      <c r="DM11" s="589"/>
      <c r="DN11" s="589"/>
      <c r="DO11" s="589"/>
      <c r="DP11" s="590"/>
      <c r="DQ11" s="594">
        <v>679336</v>
      </c>
      <c r="DR11" s="589"/>
      <c r="DS11" s="589"/>
      <c r="DT11" s="589"/>
      <c r="DU11" s="589"/>
      <c r="DV11" s="589"/>
      <c r="DW11" s="589"/>
      <c r="DX11" s="589"/>
      <c r="DY11" s="589"/>
      <c r="DZ11" s="589"/>
      <c r="EA11" s="589"/>
      <c r="EB11" s="589"/>
      <c r="EC11" s="624"/>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219</v>
      </c>
      <c r="S12" s="589"/>
      <c r="T12" s="589"/>
      <c r="U12" s="589"/>
      <c r="V12" s="589"/>
      <c r="W12" s="589"/>
      <c r="X12" s="589"/>
      <c r="Y12" s="590"/>
      <c r="Z12" s="641" t="s">
        <v>219</v>
      </c>
      <c r="AA12" s="641"/>
      <c r="AB12" s="641"/>
      <c r="AC12" s="641"/>
      <c r="AD12" s="642" t="s">
        <v>219</v>
      </c>
      <c r="AE12" s="642"/>
      <c r="AF12" s="642"/>
      <c r="AG12" s="642"/>
      <c r="AH12" s="642"/>
      <c r="AI12" s="642"/>
      <c r="AJ12" s="642"/>
      <c r="AK12" s="642"/>
      <c r="AL12" s="611" t="s">
        <v>219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1601379</v>
      </c>
      <c r="BH12" s="589"/>
      <c r="BI12" s="589"/>
      <c r="BJ12" s="589"/>
      <c r="BK12" s="589"/>
      <c r="BL12" s="589"/>
      <c r="BM12" s="589"/>
      <c r="BN12" s="590"/>
      <c r="BO12" s="641">
        <v>43.3</v>
      </c>
      <c r="BP12" s="641"/>
      <c r="BQ12" s="641"/>
      <c r="BR12" s="641"/>
      <c r="BS12" s="594" t="s">
        <v>219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273979</v>
      </c>
      <c r="CS12" s="589"/>
      <c r="CT12" s="589"/>
      <c r="CU12" s="589"/>
      <c r="CV12" s="589"/>
      <c r="CW12" s="589"/>
      <c r="CX12" s="589"/>
      <c r="CY12" s="590"/>
      <c r="CZ12" s="641">
        <v>1.3</v>
      </c>
      <c r="DA12" s="641"/>
      <c r="DB12" s="641"/>
      <c r="DC12" s="641"/>
      <c r="DD12" s="594">
        <v>928</v>
      </c>
      <c r="DE12" s="589"/>
      <c r="DF12" s="589"/>
      <c r="DG12" s="589"/>
      <c r="DH12" s="589"/>
      <c r="DI12" s="589"/>
      <c r="DJ12" s="589"/>
      <c r="DK12" s="589"/>
      <c r="DL12" s="589"/>
      <c r="DM12" s="589"/>
      <c r="DN12" s="589"/>
      <c r="DO12" s="589"/>
      <c r="DP12" s="590"/>
      <c r="DQ12" s="594">
        <v>147583</v>
      </c>
      <c r="DR12" s="589"/>
      <c r="DS12" s="589"/>
      <c r="DT12" s="589"/>
      <c r="DU12" s="589"/>
      <c r="DV12" s="589"/>
      <c r="DW12" s="589"/>
      <c r="DX12" s="589"/>
      <c r="DY12" s="589"/>
      <c r="DZ12" s="589"/>
      <c r="EA12" s="589"/>
      <c r="EB12" s="589"/>
      <c r="EC12" s="624"/>
    </row>
    <row r="13" spans="2:143" ht="11.25" customHeight="1" x14ac:dyDescent="0.15">
      <c r="B13" s="585" t="s">
        <v>233</v>
      </c>
      <c r="C13" s="586"/>
      <c r="D13" s="586"/>
      <c r="E13" s="586"/>
      <c r="F13" s="586"/>
      <c r="G13" s="586"/>
      <c r="H13" s="586"/>
      <c r="I13" s="586"/>
      <c r="J13" s="586"/>
      <c r="K13" s="586"/>
      <c r="L13" s="586"/>
      <c r="M13" s="586"/>
      <c r="N13" s="586"/>
      <c r="O13" s="586"/>
      <c r="P13" s="586"/>
      <c r="Q13" s="587"/>
      <c r="R13" s="588">
        <v>15350</v>
      </c>
      <c r="S13" s="589"/>
      <c r="T13" s="589"/>
      <c r="U13" s="589"/>
      <c r="V13" s="589"/>
      <c r="W13" s="589"/>
      <c r="X13" s="589"/>
      <c r="Y13" s="590"/>
      <c r="Z13" s="641">
        <v>0.1</v>
      </c>
      <c r="AA13" s="641"/>
      <c r="AB13" s="641"/>
      <c r="AC13" s="641"/>
      <c r="AD13" s="642">
        <v>15350</v>
      </c>
      <c r="AE13" s="642"/>
      <c r="AF13" s="642"/>
      <c r="AG13" s="642"/>
      <c r="AH13" s="642"/>
      <c r="AI13" s="642"/>
      <c r="AJ13" s="642"/>
      <c r="AK13" s="642"/>
      <c r="AL13" s="611">
        <v>0.1</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1594706</v>
      </c>
      <c r="BH13" s="589"/>
      <c r="BI13" s="589"/>
      <c r="BJ13" s="589"/>
      <c r="BK13" s="589"/>
      <c r="BL13" s="589"/>
      <c r="BM13" s="589"/>
      <c r="BN13" s="590"/>
      <c r="BO13" s="641">
        <v>43.1</v>
      </c>
      <c r="BP13" s="641"/>
      <c r="BQ13" s="641"/>
      <c r="BR13" s="641"/>
      <c r="BS13" s="594" t="s">
        <v>219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1858215</v>
      </c>
      <c r="CS13" s="589"/>
      <c r="CT13" s="589"/>
      <c r="CU13" s="589"/>
      <c r="CV13" s="589"/>
      <c r="CW13" s="589"/>
      <c r="CX13" s="589"/>
      <c r="CY13" s="590"/>
      <c r="CZ13" s="641">
        <v>9.1</v>
      </c>
      <c r="DA13" s="641"/>
      <c r="DB13" s="641"/>
      <c r="DC13" s="641"/>
      <c r="DD13" s="594">
        <v>524776</v>
      </c>
      <c r="DE13" s="589"/>
      <c r="DF13" s="589"/>
      <c r="DG13" s="589"/>
      <c r="DH13" s="589"/>
      <c r="DI13" s="589"/>
      <c r="DJ13" s="589"/>
      <c r="DK13" s="589"/>
      <c r="DL13" s="589"/>
      <c r="DM13" s="589"/>
      <c r="DN13" s="589"/>
      <c r="DO13" s="589"/>
      <c r="DP13" s="590"/>
      <c r="DQ13" s="594">
        <v>1435163</v>
      </c>
      <c r="DR13" s="589"/>
      <c r="DS13" s="589"/>
      <c r="DT13" s="589"/>
      <c r="DU13" s="589"/>
      <c r="DV13" s="589"/>
      <c r="DW13" s="589"/>
      <c r="DX13" s="589"/>
      <c r="DY13" s="589"/>
      <c r="DZ13" s="589"/>
      <c r="EA13" s="589"/>
      <c r="EB13" s="589"/>
      <c r="EC13" s="624"/>
    </row>
    <row r="14" spans="2:143" ht="11.25" customHeight="1" x14ac:dyDescent="0.15">
      <c r="B14" s="585" t="s">
        <v>236</v>
      </c>
      <c r="C14" s="586"/>
      <c r="D14" s="586"/>
      <c r="E14" s="586"/>
      <c r="F14" s="586"/>
      <c r="G14" s="586"/>
      <c r="H14" s="586"/>
      <c r="I14" s="586"/>
      <c r="J14" s="586"/>
      <c r="K14" s="586"/>
      <c r="L14" s="586"/>
      <c r="M14" s="586"/>
      <c r="N14" s="586"/>
      <c r="O14" s="586"/>
      <c r="P14" s="586"/>
      <c r="Q14" s="587"/>
      <c r="R14" s="588" t="s">
        <v>219</v>
      </c>
      <c r="S14" s="589"/>
      <c r="T14" s="589"/>
      <c r="U14" s="589"/>
      <c r="V14" s="589"/>
      <c r="W14" s="589"/>
      <c r="X14" s="589"/>
      <c r="Y14" s="590"/>
      <c r="Z14" s="641" t="s">
        <v>219</v>
      </c>
      <c r="AA14" s="641"/>
      <c r="AB14" s="641"/>
      <c r="AC14" s="641"/>
      <c r="AD14" s="642" t="s">
        <v>219</v>
      </c>
      <c r="AE14" s="642"/>
      <c r="AF14" s="642"/>
      <c r="AG14" s="642"/>
      <c r="AH14" s="642"/>
      <c r="AI14" s="642"/>
      <c r="AJ14" s="642"/>
      <c r="AK14" s="642"/>
      <c r="AL14" s="611" t="s">
        <v>219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82683</v>
      </c>
      <c r="BH14" s="589"/>
      <c r="BI14" s="589"/>
      <c r="BJ14" s="589"/>
      <c r="BK14" s="589"/>
      <c r="BL14" s="589"/>
      <c r="BM14" s="589"/>
      <c r="BN14" s="590"/>
      <c r="BO14" s="641">
        <v>2.2000000000000002</v>
      </c>
      <c r="BP14" s="641"/>
      <c r="BQ14" s="641"/>
      <c r="BR14" s="641"/>
      <c r="BS14" s="594" t="s">
        <v>219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929170</v>
      </c>
      <c r="CS14" s="589"/>
      <c r="CT14" s="589"/>
      <c r="CU14" s="589"/>
      <c r="CV14" s="589"/>
      <c r="CW14" s="589"/>
      <c r="CX14" s="589"/>
      <c r="CY14" s="590"/>
      <c r="CZ14" s="641">
        <v>4.5999999999999996</v>
      </c>
      <c r="DA14" s="641"/>
      <c r="DB14" s="641"/>
      <c r="DC14" s="641"/>
      <c r="DD14" s="594">
        <v>27434</v>
      </c>
      <c r="DE14" s="589"/>
      <c r="DF14" s="589"/>
      <c r="DG14" s="589"/>
      <c r="DH14" s="589"/>
      <c r="DI14" s="589"/>
      <c r="DJ14" s="589"/>
      <c r="DK14" s="589"/>
      <c r="DL14" s="589"/>
      <c r="DM14" s="589"/>
      <c r="DN14" s="589"/>
      <c r="DO14" s="589"/>
      <c r="DP14" s="590"/>
      <c r="DQ14" s="594">
        <v>682649</v>
      </c>
      <c r="DR14" s="589"/>
      <c r="DS14" s="589"/>
      <c r="DT14" s="589"/>
      <c r="DU14" s="589"/>
      <c r="DV14" s="589"/>
      <c r="DW14" s="589"/>
      <c r="DX14" s="589"/>
      <c r="DY14" s="589"/>
      <c r="DZ14" s="589"/>
      <c r="EA14" s="589"/>
      <c r="EB14" s="589"/>
      <c r="EC14" s="624"/>
    </row>
    <row r="15" spans="2:143" ht="11.25" customHeight="1" x14ac:dyDescent="0.15">
      <c r="B15" s="585" t="s">
        <v>239</v>
      </c>
      <c r="C15" s="586"/>
      <c r="D15" s="586"/>
      <c r="E15" s="586"/>
      <c r="F15" s="586"/>
      <c r="G15" s="586"/>
      <c r="H15" s="586"/>
      <c r="I15" s="586"/>
      <c r="J15" s="586"/>
      <c r="K15" s="586"/>
      <c r="L15" s="586"/>
      <c r="M15" s="586"/>
      <c r="N15" s="586"/>
      <c r="O15" s="586"/>
      <c r="P15" s="586"/>
      <c r="Q15" s="587"/>
      <c r="R15" s="588">
        <v>6697</v>
      </c>
      <c r="S15" s="589"/>
      <c r="T15" s="589"/>
      <c r="U15" s="589"/>
      <c r="V15" s="589"/>
      <c r="W15" s="589"/>
      <c r="X15" s="589"/>
      <c r="Y15" s="590"/>
      <c r="Z15" s="641">
        <v>0</v>
      </c>
      <c r="AA15" s="641"/>
      <c r="AB15" s="641"/>
      <c r="AC15" s="641"/>
      <c r="AD15" s="642">
        <v>6697</v>
      </c>
      <c r="AE15" s="642"/>
      <c r="AF15" s="642"/>
      <c r="AG15" s="642"/>
      <c r="AH15" s="642"/>
      <c r="AI15" s="642"/>
      <c r="AJ15" s="642"/>
      <c r="AK15" s="642"/>
      <c r="AL15" s="611">
        <v>0.1</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235631</v>
      </c>
      <c r="BH15" s="589"/>
      <c r="BI15" s="589"/>
      <c r="BJ15" s="589"/>
      <c r="BK15" s="589"/>
      <c r="BL15" s="589"/>
      <c r="BM15" s="589"/>
      <c r="BN15" s="590"/>
      <c r="BO15" s="641">
        <v>6.4</v>
      </c>
      <c r="BP15" s="641"/>
      <c r="BQ15" s="641"/>
      <c r="BR15" s="641"/>
      <c r="BS15" s="594" t="s">
        <v>219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2143187</v>
      </c>
      <c r="CS15" s="589"/>
      <c r="CT15" s="589"/>
      <c r="CU15" s="589"/>
      <c r="CV15" s="589"/>
      <c r="CW15" s="589"/>
      <c r="CX15" s="589"/>
      <c r="CY15" s="590"/>
      <c r="CZ15" s="641">
        <v>10.5</v>
      </c>
      <c r="DA15" s="641"/>
      <c r="DB15" s="641"/>
      <c r="DC15" s="641"/>
      <c r="DD15" s="594">
        <v>916138</v>
      </c>
      <c r="DE15" s="589"/>
      <c r="DF15" s="589"/>
      <c r="DG15" s="589"/>
      <c r="DH15" s="589"/>
      <c r="DI15" s="589"/>
      <c r="DJ15" s="589"/>
      <c r="DK15" s="589"/>
      <c r="DL15" s="589"/>
      <c r="DM15" s="589"/>
      <c r="DN15" s="589"/>
      <c r="DO15" s="589"/>
      <c r="DP15" s="590"/>
      <c r="DQ15" s="594">
        <v>1203251</v>
      </c>
      <c r="DR15" s="589"/>
      <c r="DS15" s="589"/>
      <c r="DT15" s="589"/>
      <c r="DU15" s="589"/>
      <c r="DV15" s="589"/>
      <c r="DW15" s="589"/>
      <c r="DX15" s="589"/>
      <c r="DY15" s="589"/>
      <c r="DZ15" s="589"/>
      <c r="EA15" s="589"/>
      <c r="EB15" s="589"/>
      <c r="EC15" s="624"/>
    </row>
    <row r="16" spans="2:143" ht="11.25" customHeight="1" x14ac:dyDescent="0.15">
      <c r="B16" s="585" t="s">
        <v>242</v>
      </c>
      <c r="C16" s="586"/>
      <c r="D16" s="586"/>
      <c r="E16" s="586"/>
      <c r="F16" s="586"/>
      <c r="G16" s="586"/>
      <c r="H16" s="586"/>
      <c r="I16" s="586"/>
      <c r="J16" s="586"/>
      <c r="K16" s="586"/>
      <c r="L16" s="586"/>
      <c r="M16" s="586"/>
      <c r="N16" s="586"/>
      <c r="O16" s="586"/>
      <c r="P16" s="586"/>
      <c r="Q16" s="587"/>
      <c r="R16" s="588">
        <v>7516747</v>
      </c>
      <c r="S16" s="589"/>
      <c r="T16" s="589"/>
      <c r="U16" s="589"/>
      <c r="V16" s="589"/>
      <c r="W16" s="589"/>
      <c r="X16" s="589"/>
      <c r="Y16" s="590"/>
      <c r="Z16" s="641">
        <v>36.200000000000003</v>
      </c>
      <c r="AA16" s="641"/>
      <c r="AB16" s="641"/>
      <c r="AC16" s="641"/>
      <c r="AD16" s="642">
        <v>6581319</v>
      </c>
      <c r="AE16" s="642"/>
      <c r="AF16" s="642"/>
      <c r="AG16" s="642"/>
      <c r="AH16" s="642"/>
      <c r="AI16" s="642"/>
      <c r="AJ16" s="642"/>
      <c r="AK16" s="642"/>
      <c r="AL16" s="611">
        <v>60.7</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219</v>
      </c>
      <c r="BH16" s="589"/>
      <c r="BI16" s="589"/>
      <c r="BJ16" s="589"/>
      <c r="BK16" s="589"/>
      <c r="BL16" s="589"/>
      <c r="BM16" s="589"/>
      <c r="BN16" s="590"/>
      <c r="BO16" s="641" t="s">
        <v>219</v>
      </c>
      <c r="BP16" s="641"/>
      <c r="BQ16" s="641"/>
      <c r="BR16" s="641"/>
      <c r="BS16" s="594" t="s">
        <v>219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14764</v>
      </c>
      <c r="CS16" s="589"/>
      <c r="CT16" s="589"/>
      <c r="CU16" s="589"/>
      <c r="CV16" s="589"/>
      <c r="CW16" s="589"/>
      <c r="CX16" s="589"/>
      <c r="CY16" s="590"/>
      <c r="CZ16" s="641">
        <v>0.1</v>
      </c>
      <c r="DA16" s="641"/>
      <c r="DB16" s="641"/>
      <c r="DC16" s="641"/>
      <c r="DD16" s="594" t="s">
        <v>219</v>
      </c>
      <c r="DE16" s="589"/>
      <c r="DF16" s="589"/>
      <c r="DG16" s="589"/>
      <c r="DH16" s="589"/>
      <c r="DI16" s="589"/>
      <c r="DJ16" s="589"/>
      <c r="DK16" s="589"/>
      <c r="DL16" s="589"/>
      <c r="DM16" s="589"/>
      <c r="DN16" s="589"/>
      <c r="DO16" s="589"/>
      <c r="DP16" s="590"/>
      <c r="DQ16" s="594">
        <v>8585</v>
      </c>
      <c r="DR16" s="589"/>
      <c r="DS16" s="589"/>
      <c r="DT16" s="589"/>
      <c r="DU16" s="589"/>
      <c r="DV16" s="589"/>
      <c r="DW16" s="589"/>
      <c r="DX16" s="589"/>
      <c r="DY16" s="589"/>
      <c r="DZ16" s="589"/>
      <c r="EA16" s="589"/>
      <c r="EB16" s="589"/>
      <c r="EC16" s="624"/>
    </row>
    <row r="17" spans="2:133" ht="11.25" customHeight="1" x14ac:dyDescent="0.15">
      <c r="B17" s="585" t="s">
        <v>245</v>
      </c>
      <c r="C17" s="586"/>
      <c r="D17" s="586"/>
      <c r="E17" s="586"/>
      <c r="F17" s="586"/>
      <c r="G17" s="586"/>
      <c r="H17" s="586"/>
      <c r="I17" s="586"/>
      <c r="J17" s="586"/>
      <c r="K17" s="586"/>
      <c r="L17" s="586"/>
      <c r="M17" s="586"/>
      <c r="N17" s="586"/>
      <c r="O17" s="586"/>
      <c r="P17" s="586"/>
      <c r="Q17" s="587"/>
      <c r="R17" s="588">
        <v>6581319</v>
      </c>
      <c r="S17" s="589"/>
      <c r="T17" s="589"/>
      <c r="U17" s="589"/>
      <c r="V17" s="589"/>
      <c r="W17" s="589"/>
      <c r="X17" s="589"/>
      <c r="Y17" s="590"/>
      <c r="Z17" s="641">
        <v>31.7</v>
      </c>
      <c r="AA17" s="641"/>
      <c r="AB17" s="641"/>
      <c r="AC17" s="641"/>
      <c r="AD17" s="642">
        <v>6581319</v>
      </c>
      <c r="AE17" s="642"/>
      <c r="AF17" s="642"/>
      <c r="AG17" s="642"/>
      <c r="AH17" s="642"/>
      <c r="AI17" s="642"/>
      <c r="AJ17" s="642"/>
      <c r="AK17" s="642"/>
      <c r="AL17" s="611">
        <v>60.7</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219</v>
      </c>
      <c r="BH17" s="589"/>
      <c r="BI17" s="589"/>
      <c r="BJ17" s="589"/>
      <c r="BK17" s="589"/>
      <c r="BL17" s="589"/>
      <c r="BM17" s="589"/>
      <c r="BN17" s="590"/>
      <c r="BO17" s="641" t="s">
        <v>219</v>
      </c>
      <c r="BP17" s="641"/>
      <c r="BQ17" s="641"/>
      <c r="BR17" s="641"/>
      <c r="BS17" s="594" t="s">
        <v>219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2395728</v>
      </c>
      <c r="CS17" s="589"/>
      <c r="CT17" s="589"/>
      <c r="CU17" s="589"/>
      <c r="CV17" s="589"/>
      <c r="CW17" s="589"/>
      <c r="CX17" s="589"/>
      <c r="CY17" s="590"/>
      <c r="CZ17" s="641">
        <v>11.7</v>
      </c>
      <c r="DA17" s="641"/>
      <c r="DB17" s="641"/>
      <c r="DC17" s="641"/>
      <c r="DD17" s="594" t="s">
        <v>219</v>
      </c>
      <c r="DE17" s="589"/>
      <c r="DF17" s="589"/>
      <c r="DG17" s="589"/>
      <c r="DH17" s="589"/>
      <c r="DI17" s="589"/>
      <c r="DJ17" s="589"/>
      <c r="DK17" s="589"/>
      <c r="DL17" s="589"/>
      <c r="DM17" s="589"/>
      <c r="DN17" s="589"/>
      <c r="DO17" s="589"/>
      <c r="DP17" s="590"/>
      <c r="DQ17" s="594">
        <v>2020173</v>
      </c>
      <c r="DR17" s="589"/>
      <c r="DS17" s="589"/>
      <c r="DT17" s="589"/>
      <c r="DU17" s="589"/>
      <c r="DV17" s="589"/>
      <c r="DW17" s="589"/>
      <c r="DX17" s="589"/>
      <c r="DY17" s="589"/>
      <c r="DZ17" s="589"/>
      <c r="EA17" s="589"/>
      <c r="EB17" s="589"/>
      <c r="EC17" s="624"/>
    </row>
    <row r="18" spans="2:133" ht="11.25" customHeight="1" x14ac:dyDescent="0.15">
      <c r="B18" s="585" t="s">
        <v>248</v>
      </c>
      <c r="C18" s="586"/>
      <c r="D18" s="586"/>
      <c r="E18" s="586"/>
      <c r="F18" s="586"/>
      <c r="G18" s="586"/>
      <c r="H18" s="586"/>
      <c r="I18" s="586"/>
      <c r="J18" s="586"/>
      <c r="K18" s="586"/>
      <c r="L18" s="586"/>
      <c r="M18" s="586"/>
      <c r="N18" s="586"/>
      <c r="O18" s="586"/>
      <c r="P18" s="586"/>
      <c r="Q18" s="587"/>
      <c r="R18" s="588">
        <v>935428</v>
      </c>
      <c r="S18" s="589"/>
      <c r="T18" s="589"/>
      <c r="U18" s="589"/>
      <c r="V18" s="589"/>
      <c r="W18" s="589"/>
      <c r="X18" s="589"/>
      <c r="Y18" s="590"/>
      <c r="Z18" s="641">
        <v>4.5</v>
      </c>
      <c r="AA18" s="641"/>
      <c r="AB18" s="641"/>
      <c r="AC18" s="641"/>
      <c r="AD18" s="642" t="s">
        <v>219</v>
      </c>
      <c r="AE18" s="642"/>
      <c r="AF18" s="642"/>
      <c r="AG18" s="642"/>
      <c r="AH18" s="642"/>
      <c r="AI18" s="642"/>
      <c r="AJ18" s="642"/>
      <c r="AK18" s="642"/>
      <c r="AL18" s="611" t="s">
        <v>219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219</v>
      </c>
      <c r="BH18" s="589"/>
      <c r="BI18" s="589"/>
      <c r="BJ18" s="589"/>
      <c r="BK18" s="589"/>
      <c r="BL18" s="589"/>
      <c r="BM18" s="589"/>
      <c r="BN18" s="590"/>
      <c r="BO18" s="641" t="s">
        <v>219</v>
      </c>
      <c r="BP18" s="641"/>
      <c r="BQ18" s="641"/>
      <c r="BR18" s="641"/>
      <c r="BS18" s="594" t="s">
        <v>219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219</v>
      </c>
      <c r="CS18" s="589"/>
      <c r="CT18" s="589"/>
      <c r="CU18" s="589"/>
      <c r="CV18" s="589"/>
      <c r="CW18" s="589"/>
      <c r="CX18" s="589"/>
      <c r="CY18" s="590"/>
      <c r="CZ18" s="641" t="s">
        <v>219</v>
      </c>
      <c r="DA18" s="641"/>
      <c r="DB18" s="641"/>
      <c r="DC18" s="641"/>
      <c r="DD18" s="594" t="s">
        <v>219</v>
      </c>
      <c r="DE18" s="589"/>
      <c r="DF18" s="589"/>
      <c r="DG18" s="589"/>
      <c r="DH18" s="589"/>
      <c r="DI18" s="589"/>
      <c r="DJ18" s="589"/>
      <c r="DK18" s="589"/>
      <c r="DL18" s="589"/>
      <c r="DM18" s="589"/>
      <c r="DN18" s="589"/>
      <c r="DO18" s="589"/>
      <c r="DP18" s="590"/>
      <c r="DQ18" s="594" t="s">
        <v>219</v>
      </c>
      <c r="DR18" s="589"/>
      <c r="DS18" s="589"/>
      <c r="DT18" s="589"/>
      <c r="DU18" s="589"/>
      <c r="DV18" s="589"/>
      <c r="DW18" s="589"/>
      <c r="DX18" s="589"/>
      <c r="DY18" s="589"/>
      <c r="DZ18" s="589"/>
      <c r="EA18" s="589"/>
      <c r="EB18" s="589"/>
      <c r="EC18" s="624"/>
    </row>
    <row r="19" spans="2:133" ht="11.25" customHeight="1" x14ac:dyDescent="0.15">
      <c r="B19" s="585" t="s">
        <v>251</v>
      </c>
      <c r="C19" s="586"/>
      <c r="D19" s="586"/>
      <c r="E19" s="586"/>
      <c r="F19" s="586"/>
      <c r="G19" s="586"/>
      <c r="H19" s="586"/>
      <c r="I19" s="586"/>
      <c r="J19" s="586"/>
      <c r="K19" s="586"/>
      <c r="L19" s="586"/>
      <c r="M19" s="586"/>
      <c r="N19" s="586"/>
      <c r="O19" s="586"/>
      <c r="P19" s="586"/>
      <c r="Q19" s="587"/>
      <c r="R19" s="588" t="s">
        <v>219</v>
      </c>
      <c r="S19" s="589"/>
      <c r="T19" s="589"/>
      <c r="U19" s="589"/>
      <c r="V19" s="589"/>
      <c r="W19" s="589"/>
      <c r="X19" s="589"/>
      <c r="Y19" s="590"/>
      <c r="Z19" s="641" t="s">
        <v>219</v>
      </c>
      <c r="AA19" s="641"/>
      <c r="AB19" s="641"/>
      <c r="AC19" s="641"/>
      <c r="AD19" s="642" t="s">
        <v>219</v>
      </c>
      <c r="AE19" s="642"/>
      <c r="AF19" s="642"/>
      <c r="AG19" s="642"/>
      <c r="AH19" s="642"/>
      <c r="AI19" s="642"/>
      <c r="AJ19" s="642"/>
      <c r="AK19" s="642"/>
      <c r="AL19" s="611" t="s">
        <v>219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84571</v>
      </c>
      <c r="BH19" s="589"/>
      <c r="BI19" s="589"/>
      <c r="BJ19" s="589"/>
      <c r="BK19" s="589"/>
      <c r="BL19" s="589"/>
      <c r="BM19" s="589"/>
      <c r="BN19" s="590"/>
      <c r="BO19" s="641">
        <v>2.2999999999999998</v>
      </c>
      <c r="BP19" s="641"/>
      <c r="BQ19" s="641"/>
      <c r="BR19" s="641"/>
      <c r="BS19" s="594" t="s">
        <v>219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219</v>
      </c>
      <c r="CS19" s="589"/>
      <c r="CT19" s="589"/>
      <c r="CU19" s="589"/>
      <c r="CV19" s="589"/>
      <c r="CW19" s="589"/>
      <c r="CX19" s="589"/>
      <c r="CY19" s="590"/>
      <c r="CZ19" s="641" t="s">
        <v>219</v>
      </c>
      <c r="DA19" s="641"/>
      <c r="DB19" s="641"/>
      <c r="DC19" s="641"/>
      <c r="DD19" s="594" t="s">
        <v>219</v>
      </c>
      <c r="DE19" s="589"/>
      <c r="DF19" s="589"/>
      <c r="DG19" s="589"/>
      <c r="DH19" s="589"/>
      <c r="DI19" s="589"/>
      <c r="DJ19" s="589"/>
      <c r="DK19" s="589"/>
      <c r="DL19" s="589"/>
      <c r="DM19" s="589"/>
      <c r="DN19" s="589"/>
      <c r="DO19" s="589"/>
      <c r="DP19" s="590"/>
      <c r="DQ19" s="594" t="s">
        <v>219</v>
      </c>
      <c r="DR19" s="589"/>
      <c r="DS19" s="589"/>
      <c r="DT19" s="589"/>
      <c r="DU19" s="589"/>
      <c r="DV19" s="589"/>
      <c r="DW19" s="589"/>
      <c r="DX19" s="589"/>
      <c r="DY19" s="589"/>
      <c r="DZ19" s="589"/>
      <c r="EA19" s="589"/>
      <c r="EB19" s="589"/>
      <c r="EC19" s="624"/>
    </row>
    <row r="20" spans="2:133" ht="11.25" customHeight="1" x14ac:dyDescent="0.15">
      <c r="B20" s="585" t="s">
        <v>254</v>
      </c>
      <c r="C20" s="586"/>
      <c r="D20" s="586"/>
      <c r="E20" s="586"/>
      <c r="F20" s="586"/>
      <c r="G20" s="586"/>
      <c r="H20" s="586"/>
      <c r="I20" s="586"/>
      <c r="J20" s="586"/>
      <c r="K20" s="586"/>
      <c r="L20" s="586"/>
      <c r="M20" s="586"/>
      <c r="N20" s="586"/>
      <c r="O20" s="586"/>
      <c r="P20" s="586"/>
      <c r="Q20" s="587"/>
      <c r="R20" s="588">
        <v>11826358</v>
      </c>
      <c r="S20" s="589"/>
      <c r="T20" s="589"/>
      <c r="U20" s="589"/>
      <c r="V20" s="589"/>
      <c r="W20" s="589"/>
      <c r="X20" s="589"/>
      <c r="Y20" s="590"/>
      <c r="Z20" s="641">
        <v>56.9</v>
      </c>
      <c r="AA20" s="641"/>
      <c r="AB20" s="641"/>
      <c r="AC20" s="641"/>
      <c r="AD20" s="642">
        <v>10806842</v>
      </c>
      <c r="AE20" s="642"/>
      <c r="AF20" s="642"/>
      <c r="AG20" s="642"/>
      <c r="AH20" s="642"/>
      <c r="AI20" s="642"/>
      <c r="AJ20" s="642"/>
      <c r="AK20" s="642"/>
      <c r="AL20" s="611">
        <v>99.6</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84571</v>
      </c>
      <c r="BH20" s="589"/>
      <c r="BI20" s="589"/>
      <c r="BJ20" s="589"/>
      <c r="BK20" s="589"/>
      <c r="BL20" s="589"/>
      <c r="BM20" s="589"/>
      <c r="BN20" s="590"/>
      <c r="BO20" s="641">
        <v>2.2999999999999998</v>
      </c>
      <c r="BP20" s="641"/>
      <c r="BQ20" s="641"/>
      <c r="BR20" s="641"/>
      <c r="BS20" s="594" t="s">
        <v>219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20419349</v>
      </c>
      <c r="CS20" s="589"/>
      <c r="CT20" s="589"/>
      <c r="CU20" s="589"/>
      <c r="CV20" s="589"/>
      <c r="CW20" s="589"/>
      <c r="CX20" s="589"/>
      <c r="CY20" s="590"/>
      <c r="CZ20" s="641">
        <v>100</v>
      </c>
      <c r="DA20" s="641"/>
      <c r="DB20" s="641"/>
      <c r="DC20" s="641"/>
      <c r="DD20" s="594">
        <v>2802156</v>
      </c>
      <c r="DE20" s="589"/>
      <c r="DF20" s="589"/>
      <c r="DG20" s="589"/>
      <c r="DH20" s="589"/>
      <c r="DI20" s="589"/>
      <c r="DJ20" s="589"/>
      <c r="DK20" s="589"/>
      <c r="DL20" s="589"/>
      <c r="DM20" s="589"/>
      <c r="DN20" s="589"/>
      <c r="DO20" s="589"/>
      <c r="DP20" s="590"/>
      <c r="DQ20" s="594">
        <v>12733024</v>
      </c>
      <c r="DR20" s="589"/>
      <c r="DS20" s="589"/>
      <c r="DT20" s="589"/>
      <c r="DU20" s="589"/>
      <c r="DV20" s="589"/>
      <c r="DW20" s="589"/>
      <c r="DX20" s="589"/>
      <c r="DY20" s="589"/>
      <c r="DZ20" s="589"/>
      <c r="EA20" s="589"/>
      <c r="EB20" s="589"/>
      <c r="EC20" s="624"/>
    </row>
    <row r="21" spans="2:133" ht="11.25" customHeight="1" x14ac:dyDescent="0.15">
      <c r="B21" s="585" t="s">
        <v>257</v>
      </c>
      <c r="C21" s="586"/>
      <c r="D21" s="586"/>
      <c r="E21" s="586"/>
      <c r="F21" s="586"/>
      <c r="G21" s="586"/>
      <c r="H21" s="586"/>
      <c r="I21" s="586"/>
      <c r="J21" s="586"/>
      <c r="K21" s="586"/>
      <c r="L21" s="586"/>
      <c r="M21" s="586"/>
      <c r="N21" s="586"/>
      <c r="O21" s="586"/>
      <c r="P21" s="586"/>
      <c r="Q21" s="587"/>
      <c r="R21" s="588">
        <v>4165</v>
      </c>
      <c r="S21" s="589"/>
      <c r="T21" s="589"/>
      <c r="U21" s="589"/>
      <c r="V21" s="589"/>
      <c r="W21" s="589"/>
      <c r="X21" s="589"/>
      <c r="Y21" s="590"/>
      <c r="Z21" s="641">
        <v>0</v>
      </c>
      <c r="AA21" s="641"/>
      <c r="AB21" s="641"/>
      <c r="AC21" s="641"/>
      <c r="AD21" s="642">
        <v>4165</v>
      </c>
      <c r="AE21" s="642"/>
      <c r="AF21" s="642"/>
      <c r="AG21" s="642"/>
      <c r="AH21" s="642"/>
      <c r="AI21" s="642"/>
      <c r="AJ21" s="642"/>
      <c r="AK21" s="642"/>
      <c r="AL21" s="611">
        <v>0</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v>484</v>
      </c>
      <c r="BH21" s="589"/>
      <c r="BI21" s="589"/>
      <c r="BJ21" s="589"/>
      <c r="BK21" s="589"/>
      <c r="BL21" s="589"/>
      <c r="BM21" s="589"/>
      <c r="BN21" s="590"/>
      <c r="BO21" s="641">
        <v>0</v>
      </c>
      <c r="BP21" s="641"/>
      <c r="BQ21" s="641"/>
      <c r="BR21" s="641"/>
      <c r="BS21" s="594" t="s">
        <v>219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259</v>
      </c>
      <c r="C22" s="586"/>
      <c r="D22" s="586"/>
      <c r="E22" s="586"/>
      <c r="F22" s="586"/>
      <c r="G22" s="586"/>
      <c r="H22" s="586"/>
      <c r="I22" s="586"/>
      <c r="J22" s="586"/>
      <c r="K22" s="586"/>
      <c r="L22" s="586"/>
      <c r="M22" s="586"/>
      <c r="N22" s="586"/>
      <c r="O22" s="586"/>
      <c r="P22" s="586"/>
      <c r="Q22" s="587"/>
      <c r="R22" s="588">
        <v>521443</v>
      </c>
      <c r="S22" s="589"/>
      <c r="T22" s="589"/>
      <c r="U22" s="589"/>
      <c r="V22" s="589"/>
      <c r="W22" s="589"/>
      <c r="X22" s="589"/>
      <c r="Y22" s="590"/>
      <c r="Z22" s="641">
        <v>2.5</v>
      </c>
      <c r="AA22" s="641"/>
      <c r="AB22" s="641"/>
      <c r="AC22" s="641"/>
      <c r="AD22" s="642" t="s">
        <v>219</v>
      </c>
      <c r="AE22" s="642"/>
      <c r="AF22" s="642"/>
      <c r="AG22" s="642"/>
      <c r="AH22" s="642"/>
      <c r="AI22" s="642"/>
      <c r="AJ22" s="642"/>
      <c r="AK22" s="642"/>
      <c r="AL22" s="611" t="s">
        <v>219</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t="s">
        <v>219</v>
      </c>
      <c r="BH22" s="589"/>
      <c r="BI22" s="589"/>
      <c r="BJ22" s="589"/>
      <c r="BK22" s="589"/>
      <c r="BL22" s="589"/>
      <c r="BM22" s="589"/>
      <c r="BN22" s="590"/>
      <c r="BO22" s="641" t="s">
        <v>219</v>
      </c>
      <c r="BP22" s="641"/>
      <c r="BQ22" s="641"/>
      <c r="BR22" s="641"/>
      <c r="BS22" s="594" t="s">
        <v>219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584894</v>
      </c>
      <c r="S23" s="589"/>
      <c r="T23" s="589"/>
      <c r="U23" s="589"/>
      <c r="V23" s="589"/>
      <c r="W23" s="589"/>
      <c r="X23" s="589"/>
      <c r="Y23" s="590"/>
      <c r="Z23" s="641">
        <v>2.8</v>
      </c>
      <c r="AA23" s="641"/>
      <c r="AB23" s="641"/>
      <c r="AC23" s="641"/>
      <c r="AD23" s="642">
        <v>4115</v>
      </c>
      <c r="AE23" s="642"/>
      <c r="AF23" s="642"/>
      <c r="AG23" s="642"/>
      <c r="AH23" s="642"/>
      <c r="AI23" s="642"/>
      <c r="AJ23" s="642"/>
      <c r="AK23" s="642"/>
      <c r="AL23" s="611">
        <v>0</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v>84087</v>
      </c>
      <c r="BH23" s="589"/>
      <c r="BI23" s="589"/>
      <c r="BJ23" s="589"/>
      <c r="BK23" s="589"/>
      <c r="BL23" s="589"/>
      <c r="BM23" s="589"/>
      <c r="BN23" s="590"/>
      <c r="BO23" s="641">
        <v>2.2999999999999998</v>
      </c>
      <c r="BP23" s="641"/>
      <c r="BQ23" s="641"/>
      <c r="BR23" s="641"/>
      <c r="BS23" s="594" t="s">
        <v>219</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54484</v>
      </c>
      <c r="S24" s="589"/>
      <c r="T24" s="589"/>
      <c r="U24" s="589"/>
      <c r="V24" s="589"/>
      <c r="W24" s="589"/>
      <c r="X24" s="589"/>
      <c r="Y24" s="590"/>
      <c r="Z24" s="641">
        <v>0.3</v>
      </c>
      <c r="AA24" s="641"/>
      <c r="AB24" s="641"/>
      <c r="AC24" s="641"/>
      <c r="AD24" s="642" t="s">
        <v>219</v>
      </c>
      <c r="AE24" s="642"/>
      <c r="AF24" s="642"/>
      <c r="AG24" s="642"/>
      <c r="AH24" s="642"/>
      <c r="AI24" s="642"/>
      <c r="AJ24" s="642"/>
      <c r="AK24" s="642"/>
      <c r="AL24" s="611" t="s">
        <v>219</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219</v>
      </c>
      <c r="BH24" s="589"/>
      <c r="BI24" s="589"/>
      <c r="BJ24" s="589"/>
      <c r="BK24" s="589"/>
      <c r="BL24" s="589"/>
      <c r="BM24" s="589"/>
      <c r="BN24" s="590"/>
      <c r="BO24" s="641" t="s">
        <v>219</v>
      </c>
      <c r="BP24" s="641"/>
      <c r="BQ24" s="641"/>
      <c r="BR24" s="641"/>
      <c r="BS24" s="594" t="s">
        <v>219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7987082</v>
      </c>
      <c r="CS24" s="639"/>
      <c r="CT24" s="639"/>
      <c r="CU24" s="639"/>
      <c r="CV24" s="639"/>
      <c r="CW24" s="639"/>
      <c r="CX24" s="639"/>
      <c r="CY24" s="686"/>
      <c r="CZ24" s="690">
        <v>39.1</v>
      </c>
      <c r="DA24" s="691"/>
      <c r="DB24" s="691"/>
      <c r="DC24" s="692"/>
      <c r="DD24" s="685">
        <v>5155259</v>
      </c>
      <c r="DE24" s="639"/>
      <c r="DF24" s="639"/>
      <c r="DG24" s="639"/>
      <c r="DH24" s="639"/>
      <c r="DI24" s="639"/>
      <c r="DJ24" s="639"/>
      <c r="DK24" s="686"/>
      <c r="DL24" s="685">
        <v>5128267</v>
      </c>
      <c r="DM24" s="639"/>
      <c r="DN24" s="639"/>
      <c r="DO24" s="639"/>
      <c r="DP24" s="639"/>
      <c r="DQ24" s="639"/>
      <c r="DR24" s="639"/>
      <c r="DS24" s="639"/>
      <c r="DT24" s="639"/>
      <c r="DU24" s="639"/>
      <c r="DV24" s="686"/>
      <c r="DW24" s="687">
        <v>44.5</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2146666</v>
      </c>
      <c r="S25" s="589"/>
      <c r="T25" s="589"/>
      <c r="U25" s="589"/>
      <c r="V25" s="589"/>
      <c r="W25" s="589"/>
      <c r="X25" s="589"/>
      <c r="Y25" s="590"/>
      <c r="Z25" s="641">
        <v>10.3</v>
      </c>
      <c r="AA25" s="641"/>
      <c r="AB25" s="641"/>
      <c r="AC25" s="641"/>
      <c r="AD25" s="642" t="s">
        <v>219</v>
      </c>
      <c r="AE25" s="642"/>
      <c r="AF25" s="642"/>
      <c r="AG25" s="642"/>
      <c r="AH25" s="642"/>
      <c r="AI25" s="642"/>
      <c r="AJ25" s="642"/>
      <c r="AK25" s="642"/>
      <c r="AL25" s="611" t="s">
        <v>219</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t="s">
        <v>219</v>
      </c>
      <c r="BH25" s="589"/>
      <c r="BI25" s="589"/>
      <c r="BJ25" s="589"/>
      <c r="BK25" s="589"/>
      <c r="BL25" s="589"/>
      <c r="BM25" s="589"/>
      <c r="BN25" s="590"/>
      <c r="BO25" s="641" t="s">
        <v>219</v>
      </c>
      <c r="BP25" s="641"/>
      <c r="BQ25" s="641"/>
      <c r="BR25" s="641"/>
      <c r="BS25" s="594" t="s">
        <v>219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3014083</v>
      </c>
      <c r="CS25" s="607"/>
      <c r="CT25" s="607"/>
      <c r="CU25" s="607"/>
      <c r="CV25" s="607"/>
      <c r="CW25" s="607"/>
      <c r="CX25" s="607"/>
      <c r="CY25" s="608"/>
      <c r="CZ25" s="591">
        <v>14.8</v>
      </c>
      <c r="DA25" s="609"/>
      <c r="DB25" s="609"/>
      <c r="DC25" s="610"/>
      <c r="DD25" s="594">
        <v>2636907</v>
      </c>
      <c r="DE25" s="607"/>
      <c r="DF25" s="607"/>
      <c r="DG25" s="607"/>
      <c r="DH25" s="607"/>
      <c r="DI25" s="607"/>
      <c r="DJ25" s="607"/>
      <c r="DK25" s="608"/>
      <c r="DL25" s="594">
        <v>2610025</v>
      </c>
      <c r="DM25" s="607"/>
      <c r="DN25" s="607"/>
      <c r="DO25" s="607"/>
      <c r="DP25" s="607"/>
      <c r="DQ25" s="607"/>
      <c r="DR25" s="607"/>
      <c r="DS25" s="607"/>
      <c r="DT25" s="607"/>
      <c r="DU25" s="607"/>
      <c r="DV25" s="608"/>
      <c r="DW25" s="611">
        <v>22.6</v>
      </c>
      <c r="DX25" s="612"/>
      <c r="DY25" s="612"/>
      <c r="DZ25" s="612"/>
      <c r="EA25" s="612"/>
      <c r="EB25" s="612"/>
      <c r="EC25" s="613"/>
    </row>
    <row r="26" spans="2:133" ht="11.25" customHeight="1" x14ac:dyDescent="0.15">
      <c r="B26" s="682" t="s">
        <v>275</v>
      </c>
      <c r="C26" s="683"/>
      <c r="D26" s="683"/>
      <c r="E26" s="683"/>
      <c r="F26" s="683"/>
      <c r="G26" s="683"/>
      <c r="H26" s="683"/>
      <c r="I26" s="683"/>
      <c r="J26" s="683"/>
      <c r="K26" s="683"/>
      <c r="L26" s="683"/>
      <c r="M26" s="683"/>
      <c r="N26" s="683"/>
      <c r="O26" s="683"/>
      <c r="P26" s="683"/>
      <c r="Q26" s="684"/>
      <c r="R26" s="588" t="s">
        <v>219</v>
      </c>
      <c r="S26" s="589"/>
      <c r="T26" s="589"/>
      <c r="U26" s="589"/>
      <c r="V26" s="589"/>
      <c r="W26" s="589"/>
      <c r="X26" s="589"/>
      <c r="Y26" s="590"/>
      <c r="Z26" s="641" t="s">
        <v>219</v>
      </c>
      <c r="AA26" s="641"/>
      <c r="AB26" s="641"/>
      <c r="AC26" s="641"/>
      <c r="AD26" s="642" t="s">
        <v>219</v>
      </c>
      <c r="AE26" s="642"/>
      <c r="AF26" s="642"/>
      <c r="AG26" s="642"/>
      <c r="AH26" s="642"/>
      <c r="AI26" s="642"/>
      <c r="AJ26" s="642"/>
      <c r="AK26" s="642"/>
      <c r="AL26" s="611" t="s">
        <v>219</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219</v>
      </c>
      <c r="BH26" s="589"/>
      <c r="BI26" s="589"/>
      <c r="BJ26" s="589"/>
      <c r="BK26" s="589"/>
      <c r="BL26" s="589"/>
      <c r="BM26" s="589"/>
      <c r="BN26" s="590"/>
      <c r="BO26" s="641" t="s">
        <v>219</v>
      </c>
      <c r="BP26" s="641"/>
      <c r="BQ26" s="641"/>
      <c r="BR26" s="641"/>
      <c r="BS26" s="594" t="s">
        <v>219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1802740</v>
      </c>
      <c r="CS26" s="589"/>
      <c r="CT26" s="589"/>
      <c r="CU26" s="589"/>
      <c r="CV26" s="589"/>
      <c r="CW26" s="589"/>
      <c r="CX26" s="589"/>
      <c r="CY26" s="590"/>
      <c r="CZ26" s="591">
        <v>8.8000000000000007</v>
      </c>
      <c r="DA26" s="609"/>
      <c r="DB26" s="609"/>
      <c r="DC26" s="610"/>
      <c r="DD26" s="594">
        <v>1485293</v>
      </c>
      <c r="DE26" s="589"/>
      <c r="DF26" s="589"/>
      <c r="DG26" s="589"/>
      <c r="DH26" s="589"/>
      <c r="DI26" s="589"/>
      <c r="DJ26" s="589"/>
      <c r="DK26" s="590"/>
      <c r="DL26" s="594" t="s">
        <v>213</v>
      </c>
      <c r="DM26" s="589"/>
      <c r="DN26" s="589"/>
      <c r="DO26" s="589"/>
      <c r="DP26" s="589"/>
      <c r="DQ26" s="589"/>
      <c r="DR26" s="589"/>
      <c r="DS26" s="589"/>
      <c r="DT26" s="589"/>
      <c r="DU26" s="589"/>
      <c r="DV26" s="590"/>
      <c r="DW26" s="611" t="s">
        <v>213</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2232532</v>
      </c>
      <c r="S27" s="589"/>
      <c r="T27" s="589"/>
      <c r="U27" s="589"/>
      <c r="V27" s="589"/>
      <c r="W27" s="589"/>
      <c r="X27" s="589"/>
      <c r="Y27" s="590"/>
      <c r="Z27" s="641">
        <v>10.7</v>
      </c>
      <c r="AA27" s="641"/>
      <c r="AB27" s="641"/>
      <c r="AC27" s="641"/>
      <c r="AD27" s="642" t="s">
        <v>219</v>
      </c>
      <c r="AE27" s="642"/>
      <c r="AF27" s="642"/>
      <c r="AG27" s="642"/>
      <c r="AH27" s="642"/>
      <c r="AI27" s="642"/>
      <c r="AJ27" s="642"/>
      <c r="AK27" s="642"/>
      <c r="AL27" s="611" t="s">
        <v>219</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3699867</v>
      </c>
      <c r="BH27" s="589"/>
      <c r="BI27" s="589"/>
      <c r="BJ27" s="589"/>
      <c r="BK27" s="589"/>
      <c r="BL27" s="589"/>
      <c r="BM27" s="589"/>
      <c r="BN27" s="590"/>
      <c r="BO27" s="641">
        <v>100</v>
      </c>
      <c r="BP27" s="641"/>
      <c r="BQ27" s="641"/>
      <c r="BR27" s="641"/>
      <c r="BS27" s="594">
        <v>48386</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2577282</v>
      </c>
      <c r="CS27" s="607"/>
      <c r="CT27" s="607"/>
      <c r="CU27" s="607"/>
      <c r="CV27" s="607"/>
      <c r="CW27" s="607"/>
      <c r="CX27" s="607"/>
      <c r="CY27" s="608"/>
      <c r="CZ27" s="591">
        <v>12.6</v>
      </c>
      <c r="DA27" s="609"/>
      <c r="DB27" s="609"/>
      <c r="DC27" s="610"/>
      <c r="DD27" s="594">
        <v>498190</v>
      </c>
      <c r="DE27" s="607"/>
      <c r="DF27" s="607"/>
      <c r="DG27" s="607"/>
      <c r="DH27" s="607"/>
      <c r="DI27" s="607"/>
      <c r="DJ27" s="607"/>
      <c r="DK27" s="608"/>
      <c r="DL27" s="594">
        <v>498080</v>
      </c>
      <c r="DM27" s="607"/>
      <c r="DN27" s="607"/>
      <c r="DO27" s="607"/>
      <c r="DP27" s="607"/>
      <c r="DQ27" s="607"/>
      <c r="DR27" s="607"/>
      <c r="DS27" s="607"/>
      <c r="DT27" s="607"/>
      <c r="DU27" s="607"/>
      <c r="DV27" s="608"/>
      <c r="DW27" s="611">
        <v>4.3</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72509</v>
      </c>
      <c r="S28" s="589"/>
      <c r="T28" s="589"/>
      <c r="U28" s="589"/>
      <c r="V28" s="589"/>
      <c r="W28" s="589"/>
      <c r="X28" s="589"/>
      <c r="Y28" s="590"/>
      <c r="Z28" s="641">
        <v>0.3</v>
      </c>
      <c r="AA28" s="641"/>
      <c r="AB28" s="641"/>
      <c r="AC28" s="641"/>
      <c r="AD28" s="642">
        <v>33797</v>
      </c>
      <c r="AE28" s="642"/>
      <c r="AF28" s="642"/>
      <c r="AG28" s="642"/>
      <c r="AH28" s="642"/>
      <c r="AI28" s="642"/>
      <c r="AJ28" s="642"/>
      <c r="AK28" s="642"/>
      <c r="AL28" s="611">
        <v>0.3</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2395717</v>
      </c>
      <c r="CS28" s="589"/>
      <c r="CT28" s="589"/>
      <c r="CU28" s="589"/>
      <c r="CV28" s="589"/>
      <c r="CW28" s="589"/>
      <c r="CX28" s="589"/>
      <c r="CY28" s="590"/>
      <c r="CZ28" s="591">
        <v>11.7</v>
      </c>
      <c r="DA28" s="609"/>
      <c r="DB28" s="609"/>
      <c r="DC28" s="610"/>
      <c r="DD28" s="594">
        <v>2020162</v>
      </c>
      <c r="DE28" s="589"/>
      <c r="DF28" s="589"/>
      <c r="DG28" s="589"/>
      <c r="DH28" s="589"/>
      <c r="DI28" s="589"/>
      <c r="DJ28" s="589"/>
      <c r="DK28" s="590"/>
      <c r="DL28" s="594">
        <v>2020162</v>
      </c>
      <c r="DM28" s="589"/>
      <c r="DN28" s="589"/>
      <c r="DO28" s="589"/>
      <c r="DP28" s="589"/>
      <c r="DQ28" s="589"/>
      <c r="DR28" s="589"/>
      <c r="DS28" s="589"/>
      <c r="DT28" s="589"/>
      <c r="DU28" s="589"/>
      <c r="DV28" s="590"/>
      <c r="DW28" s="611">
        <v>17.5</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31236</v>
      </c>
      <c r="S29" s="589"/>
      <c r="T29" s="589"/>
      <c r="U29" s="589"/>
      <c r="V29" s="589"/>
      <c r="W29" s="589"/>
      <c r="X29" s="589"/>
      <c r="Y29" s="590"/>
      <c r="Z29" s="641">
        <v>0.2</v>
      </c>
      <c r="AA29" s="641"/>
      <c r="AB29" s="641"/>
      <c r="AC29" s="641"/>
      <c r="AD29" s="642" t="s">
        <v>219</v>
      </c>
      <c r="AE29" s="642"/>
      <c r="AF29" s="642"/>
      <c r="AG29" s="642"/>
      <c r="AH29" s="642"/>
      <c r="AI29" s="642"/>
      <c r="AJ29" s="642"/>
      <c r="AK29" s="642"/>
      <c r="AL29" s="611" t="s">
        <v>219</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2395415</v>
      </c>
      <c r="CS29" s="607"/>
      <c r="CT29" s="607"/>
      <c r="CU29" s="607"/>
      <c r="CV29" s="607"/>
      <c r="CW29" s="607"/>
      <c r="CX29" s="607"/>
      <c r="CY29" s="608"/>
      <c r="CZ29" s="591">
        <v>11.7</v>
      </c>
      <c r="DA29" s="609"/>
      <c r="DB29" s="609"/>
      <c r="DC29" s="610"/>
      <c r="DD29" s="594">
        <v>2019860</v>
      </c>
      <c r="DE29" s="607"/>
      <c r="DF29" s="607"/>
      <c r="DG29" s="607"/>
      <c r="DH29" s="607"/>
      <c r="DI29" s="607"/>
      <c r="DJ29" s="607"/>
      <c r="DK29" s="608"/>
      <c r="DL29" s="594">
        <v>2019860</v>
      </c>
      <c r="DM29" s="607"/>
      <c r="DN29" s="607"/>
      <c r="DO29" s="607"/>
      <c r="DP29" s="607"/>
      <c r="DQ29" s="607"/>
      <c r="DR29" s="607"/>
      <c r="DS29" s="607"/>
      <c r="DT29" s="607"/>
      <c r="DU29" s="607"/>
      <c r="DV29" s="608"/>
      <c r="DW29" s="611">
        <v>17.5</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99408</v>
      </c>
      <c r="S30" s="589"/>
      <c r="T30" s="589"/>
      <c r="U30" s="589"/>
      <c r="V30" s="589"/>
      <c r="W30" s="589"/>
      <c r="X30" s="589"/>
      <c r="Y30" s="590"/>
      <c r="Z30" s="641">
        <v>0.5</v>
      </c>
      <c r="AA30" s="641"/>
      <c r="AB30" s="641"/>
      <c r="AC30" s="641"/>
      <c r="AD30" s="642" t="s">
        <v>219</v>
      </c>
      <c r="AE30" s="642"/>
      <c r="AF30" s="642"/>
      <c r="AG30" s="642"/>
      <c r="AH30" s="642"/>
      <c r="AI30" s="642"/>
      <c r="AJ30" s="642"/>
      <c r="AK30" s="642"/>
      <c r="AL30" s="611" t="s">
        <v>219</v>
      </c>
      <c r="AM30" s="643"/>
      <c r="AN30" s="643"/>
      <c r="AO30" s="644"/>
      <c r="AP30" s="666" t="s">
        <v>289</v>
      </c>
      <c r="AQ30" s="667"/>
      <c r="AR30" s="667"/>
      <c r="AS30" s="667"/>
      <c r="AT30" s="672" t="s">
        <v>290</v>
      </c>
      <c r="AU30" s="182"/>
      <c r="AV30" s="182"/>
      <c r="AW30" s="182"/>
      <c r="AX30" s="675" t="s">
        <v>168</v>
      </c>
      <c r="AY30" s="676"/>
      <c r="AZ30" s="676"/>
      <c r="BA30" s="676"/>
      <c r="BB30" s="676"/>
      <c r="BC30" s="676"/>
      <c r="BD30" s="676"/>
      <c r="BE30" s="676"/>
      <c r="BF30" s="677"/>
      <c r="BG30" s="654">
        <v>98.8</v>
      </c>
      <c r="BH30" s="655"/>
      <c r="BI30" s="655"/>
      <c r="BJ30" s="655"/>
      <c r="BK30" s="655"/>
      <c r="BL30" s="655"/>
      <c r="BM30" s="656">
        <v>95.5</v>
      </c>
      <c r="BN30" s="655"/>
      <c r="BO30" s="655"/>
      <c r="BP30" s="655"/>
      <c r="BQ30" s="657"/>
      <c r="BR30" s="654">
        <v>98.6</v>
      </c>
      <c r="BS30" s="655"/>
      <c r="BT30" s="655"/>
      <c r="BU30" s="655"/>
      <c r="BV30" s="655"/>
      <c r="BW30" s="655"/>
      <c r="BX30" s="656">
        <v>94.7</v>
      </c>
      <c r="BY30" s="655"/>
      <c r="BZ30" s="655"/>
      <c r="CA30" s="655"/>
      <c r="CB30" s="657"/>
      <c r="CD30" s="660"/>
      <c r="CE30" s="661"/>
      <c r="CF30" s="625" t="s">
        <v>291</v>
      </c>
      <c r="CG30" s="622"/>
      <c r="CH30" s="622"/>
      <c r="CI30" s="622"/>
      <c r="CJ30" s="622"/>
      <c r="CK30" s="622"/>
      <c r="CL30" s="622"/>
      <c r="CM30" s="622"/>
      <c r="CN30" s="622"/>
      <c r="CO30" s="622"/>
      <c r="CP30" s="622"/>
      <c r="CQ30" s="623"/>
      <c r="CR30" s="588">
        <v>2143455</v>
      </c>
      <c r="CS30" s="589"/>
      <c r="CT30" s="589"/>
      <c r="CU30" s="589"/>
      <c r="CV30" s="589"/>
      <c r="CW30" s="589"/>
      <c r="CX30" s="589"/>
      <c r="CY30" s="590"/>
      <c r="CZ30" s="591">
        <v>10.5</v>
      </c>
      <c r="DA30" s="609"/>
      <c r="DB30" s="609"/>
      <c r="DC30" s="610"/>
      <c r="DD30" s="594">
        <v>1786155</v>
      </c>
      <c r="DE30" s="589"/>
      <c r="DF30" s="589"/>
      <c r="DG30" s="589"/>
      <c r="DH30" s="589"/>
      <c r="DI30" s="589"/>
      <c r="DJ30" s="589"/>
      <c r="DK30" s="590"/>
      <c r="DL30" s="594">
        <v>1786155</v>
      </c>
      <c r="DM30" s="589"/>
      <c r="DN30" s="589"/>
      <c r="DO30" s="589"/>
      <c r="DP30" s="589"/>
      <c r="DQ30" s="589"/>
      <c r="DR30" s="589"/>
      <c r="DS30" s="589"/>
      <c r="DT30" s="589"/>
      <c r="DU30" s="589"/>
      <c r="DV30" s="590"/>
      <c r="DW30" s="611">
        <v>15.5</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461748</v>
      </c>
      <c r="S31" s="589"/>
      <c r="T31" s="589"/>
      <c r="U31" s="589"/>
      <c r="V31" s="589"/>
      <c r="W31" s="589"/>
      <c r="X31" s="589"/>
      <c r="Y31" s="590"/>
      <c r="Z31" s="641">
        <v>2.2000000000000002</v>
      </c>
      <c r="AA31" s="641"/>
      <c r="AB31" s="641"/>
      <c r="AC31" s="641"/>
      <c r="AD31" s="642" t="s">
        <v>219</v>
      </c>
      <c r="AE31" s="642"/>
      <c r="AF31" s="642"/>
      <c r="AG31" s="642"/>
      <c r="AH31" s="642"/>
      <c r="AI31" s="642"/>
      <c r="AJ31" s="642"/>
      <c r="AK31" s="642"/>
      <c r="AL31" s="611" t="s">
        <v>219</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99.1</v>
      </c>
      <c r="BH31" s="607"/>
      <c r="BI31" s="607"/>
      <c r="BJ31" s="607"/>
      <c r="BK31" s="607"/>
      <c r="BL31" s="607"/>
      <c r="BM31" s="643">
        <v>96.6</v>
      </c>
      <c r="BN31" s="653"/>
      <c r="BO31" s="653"/>
      <c r="BP31" s="653"/>
      <c r="BQ31" s="617"/>
      <c r="BR31" s="652">
        <v>98.9</v>
      </c>
      <c r="BS31" s="607"/>
      <c r="BT31" s="607"/>
      <c r="BU31" s="607"/>
      <c r="BV31" s="607"/>
      <c r="BW31" s="607"/>
      <c r="BX31" s="643">
        <v>95.4</v>
      </c>
      <c r="BY31" s="653"/>
      <c r="BZ31" s="653"/>
      <c r="CA31" s="653"/>
      <c r="CB31" s="617"/>
      <c r="CD31" s="660"/>
      <c r="CE31" s="661"/>
      <c r="CF31" s="625" t="s">
        <v>295</v>
      </c>
      <c r="CG31" s="622"/>
      <c r="CH31" s="622"/>
      <c r="CI31" s="622"/>
      <c r="CJ31" s="622"/>
      <c r="CK31" s="622"/>
      <c r="CL31" s="622"/>
      <c r="CM31" s="622"/>
      <c r="CN31" s="622"/>
      <c r="CO31" s="622"/>
      <c r="CP31" s="622"/>
      <c r="CQ31" s="623"/>
      <c r="CR31" s="588">
        <v>251960</v>
      </c>
      <c r="CS31" s="607"/>
      <c r="CT31" s="607"/>
      <c r="CU31" s="607"/>
      <c r="CV31" s="607"/>
      <c r="CW31" s="607"/>
      <c r="CX31" s="607"/>
      <c r="CY31" s="608"/>
      <c r="CZ31" s="591">
        <v>1.2</v>
      </c>
      <c r="DA31" s="609"/>
      <c r="DB31" s="609"/>
      <c r="DC31" s="610"/>
      <c r="DD31" s="594">
        <v>233705</v>
      </c>
      <c r="DE31" s="607"/>
      <c r="DF31" s="607"/>
      <c r="DG31" s="607"/>
      <c r="DH31" s="607"/>
      <c r="DI31" s="607"/>
      <c r="DJ31" s="607"/>
      <c r="DK31" s="608"/>
      <c r="DL31" s="594">
        <v>233705</v>
      </c>
      <c r="DM31" s="607"/>
      <c r="DN31" s="607"/>
      <c r="DO31" s="607"/>
      <c r="DP31" s="607"/>
      <c r="DQ31" s="607"/>
      <c r="DR31" s="607"/>
      <c r="DS31" s="607"/>
      <c r="DT31" s="607"/>
      <c r="DU31" s="607"/>
      <c r="DV31" s="608"/>
      <c r="DW31" s="611">
        <v>2</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490406</v>
      </c>
      <c r="S32" s="589"/>
      <c r="T32" s="589"/>
      <c r="U32" s="589"/>
      <c r="V32" s="589"/>
      <c r="W32" s="589"/>
      <c r="X32" s="589"/>
      <c r="Y32" s="590"/>
      <c r="Z32" s="641">
        <v>2.4</v>
      </c>
      <c r="AA32" s="641"/>
      <c r="AB32" s="641"/>
      <c r="AC32" s="641"/>
      <c r="AD32" s="642">
        <v>442</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98.3</v>
      </c>
      <c r="BH32" s="573"/>
      <c r="BI32" s="573"/>
      <c r="BJ32" s="573"/>
      <c r="BK32" s="573"/>
      <c r="BL32" s="573"/>
      <c r="BM32" s="636">
        <v>94</v>
      </c>
      <c r="BN32" s="573"/>
      <c r="BO32" s="573"/>
      <c r="BP32" s="573"/>
      <c r="BQ32" s="630"/>
      <c r="BR32" s="651">
        <v>98.2</v>
      </c>
      <c r="BS32" s="573"/>
      <c r="BT32" s="573"/>
      <c r="BU32" s="573"/>
      <c r="BV32" s="573"/>
      <c r="BW32" s="573"/>
      <c r="BX32" s="636">
        <v>93.4</v>
      </c>
      <c r="BY32" s="573"/>
      <c r="BZ32" s="573"/>
      <c r="CA32" s="573"/>
      <c r="CB32" s="630"/>
      <c r="CD32" s="662"/>
      <c r="CE32" s="663"/>
      <c r="CF32" s="625" t="s">
        <v>298</v>
      </c>
      <c r="CG32" s="622"/>
      <c r="CH32" s="622"/>
      <c r="CI32" s="622"/>
      <c r="CJ32" s="622"/>
      <c r="CK32" s="622"/>
      <c r="CL32" s="622"/>
      <c r="CM32" s="622"/>
      <c r="CN32" s="622"/>
      <c r="CO32" s="622"/>
      <c r="CP32" s="622"/>
      <c r="CQ32" s="623"/>
      <c r="CR32" s="588">
        <v>302</v>
      </c>
      <c r="CS32" s="589"/>
      <c r="CT32" s="589"/>
      <c r="CU32" s="589"/>
      <c r="CV32" s="589"/>
      <c r="CW32" s="589"/>
      <c r="CX32" s="589"/>
      <c r="CY32" s="590"/>
      <c r="CZ32" s="591">
        <v>0</v>
      </c>
      <c r="DA32" s="609"/>
      <c r="DB32" s="609"/>
      <c r="DC32" s="610"/>
      <c r="DD32" s="594">
        <v>302</v>
      </c>
      <c r="DE32" s="589"/>
      <c r="DF32" s="589"/>
      <c r="DG32" s="589"/>
      <c r="DH32" s="589"/>
      <c r="DI32" s="589"/>
      <c r="DJ32" s="589"/>
      <c r="DK32" s="590"/>
      <c r="DL32" s="594">
        <v>302</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2265269</v>
      </c>
      <c r="S33" s="589"/>
      <c r="T33" s="589"/>
      <c r="U33" s="589"/>
      <c r="V33" s="589"/>
      <c r="W33" s="589"/>
      <c r="X33" s="589"/>
      <c r="Y33" s="590"/>
      <c r="Z33" s="641">
        <v>10.9</v>
      </c>
      <c r="AA33" s="641"/>
      <c r="AB33" s="641"/>
      <c r="AC33" s="641"/>
      <c r="AD33" s="642" t="s">
        <v>219</v>
      </c>
      <c r="AE33" s="642"/>
      <c r="AF33" s="642"/>
      <c r="AG33" s="642"/>
      <c r="AH33" s="642"/>
      <c r="AI33" s="642"/>
      <c r="AJ33" s="642"/>
      <c r="AK33" s="642"/>
      <c r="AL33" s="611" t="s">
        <v>219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9615347</v>
      </c>
      <c r="CS33" s="607"/>
      <c r="CT33" s="607"/>
      <c r="CU33" s="607"/>
      <c r="CV33" s="607"/>
      <c r="CW33" s="607"/>
      <c r="CX33" s="607"/>
      <c r="CY33" s="608"/>
      <c r="CZ33" s="591">
        <v>47.1</v>
      </c>
      <c r="DA33" s="609"/>
      <c r="DB33" s="609"/>
      <c r="DC33" s="610"/>
      <c r="DD33" s="594">
        <v>6882379</v>
      </c>
      <c r="DE33" s="607"/>
      <c r="DF33" s="607"/>
      <c r="DG33" s="607"/>
      <c r="DH33" s="607"/>
      <c r="DI33" s="607"/>
      <c r="DJ33" s="607"/>
      <c r="DK33" s="608"/>
      <c r="DL33" s="594">
        <v>5887417</v>
      </c>
      <c r="DM33" s="607"/>
      <c r="DN33" s="607"/>
      <c r="DO33" s="607"/>
      <c r="DP33" s="607"/>
      <c r="DQ33" s="607"/>
      <c r="DR33" s="607"/>
      <c r="DS33" s="607"/>
      <c r="DT33" s="607"/>
      <c r="DU33" s="607"/>
      <c r="DV33" s="608"/>
      <c r="DW33" s="611">
        <v>51.1</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219</v>
      </c>
      <c r="S34" s="589"/>
      <c r="T34" s="589"/>
      <c r="U34" s="589"/>
      <c r="V34" s="589"/>
      <c r="W34" s="589"/>
      <c r="X34" s="589"/>
      <c r="Y34" s="590"/>
      <c r="Z34" s="641" t="s">
        <v>219</v>
      </c>
      <c r="AA34" s="641"/>
      <c r="AB34" s="641"/>
      <c r="AC34" s="641"/>
      <c r="AD34" s="642" t="s">
        <v>219</v>
      </c>
      <c r="AE34" s="642"/>
      <c r="AF34" s="642"/>
      <c r="AG34" s="642"/>
      <c r="AH34" s="642"/>
      <c r="AI34" s="642"/>
      <c r="AJ34" s="642"/>
      <c r="AK34" s="642"/>
      <c r="AL34" s="611" t="s">
        <v>219</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2601628</v>
      </c>
      <c r="CS34" s="589"/>
      <c r="CT34" s="589"/>
      <c r="CU34" s="589"/>
      <c r="CV34" s="589"/>
      <c r="CW34" s="589"/>
      <c r="CX34" s="589"/>
      <c r="CY34" s="590"/>
      <c r="CZ34" s="591">
        <v>12.7</v>
      </c>
      <c r="DA34" s="609"/>
      <c r="DB34" s="609"/>
      <c r="DC34" s="610"/>
      <c r="DD34" s="594">
        <v>1878026</v>
      </c>
      <c r="DE34" s="589"/>
      <c r="DF34" s="589"/>
      <c r="DG34" s="589"/>
      <c r="DH34" s="589"/>
      <c r="DI34" s="589"/>
      <c r="DJ34" s="589"/>
      <c r="DK34" s="590"/>
      <c r="DL34" s="594">
        <v>1591003</v>
      </c>
      <c r="DM34" s="589"/>
      <c r="DN34" s="589"/>
      <c r="DO34" s="589"/>
      <c r="DP34" s="589"/>
      <c r="DQ34" s="589"/>
      <c r="DR34" s="589"/>
      <c r="DS34" s="589"/>
      <c r="DT34" s="589"/>
      <c r="DU34" s="589"/>
      <c r="DV34" s="590"/>
      <c r="DW34" s="611">
        <v>13.8</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681769</v>
      </c>
      <c r="S35" s="589"/>
      <c r="T35" s="589"/>
      <c r="U35" s="589"/>
      <c r="V35" s="589"/>
      <c r="W35" s="589"/>
      <c r="X35" s="589"/>
      <c r="Y35" s="590"/>
      <c r="Z35" s="641">
        <v>3.3</v>
      </c>
      <c r="AA35" s="641"/>
      <c r="AB35" s="641"/>
      <c r="AC35" s="641"/>
      <c r="AD35" s="642" t="s">
        <v>219</v>
      </c>
      <c r="AE35" s="642"/>
      <c r="AF35" s="642"/>
      <c r="AG35" s="642"/>
      <c r="AH35" s="642"/>
      <c r="AI35" s="642"/>
      <c r="AJ35" s="642"/>
      <c r="AK35" s="642"/>
      <c r="AL35" s="611" t="s">
        <v>219</v>
      </c>
      <c r="AM35" s="643"/>
      <c r="AN35" s="643"/>
      <c r="AO35" s="644"/>
      <c r="AP35" s="186"/>
      <c r="AQ35" s="645" t="s">
        <v>306</v>
      </c>
      <c r="AR35" s="646"/>
      <c r="AS35" s="646"/>
      <c r="AT35" s="646"/>
      <c r="AU35" s="646"/>
      <c r="AV35" s="646"/>
      <c r="AW35" s="646"/>
      <c r="AX35" s="646"/>
      <c r="AY35" s="647"/>
      <c r="AZ35" s="638">
        <v>4370801</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2550</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259333</v>
      </c>
      <c r="CS35" s="607"/>
      <c r="CT35" s="607"/>
      <c r="CU35" s="607"/>
      <c r="CV35" s="607"/>
      <c r="CW35" s="607"/>
      <c r="CX35" s="607"/>
      <c r="CY35" s="608"/>
      <c r="CZ35" s="591">
        <v>1.3</v>
      </c>
      <c r="DA35" s="609"/>
      <c r="DB35" s="609"/>
      <c r="DC35" s="610"/>
      <c r="DD35" s="594">
        <v>174968</v>
      </c>
      <c r="DE35" s="607"/>
      <c r="DF35" s="607"/>
      <c r="DG35" s="607"/>
      <c r="DH35" s="607"/>
      <c r="DI35" s="607"/>
      <c r="DJ35" s="607"/>
      <c r="DK35" s="608"/>
      <c r="DL35" s="594">
        <v>105485</v>
      </c>
      <c r="DM35" s="607"/>
      <c r="DN35" s="607"/>
      <c r="DO35" s="607"/>
      <c r="DP35" s="607"/>
      <c r="DQ35" s="607"/>
      <c r="DR35" s="607"/>
      <c r="DS35" s="607"/>
      <c r="DT35" s="607"/>
      <c r="DU35" s="607"/>
      <c r="DV35" s="608"/>
      <c r="DW35" s="611">
        <v>0.9</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20791118</v>
      </c>
      <c r="S36" s="629"/>
      <c r="T36" s="629"/>
      <c r="U36" s="629"/>
      <c r="V36" s="629"/>
      <c r="W36" s="629"/>
      <c r="X36" s="629"/>
      <c r="Y36" s="632"/>
      <c r="Z36" s="633">
        <v>100</v>
      </c>
      <c r="AA36" s="633"/>
      <c r="AB36" s="633"/>
      <c r="AC36" s="633"/>
      <c r="AD36" s="634">
        <v>10849361</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1450275</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-41040</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3511245</v>
      </c>
      <c r="CS36" s="589"/>
      <c r="CT36" s="589"/>
      <c r="CU36" s="589"/>
      <c r="CV36" s="589"/>
      <c r="CW36" s="589"/>
      <c r="CX36" s="589"/>
      <c r="CY36" s="590"/>
      <c r="CZ36" s="591">
        <v>17.2</v>
      </c>
      <c r="DA36" s="609"/>
      <c r="DB36" s="609"/>
      <c r="DC36" s="610"/>
      <c r="DD36" s="594">
        <v>2033860</v>
      </c>
      <c r="DE36" s="589"/>
      <c r="DF36" s="589"/>
      <c r="DG36" s="589"/>
      <c r="DH36" s="589"/>
      <c r="DI36" s="589"/>
      <c r="DJ36" s="589"/>
      <c r="DK36" s="590"/>
      <c r="DL36" s="594">
        <v>1833537</v>
      </c>
      <c r="DM36" s="589"/>
      <c r="DN36" s="589"/>
      <c r="DO36" s="589"/>
      <c r="DP36" s="589"/>
      <c r="DQ36" s="589"/>
      <c r="DR36" s="589"/>
      <c r="DS36" s="589"/>
      <c r="DT36" s="589"/>
      <c r="DU36" s="589"/>
      <c r="DV36" s="590"/>
      <c r="DW36" s="611">
        <v>15.9</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1044614</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6723</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983243</v>
      </c>
      <c r="CS37" s="607"/>
      <c r="CT37" s="607"/>
      <c r="CU37" s="607"/>
      <c r="CV37" s="607"/>
      <c r="CW37" s="607"/>
      <c r="CX37" s="607"/>
      <c r="CY37" s="608"/>
      <c r="CZ37" s="591">
        <v>4.8</v>
      </c>
      <c r="DA37" s="609"/>
      <c r="DB37" s="609"/>
      <c r="DC37" s="610"/>
      <c r="DD37" s="594">
        <v>761643</v>
      </c>
      <c r="DE37" s="607"/>
      <c r="DF37" s="607"/>
      <c r="DG37" s="607"/>
      <c r="DH37" s="607"/>
      <c r="DI37" s="607"/>
      <c r="DJ37" s="607"/>
      <c r="DK37" s="608"/>
      <c r="DL37" s="594">
        <v>758887</v>
      </c>
      <c r="DM37" s="607"/>
      <c r="DN37" s="607"/>
      <c r="DO37" s="607"/>
      <c r="DP37" s="607"/>
      <c r="DQ37" s="607"/>
      <c r="DR37" s="607"/>
      <c r="DS37" s="607"/>
      <c r="DT37" s="607"/>
      <c r="DU37" s="607"/>
      <c r="DV37" s="608"/>
      <c r="DW37" s="611">
        <v>6.6</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60521</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11689</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2856635</v>
      </c>
      <c r="CS38" s="589"/>
      <c r="CT38" s="589"/>
      <c r="CU38" s="589"/>
      <c r="CV38" s="589"/>
      <c r="CW38" s="589"/>
      <c r="CX38" s="589"/>
      <c r="CY38" s="590"/>
      <c r="CZ38" s="591">
        <v>14</v>
      </c>
      <c r="DA38" s="609"/>
      <c r="DB38" s="609"/>
      <c r="DC38" s="610"/>
      <c r="DD38" s="594">
        <v>2594742</v>
      </c>
      <c r="DE38" s="589"/>
      <c r="DF38" s="589"/>
      <c r="DG38" s="589"/>
      <c r="DH38" s="589"/>
      <c r="DI38" s="589"/>
      <c r="DJ38" s="589"/>
      <c r="DK38" s="590"/>
      <c r="DL38" s="594">
        <v>2357392</v>
      </c>
      <c r="DM38" s="589"/>
      <c r="DN38" s="589"/>
      <c r="DO38" s="589"/>
      <c r="DP38" s="589"/>
      <c r="DQ38" s="589"/>
      <c r="DR38" s="589"/>
      <c r="DS38" s="589"/>
      <c r="DT38" s="589"/>
      <c r="DU38" s="589"/>
      <c r="DV38" s="590"/>
      <c r="DW38" s="611">
        <v>20.399999999999999</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v>50124</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93</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230595</v>
      </c>
      <c r="CS39" s="607"/>
      <c r="CT39" s="607"/>
      <c r="CU39" s="607"/>
      <c r="CV39" s="607"/>
      <c r="CW39" s="607"/>
      <c r="CX39" s="607"/>
      <c r="CY39" s="608"/>
      <c r="CZ39" s="591">
        <v>1.1000000000000001</v>
      </c>
      <c r="DA39" s="609"/>
      <c r="DB39" s="609"/>
      <c r="DC39" s="610"/>
      <c r="DD39" s="594">
        <v>198054</v>
      </c>
      <c r="DE39" s="607"/>
      <c r="DF39" s="607"/>
      <c r="DG39" s="607"/>
      <c r="DH39" s="607"/>
      <c r="DI39" s="607"/>
      <c r="DJ39" s="607"/>
      <c r="DK39" s="608"/>
      <c r="DL39" s="594" t="s">
        <v>219</v>
      </c>
      <c r="DM39" s="607"/>
      <c r="DN39" s="607"/>
      <c r="DO39" s="607"/>
      <c r="DP39" s="607"/>
      <c r="DQ39" s="607"/>
      <c r="DR39" s="607"/>
      <c r="DS39" s="607"/>
      <c r="DT39" s="607"/>
      <c r="DU39" s="607"/>
      <c r="DV39" s="608"/>
      <c r="DW39" s="611" t="s">
        <v>219</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366387</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117</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v>155911</v>
      </c>
      <c r="CS40" s="589"/>
      <c r="CT40" s="589"/>
      <c r="CU40" s="589"/>
      <c r="CV40" s="589"/>
      <c r="CW40" s="589"/>
      <c r="CX40" s="589"/>
      <c r="CY40" s="590"/>
      <c r="CZ40" s="591">
        <v>0.8</v>
      </c>
      <c r="DA40" s="609"/>
      <c r="DB40" s="609"/>
      <c r="DC40" s="610"/>
      <c r="DD40" s="594">
        <v>2729</v>
      </c>
      <c r="DE40" s="589"/>
      <c r="DF40" s="589"/>
      <c r="DG40" s="589"/>
      <c r="DH40" s="589"/>
      <c r="DI40" s="589"/>
      <c r="DJ40" s="589"/>
      <c r="DK40" s="590"/>
      <c r="DL40" s="594" t="s">
        <v>219</v>
      </c>
      <c r="DM40" s="589"/>
      <c r="DN40" s="589"/>
      <c r="DO40" s="589"/>
      <c r="DP40" s="589"/>
      <c r="DQ40" s="589"/>
      <c r="DR40" s="589"/>
      <c r="DS40" s="589"/>
      <c r="DT40" s="589"/>
      <c r="DU40" s="589"/>
      <c r="DV40" s="590"/>
      <c r="DW40" s="611" t="s">
        <v>219</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1398880</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311</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213</v>
      </c>
      <c r="CS41" s="607"/>
      <c r="CT41" s="607"/>
      <c r="CU41" s="607"/>
      <c r="CV41" s="607"/>
      <c r="CW41" s="607"/>
      <c r="CX41" s="607"/>
      <c r="CY41" s="608"/>
      <c r="CZ41" s="591" t="s">
        <v>213</v>
      </c>
      <c r="DA41" s="609"/>
      <c r="DB41" s="609"/>
      <c r="DC41" s="610"/>
      <c r="DD41" s="594" t="s">
        <v>213</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330</v>
      </c>
      <c r="CE42" s="586"/>
      <c r="CF42" s="586"/>
      <c r="CG42" s="586"/>
      <c r="CH42" s="586"/>
      <c r="CI42" s="586"/>
      <c r="CJ42" s="586"/>
      <c r="CK42" s="586"/>
      <c r="CL42" s="586"/>
      <c r="CM42" s="586"/>
      <c r="CN42" s="586"/>
      <c r="CO42" s="586"/>
      <c r="CP42" s="586"/>
      <c r="CQ42" s="587"/>
      <c r="CR42" s="588">
        <v>2816920</v>
      </c>
      <c r="CS42" s="589"/>
      <c r="CT42" s="589"/>
      <c r="CU42" s="589"/>
      <c r="CV42" s="589"/>
      <c r="CW42" s="589"/>
      <c r="CX42" s="589"/>
      <c r="CY42" s="590"/>
      <c r="CZ42" s="591">
        <v>13.8</v>
      </c>
      <c r="DA42" s="592"/>
      <c r="DB42" s="592"/>
      <c r="DC42" s="593"/>
      <c r="DD42" s="594">
        <v>695386</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332</v>
      </c>
      <c r="CE43" s="586"/>
      <c r="CF43" s="586"/>
      <c r="CG43" s="586"/>
      <c r="CH43" s="586"/>
      <c r="CI43" s="586"/>
      <c r="CJ43" s="586"/>
      <c r="CK43" s="586"/>
      <c r="CL43" s="586"/>
      <c r="CM43" s="586"/>
      <c r="CN43" s="586"/>
      <c r="CO43" s="586"/>
      <c r="CP43" s="586"/>
      <c r="CQ43" s="587"/>
      <c r="CR43" s="588">
        <v>127003</v>
      </c>
      <c r="CS43" s="607"/>
      <c r="CT43" s="607"/>
      <c r="CU43" s="607"/>
      <c r="CV43" s="607"/>
      <c r="CW43" s="607"/>
      <c r="CX43" s="607"/>
      <c r="CY43" s="608"/>
      <c r="CZ43" s="591">
        <v>0.6</v>
      </c>
      <c r="DA43" s="609"/>
      <c r="DB43" s="609"/>
      <c r="DC43" s="610"/>
      <c r="DD43" s="594">
        <v>127003</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333</v>
      </c>
      <c r="CD44" s="601" t="s">
        <v>286</v>
      </c>
      <c r="CE44" s="602"/>
      <c r="CF44" s="585" t="s">
        <v>334</v>
      </c>
      <c r="CG44" s="586"/>
      <c r="CH44" s="586"/>
      <c r="CI44" s="586"/>
      <c r="CJ44" s="586"/>
      <c r="CK44" s="586"/>
      <c r="CL44" s="586"/>
      <c r="CM44" s="586"/>
      <c r="CN44" s="586"/>
      <c r="CO44" s="586"/>
      <c r="CP44" s="586"/>
      <c r="CQ44" s="587"/>
      <c r="CR44" s="588">
        <v>2802156</v>
      </c>
      <c r="CS44" s="589"/>
      <c r="CT44" s="589"/>
      <c r="CU44" s="589"/>
      <c r="CV44" s="589"/>
      <c r="CW44" s="589"/>
      <c r="CX44" s="589"/>
      <c r="CY44" s="590"/>
      <c r="CZ44" s="591">
        <v>13.7</v>
      </c>
      <c r="DA44" s="592"/>
      <c r="DB44" s="592"/>
      <c r="DC44" s="593"/>
      <c r="DD44" s="594">
        <v>686801</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335</v>
      </c>
      <c r="CG45" s="586"/>
      <c r="CH45" s="586"/>
      <c r="CI45" s="586"/>
      <c r="CJ45" s="586"/>
      <c r="CK45" s="586"/>
      <c r="CL45" s="586"/>
      <c r="CM45" s="586"/>
      <c r="CN45" s="586"/>
      <c r="CO45" s="586"/>
      <c r="CP45" s="586"/>
      <c r="CQ45" s="587"/>
      <c r="CR45" s="588">
        <v>1247303</v>
      </c>
      <c r="CS45" s="607"/>
      <c r="CT45" s="607"/>
      <c r="CU45" s="607"/>
      <c r="CV45" s="607"/>
      <c r="CW45" s="607"/>
      <c r="CX45" s="607"/>
      <c r="CY45" s="608"/>
      <c r="CZ45" s="591">
        <v>6.1</v>
      </c>
      <c r="DA45" s="609"/>
      <c r="DB45" s="609"/>
      <c r="DC45" s="610"/>
      <c r="DD45" s="594">
        <v>29240</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336</v>
      </c>
      <c r="CG46" s="586"/>
      <c r="CH46" s="586"/>
      <c r="CI46" s="586"/>
      <c r="CJ46" s="586"/>
      <c r="CK46" s="586"/>
      <c r="CL46" s="586"/>
      <c r="CM46" s="586"/>
      <c r="CN46" s="586"/>
      <c r="CO46" s="586"/>
      <c r="CP46" s="586"/>
      <c r="CQ46" s="587"/>
      <c r="CR46" s="588">
        <v>1442304</v>
      </c>
      <c r="CS46" s="589"/>
      <c r="CT46" s="589"/>
      <c r="CU46" s="589"/>
      <c r="CV46" s="589"/>
      <c r="CW46" s="589"/>
      <c r="CX46" s="589"/>
      <c r="CY46" s="590"/>
      <c r="CZ46" s="591">
        <v>7.1</v>
      </c>
      <c r="DA46" s="592"/>
      <c r="DB46" s="592"/>
      <c r="DC46" s="593"/>
      <c r="DD46" s="594">
        <v>647472</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337</v>
      </c>
      <c r="CG47" s="586"/>
      <c r="CH47" s="586"/>
      <c r="CI47" s="586"/>
      <c r="CJ47" s="586"/>
      <c r="CK47" s="586"/>
      <c r="CL47" s="586"/>
      <c r="CM47" s="586"/>
      <c r="CN47" s="586"/>
      <c r="CO47" s="586"/>
      <c r="CP47" s="586"/>
      <c r="CQ47" s="587"/>
      <c r="CR47" s="588">
        <v>14764</v>
      </c>
      <c r="CS47" s="607"/>
      <c r="CT47" s="607"/>
      <c r="CU47" s="607"/>
      <c r="CV47" s="607"/>
      <c r="CW47" s="607"/>
      <c r="CX47" s="607"/>
      <c r="CY47" s="608"/>
      <c r="CZ47" s="591">
        <v>0.1</v>
      </c>
      <c r="DA47" s="609"/>
      <c r="DB47" s="609"/>
      <c r="DC47" s="610"/>
      <c r="DD47" s="594">
        <v>8585</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338</v>
      </c>
      <c r="CG48" s="586"/>
      <c r="CH48" s="586"/>
      <c r="CI48" s="586"/>
      <c r="CJ48" s="586"/>
      <c r="CK48" s="586"/>
      <c r="CL48" s="586"/>
      <c r="CM48" s="586"/>
      <c r="CN48" s="586"/>
      <c r="CO48" s="586"/>
      <c r="CP48" s="586"/>
      <c r="CQ48" s="587"/>
      <c r="CR48" s="588" t="s">
        <v>339</v>
      </c>
      <c r="CS48" s="589"/>
      <c r="CT48" s="589"/>
      <c r="CU48" s="589"/>
      <c r="CV48" s="589"/>
      <c r="CW48" s="589"/>
      <c r="CX48" s="589"/>
      <c r="CY48" s="590"/>
      <c r="CZ48" s="591" t="s">
        <v>339</v>
      </c>
      <c r="DA48" s="592"/>
      <c r="DB48" s="592"/>
      <c r="DC48" s="593"/>
      <c r="DD48" s="594" t="s">
        <v>339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340</v>
      </c>
      <c r="CE49" s="570"/>
      <c r="CF49" s="570"/>
      <c r="CG49" s="570"/>
      <c r="CH49" s="570"/>
      <c r="CI49" s="570"/>
      <c r="CJ49" s="570"/>
      <c r="CK49" s="570"/>
      <c r="CL49" s="570"/>
      <c r="CM49" s="570"/>
      <c r="CN49" s="570"/>
      <c r="CO49" s="570"/>
      <c r="CP49" s="570"/>
      <c r="CQ49" s="571"/>
      <c r="CR49" s="572">
        <v>20419349</v>
      </c>
      <c r="CS49" s="573"/>
      <c r="CT49" s="573"/>
      <c r="CU49" s="573"/>
      <c r="CV49" s="573"/>
      <c r="CW49" s="573"/>
      <c r="CX49" s="573"/>
      <c r="CY49" s="574"/>
      <c r="CZ49" s="575">
        <v>100</v>
      </c>
      <c r="DA49" s="576"/>
      <c r="DB49" s="576"/>
      <c r="DC49" s="577"/>
      <c r="DD49" s="578">
        <v>12733024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9"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4" t="s">
        <v>360</v>
      </c>
      <c r="DH5" s="1095"/>
      <c r="DI5" s="1095"/>
      <c r="DJ5" s="1095"/>
      <c r="DK5" s="1096"/>
      <c r="DL5" s="1094" t="s">
        <v>361</v>
      </c>
      <c r="DM5" s="1095"/>
      <c r="DN5" s="1095"/>
      <c r="DO5" s="1095"/>
      <c r="DP5" s="1096"/>
      <c r="DQ5" s="997" t="s">
        <v>362</v>
      </c>
      <c r="DR5" s="998"/>
      <c r="DS5" s="998"/>
      <c r="DT5" s="998"/>
      <c r="DU5" s="999"/>
      <c r="DV5" s="997" t="s">
        <v>353</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363</v>
      </c>
      <c r="C7" s="1047"/>
      <c r="D7" s="1047"/>
      <c r="E7" s="1047"/>
      <c r="F7" s="1047"/>
      <c r="G7" s="1047"/>
      <c r="H7" s="1047"/>
      <c r="I7" s="1047"/>
      <c r="J7" s="1047"/>
      <c r="K7" s="1047"/>
      <c r="L7" s="1047"/>
      <c r="M7" s="1047"/>
      <c r="N7" s="1047"/>
      <c r="O7" s="1047"/>
      <c r="P7" s="1048"/>
      <c r="Q7" s="1100">
        <v>20794</v>
      </c>
      <c r="R7" s="1101"/>
      <c r="S7" s="1101"/>
      <c r="T7" s="1101"/>
      <c r="U7" s="1101"/>
      <c r="V7" s="1101">
        <v>20422</v>
      </c>
      <c r="W7" s="1101"/>
      <c r="X7" s="1101"/>
      <c r="Y7" s="1101"/>
      <c r="Z7" s="1101"/>
      <c r="AA7" s="1101">
        <v>372</v>
      </c>
      <c r="AB7" s="1101"/>
      <c r="AC7" s="1101"/>
      <c r="AD7" s="1101"/>
      <c r="AE7" s="1102"/>
      <c r="AF7" s="1103">
        <v>179</v>
      </c>
      <c r="AG7" s="1104"/>
      <c r="AH7" s="1104"/>
      <c r="AI7" s="1104"/>
      <c r="AJ7" s="1105"/>
      <c r="AK7" s="1087">
        <v>66</v>
      </c>
      <c r="AL7" s="1088"/>
      <c r="AM7" s="1088"/>
      <c r="AN7" s="1088"/>
      <c r="AO7" s="1088"/>
      <c r="AP7" s="1088">
        <v>21651</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549</v>
      </c>
      <c r="BT7" s="1092"/>
      <c r="BU7" s="1092"/>
      <c r="BV7" s="1092"/>
      <c r="BW7" s="1092"/>
      <c r="BX7" s="1092"/>
      <c r="BY7" s="1092"/>
      <c r="BZ7" s="1092"/>
      <c r="CA7" s="1092"/>
      <c r="CB7" s="1092"/>
      <c r="CC7" s="1092"/>
      <c r="CD7" s="1092"/>
      <c r="CE7" s="1092"/>
      <c r="CF7" s="1092"/>
      <c r="CG7" s="1093"/>
      <c r="CH7" s="1084">
        <v>-28</v>
      </c>
      <c r="CI7" s="1085"/>
      <c r="CJ7" s="1085"/>
      <c r="CK7" s="1085"/>
      <c r="CL7" s="1086"/>
      <c r="CM7" s="1084">
        <v>41</v>
      </c>
      <c r="CN7" s="1085"/>
      <c r="CO7" s="1085"/>
      <c r="CP7" s="1085"/>
      <c r="CQ7" s="1086"/>
      <c r="CR7" s="1084">
        <v>41</v>
      </c>
      <c r="CS7" s="1085"/>
      <c r="CT7" s="1085"/>
      <c r="CU7" s="1085"/>
      <c r="CV7" s="1086"/>
      <c r="CW7" s="1084" t="s">
        <v>482</v>
      </c>
      <c r="CX7" s="1085"/>
      <c r="CY7" s="1085"/>
      <c r="CZ7" s="1085"/>
      <c r="DA7" s="1086"/>
      <c r="DB7" s="1084" t="s">
        <v>482</v>
      </c>
      <c r="DC7" s="1085"/>
      <c r="DD7" s="1085"/>
      <c r="DE7" s="1085"/>
      <c r="DF7" s="1086"/>
      <c r="DG7" s="1084" t="s">
        <v>482</v>
      </c>
      <c r="DH7" s="1085"/>
      <c r="DI7" s="1085"/>
      <c r="DJ7" s="1085"/>
      <c r="DK7" s="1086"/>
      <c r="DL7" s="1084" t="s">
        <v>482</v>
      </c>
      <c r="DM7" s="1085"/>
      <c r="DN7" s="1085"/>
      <c r="DO7" s="1085"/>
      <c r="DP7" s="1086"/>
      <c r="DQ7" s="1084" t="s">
        <v>482</v>
      </c>
      <c r="DR7" s="1085"/>
      <c r="DS7" s="1085"/>
      <c r="DT7" s="1085"/>
      <c r="DU7" s="1086"/>
      <c r="DV7" s="1111"/>
      <c r="DW7" s="1112"/>
      <c r="DX7" s="1112"/>
      <c r="DY7" s="1112"/>
      <c r="DZ7" s="1113"/>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364</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365</v>
      </c>
      <c r="B23" s="940" t="s">
        <v>366</v>
      </c>
      <c r="C23" s="941"/>
      <c r="D23" s="941"/>
      <c r="E23" s="941"/>
      <c r="F23" s="941"/>
      <c r="G23" s="941"/>
      <c r="H23" s="941"/>
      <c r="I23" s="941"/>
      <c r="J23" s="941"/>
      <c r="K23" s="941"/>
      <c r="L23" s="941"/>
      <c r="M23" s="941"/>
      <c r="N23" s="941"/>
      <c r="O23" s="941"/>
      <c r="P23" s="942"/>
      <c r="Q23" s="1064">
        <v>20791</v>
      </c>
      <c r="R23" s="1065"/>
      <c r="S23" s="1065"/>
      <c r="T23" s="1065"/>
      <c r="U23" s="1065"/>
      <c r="V23" s="1065">
        <v>20419</v>
      </c>
      <c r="W23" s="1065"/>
      <c r="X23" s="1065"/>
      <c r="Y23" s="1065"/>
      <c r="Z23" s="1065"/>
      <c r="AA23" s="1065">
        <v>372</v>
      </c>
      <c r="AB23" s="1065"/>
      <c r="AC23" s="1065"/>
      <c r="AD23" s="1065"/>
      <c r="AE23" s="1066"/>
      <c r="AF23" s="1067">
        <v>179</v>
      </c>
      <c r="AG23" s="1065"/>
      <c r="AH23" s="1065"/>
      <c r="AI23" s="1065"/>
      <c r="AJ23" s="1068"/>
      <c r="AK23" s="1069"/>
      <c r="AL23" s="1070"/>
      <c r="AM23" s="1070"/>
      <c r="AN23" s="1070"/>
      <c r="AO23" s="1070"/>
      <c r="AP23" s="1065">
        <v>21651</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367</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368</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346</v>
      </c>
      <c r="B26" s="992"/>
      <c r="C26" s="992"/>
      <c r="D26" s="992"/>
      <c r="E26" s="992"/>
      <c r="F26" s="992"/>
      <c r="G26" s="992"/>
      <c r="H26" s="992"/>
      <c r="I26" s="992"/>
      <c r="J26" s="992"/>
      <c r="K26" s="992"/>
      <c r="L26" s="992"/>
      <c r="M26" s="992"/>
      <c r="N26" s="992"/>
      <c r="O26" s="992"/>
      <c r="P26" s="993"/>
      <c r="Q26" s="997" t="s">
        <v>369</v>
      </c>
      <c r="R26" s="998"/>
      <c r="S26" s="998"/>
      <c r="T26" s="998"/>
      <c r="U26" s="999"/>
      <c r="V26" s="997" t="s">
        <v>370</v>
      </c>
      <c r="W26" s="998"/>
      <c r="X26" s="998"/>
      <c r="Y26" s="998"/>
      <c r="Z26" s="999"/>
      <c r="AA26" s="997" t="s">
        <v>371</v>
      </c>
      <c r="AB26" s="998"/>
      <c r="AC26" s="998"/>
      <c r="AD26" s="998"/>
      <c r="AE26" s="998"/>
      <c r="AF26" s="1055" t="s">
        <v>372</v>
      </c>
      <c r="AG26" s="1004"/>
      <c r="AH26" s="1004"/>
      <c r="AI26" s="1004"/>
      <c r="AJ26" s="1056"/>
      <c r="AK26" s="998" t="s">
        <v>373</v>
      </c>
      <c r="AL26" s="998"/>
      <c r="AM26" s="998"/>
      <c r="AN26" s="998"/>
      <c r="AO26" s="999"/>
      <c r="AP26" s="997" t="s">
        <v>374</v>
      </c>
      <c r="AQ26" s="998"/>
      <c r="AR26" s="998"/>
      <c r="AS26" s="998"/>
      <c r="AT26" s="999"/>
      <c r="AU26" s="997" t="s">
        <v>375</v>
      </c>
      <c r="AV26" s="998"/>
      <c r="AW26" s="998"/>
      <c r="AX26" s="998"/>
      <c r="AY26" s="999"/>
      <c r="AZ26" s="997" t="s">
        <v>376</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377</v>
      </c>
      <c r="C28" s="1047"/>
      <c r="D28" s="1047"/>
      <c r="E28" s="1047"/>
      <c r="F28" s="1047"/>
      <c r="G28" s="1047"/>
      <c r="H28" s="1047"/>
      <c r="I28" s="1047"/>
      <c r="J28" s="1047"/>
      <c r="K28" s="1047"/>
      <c r="L28" s="1047"/>
      <c r="M28" s="1047"/>
      <c r="N28" s="1047"/>
      <c r="O28" s="1047"/>
      <c r="P28" s="1048"/>
      <c r="Q28" s="1049">
        <v>5474</v>
      </c>
      <c r="R28" s="1050"/>
      <c r="S28" s="1050"/>
      <c r="T28" s="1050"/>
      <c r="U28" s="1050"/>
      <c r="V28" s="1050">
        <v>5472</v>
      </c>
      <c r="W28" s="1050"/>
      <c r="X28" s="1050"/>
      <c r="Y28" s="1050"/>
      <c r="Z28" s="1050"/>
      <c r="AA28" s="1050">
        <v>2</v>
      </c>
      <c r="AB28" s="1050"/>
      <c r="AC28" s="1050"/>
      <c r="AD28" s="1050"/>
      <c r="AE28" s="1051"/>
      <c r="AF28" s="1052">
        <v>3</v>
      </c>
      <c r="AG28" s="1050"/>
      <c r="AH28" s="1050"/>
      <c r="AI28" s="1050"/>
      <c r="AJ28" s="1053"/>
      <c r="AK28" s="1054">
        <v>520</v>
      </c>
      <c r="AL28" s="1042"/>
      <c r="AM28" s="1042"/>
      <c r="AN28" s="1042"/>
      <c r="AO28" s="1042"/>
      <c r="AP28" s="1042"/>
      <c r="AQ28" s="1042"/>
      <c r="AR28" s="1042"/>
      <c r="AS28" s="1042"/>
      <c r="AT28" s="1042"/>
      <c r="AU28" s="1042"/>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378</v>
      </c>
      <c r="C29" s="1034"/>
      <c r="D29" s="1034"/>
      <c r="E29" s="1034"/>
      <c r="F29" s="1034"/>
      <c r="G29" s="1034"/>
      <c r="H29" s="1034"/>
      <c r="I29" s="1034"/>
      <c r="J29" s="1034"/>
      <c r="K29" s="1034"/>
      <c r="L29" s="1034"/>
      <c r="M29" s="1034"/>
      <c r="N29" s="1034"/>
      <c r="O29" s="1034"/>
      <c r="P29" s="1035"/>
      <c r="Q29" s="1039">
        <v>4082</v>
      </c>
      <c r="R29" s="1040"/>
      <c r="S29" s="1040"/>
      <c r="T29" s="1040"/>
      <c r="U29" s="1040"/>
      <c r="V29" s="1040">
        <v>4000</v>
      </c>
      <c r="W29" s="1040"/>
      <c r="X29" s="1040"/>
      <c r="Y29" s="1040"/>
      <c r="Z29" s="1040"/>
      <c r="AA29" s="1040">
        <v>82</v>
      </c>
      <c r="AB29" s="1040"/>
      <c r="AC29" s="1040"/>
      <c r="AD29" s="1040"/>
      <c r="AE29" s="1041"/>
      <c r="AF29" s="1015">
        <v>82</v>
      </c>
      <c r="AG29" s="1016"/>
      <c r="AH29" s="1016"/>
      <c r="AI29" s="1016"/>
      <c r="AJ29" s="1017"/>
      <c r="AK29" s="976">
        <v>589</v>
      </c>
      <c r="AL29" s="967"/>
      <c r="AM29" s="967"/>
      <c r="AN29" s="967"/>
      <c r="AO29" s="967"/>
      <c r="AP29" s="967"/>
      <c r="AQ29" s="967"/>
      <c r="AR29" s="967"/>
      <c r="AS29" s="967"/>
      <c r="AT29" s="967"/>
      <c r="AU29" s="967"/>
      <c r="AV29" s="967"/>
      <c r="AW29" s="967"/>
      <c r="AX29" s="967"/>
      <c r="AY29" s="967"/>
      <c r="AZ29" s="1038"/>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379</v>
      </c>
      <c r="C30" s="1034"/>
      <c r="D30" s="1034"/>
      <c r="E30" s="1034"/>
      <c r="F30" s="1034"/>
      <c r="G30" s="1034"/>
      <c r="H30" s="1034"/>
      <c r="I30" s="1034"/>
      <c r="J30" s="1034"/>
      <c r="K30" s="1034"/>
      <c r="L30" s="1034"/>
      <c r="M30" s="1034"/>
      <c r="N30" s="1034"/>
      <c r="O30" s="1034"/>
      <c r="P30" s="1035"/>
      <c r="Q30" s="1039">
        <v>557</v>
      </c>
      <c r="R30" s="1040"/>
      <c r="S30" s="1040"/>
      <c r="T30" s="1040"/>
      <c r="U30" s="1040"/>
      <c r="V30" s="1040">
        <v>544</v>
      </c>
      <c r="W30" s="1040"/>
      <c r="X30" s="1040"/>
      <c r="Y30" s="1040"/>
      <c r="Z30" s="1040"/>
      <c r="AA30" s="1040">
        <v>13</v>
      </c>
      <c r="AB30" s="1040"/>
      <c r="AC30" s="1040"/>
      <c r="AD30" s="1040"/>
      <c r="AE30" s="1041"/>
      <c r="AF30" s="1015">
        <v>13</v>
      </c>
      <c r="AG30" s="1016"/>
      <c r="AH30" s="1016"/>
      <c r="AI30" s="1016"/>
      <c r="AJ30" s="1017"/>
      <c r="AK30" s="976">
        <v>186</v>
      </c>
      <c r="AL30" s="967"/>
      <c r="AM30" s="967"/>
      <c r="AN30" s="967"/>
      <c r="AO30" s="967"/>
      <c r="AP30" s="967"/>
      <c r="AQ30" s="967"/>
      <c r="AR30" s="967"/>
      <c r="AS30" s="967"/>
      <c r="AT30" s="967"/>
      <c r="AU30" s="967"/>
      <c r="AV30" s="967"/>
      <c r="AW30" s="967"/>
      <c r="AX30" s="967"/>
      <c r="AY30" s="967"/>
      <c r="AZ30" s="1038"/>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380</v>
      </c>
      <c r="C31" s="1034"/>
      <c r="D31" s="1034"/>
      <c r="E31" s="1034"/>
      <c r="F31" s="1034"/>
      <c r="G31" s="1034"/>
      <c r="H31" s="1034"/>
      <c r="I31" s="1034"/>
      <c r="J31" s="1034"/>
      <c r="K31" s="1034"/>
      <c r="L31" s="1034"/>
      <c r="M31" s="1034"/>
      <c r="N31" s="1034"/>
      <c r="O31" s="1034"/>
      <c r="P31" s="1035"/>
      <c r="Q31" s="1039">
        <v>36</v>
      </c>
      <c r="R31" s="1040"/>
      <c r="S31" s="1040"/>
      <c r="T31" s="1040"/>
      <c r="U31" s="1040"/>
      <c r="V31" s="1040">
        <v>36</v>
      </c>
      <c r="W31" s="1040"/>
      <c r="X31" s="1040"/>
      <c r="Y31" s="1040"/>
      <c r="Z31" s="1040"/>
      <c r="AA31" s="1040" t="s">
        <v>482</v>
      </c>
      <c r="AB31" s="1040"/>
      <c r="AC31" s="1040"/>
      <c r="AD31" s="1040"/>
      <c r="AE31" s="1041"/>
      <c r="AF31" s="1015" t="s">
        <v>111</v>
      </c>
      <c r="AG31" s="1016"/>
      <c r="AH31" s="1016"/>
      <c r="AI31" s="1016"/>
      <c r="AJ31" s="1017"/>
      <c r="AK31" s="976">
        <v>12</v>
      </c>
      <c r="AL31" s="967"/>
      <c r="AM31" s="967"/>
      <c r="AN31" s="967"/>
      <c r="AO31" s="967"/>
      <c r="AP31" s="967"/>
      <c r="AQ31" s="967"/>
      <c r="AR31" s="967"/>
      <c r="AS31" s="967"/>
      <c r="AT31" s="967"/>
      <c r="AU31" s="967"/>
      <c r="AV31" s="967"/>
      <c r="AW31" s="967"/>
      <c r="AX31" s="967"/>
      <c r="AY31" s="967"/>
      <c r="AZ31" s="1038"/>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381</v>
      </c>
      <c r="C32" s="1034"/>
      <c r="D32" s="1034"/>
      <c r="E32" s="1034"/>
      <c r="F32" s="1034"/>
      <c r="G32" s="1034"/>
      <c r="H32" s="1034"/>
      <c r="I32" s="1034"/>
      <c r="J32" s="1034"/>
      <c r="K32" s="1034"/>
      <c r="L32" s="1034"/>
      <c r="M32" s="1034"/>
      <c r="N32" s="1034"/>
      <c r="O32" s="1034"/>
      <c r="P32" s="1035"/>
      <c r="Q32" s="1039">
        <v>97</v>
      </c>
      <c r="R32" s="1040"/>
      <c r="S32" s="1040"/>
      <c r="T32" s="1040"/>
      <c r="U32" s="1040"/>
      <c r="V32" s="1040">
        <v>97</v>
      </c>
      <c r="W32" s="1040"/>
      <c r="X32" s="1040"/>
      <c r="Y32" s="1040"/>
      <c r="Z32" s="1040"/>
      <c r="AA32" s="1040" t="s">
        <v>482</v>
      </c>
      <c r="AB32" s="1040"/>
      <c r="AC32" s="1040"/>
      <c r="AD32" s="1040"/>
      <c r="AE32" s="1041"/>
      <c r="AF32" s="1015" t="s">
        <v>111</v>
      </c>
      <c r="AG32" s="1016"/>
      <c r="AH32" s="1016"/>
      <c r="AI32" s="1016"/>
      <c r="AJ32" s="1017"/>
      <c r="AK32" s="976">
        <v>50</v>
      </c>
      <c r="AL32" s="967"/>
      <c r="AM32" s="967"/>
      <c r="AN32" s="967"/>
      <c r="AO32" s="967"/>
      <c r="AP32" s="967">
        <v>30</v>
      </c>
      <c r="AQ32" s="967"/>
      <c r="AR32" s="967"/>
      <c r="AS32" s="967"/>
      <c r="AT32" s="967"/>
      <c r="AU32" s="967">
        <v>17</v>
      </c>
      <c r="AV32" s="967"/>
      <c r="AW32" s="967"/>
      <c r="AX32" s="967"/>
      <c r="AY32" s="967"/>
      <c r="AZ32" s="1038"/>
      <c r="BA32" s="1038"/>
      <c r="BB32" s="1038"/>
      <c r="BC32" s="1038"/>
      <c r="BD32" s="1038"/>
      <c r="BE32" s="1028"/>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382</v>
      </c>
      <c r="C33" s="1034"/>
      <c r="D33" s="1034"/>
      <c r="E33" s="1034"/>
      <c r="F33" s="1034"/>
      <c r="G33" s="1034"/>
      <c r="H33" s="1034"/>
      <c r="I33" s="1034"/>
      <c r="J33" s="1034"/>
      <c r="K33" s="1034"/>
      <c r="L33" s="1034"/>
      <c r="M33" s="1034"/>
      <c r="N33" s="1034"/>
      <c r="O33" s="1034"/>
      <c r="P33" s="1035"/>
      <c r="Q33" s="1039">
        <v>821</v>
      </c>
      <c r="R33" s="1040"/>
      <c r="S33" s="1040"/>
      <c r="T33" s="1040"/>
      <c r="U33" s="1040"/>
      <c r="V33" s="1040">
        <v>789</v>
      </c>
      <c r="W33" s="1040"/>
      <c r="X33" s="1040"/>
      <c r="Y33" s="1040"/>
      <c r="Z33" s="1040"/>
      <c r="AA33" s="1040">
        <v>32</v>
      </c>
      <c r="AB33" s="1040"/>
      <c r="AC33" s="1040"/>
      <c r="AD33" s="1040"/>
      <c r="AE33" s="1041"/>
      <c r="AF33" s="1015">
        <v>697</v>
      </c>
      <c r="AG33" s="1016"/>
      <c r="AH33" s="1016"/>
      <c r="AI33" s="1016"/>
      <c r="AJ33" s="1017"/>
      <c r="AK33" s="976">
        <v>61</v>
      </c>
      <c r="AL33" s="967"/>
      <c r="AM33" s="967"/>
      <c r="AN33" s="967"/>
      <c r="AO33" s="967"/>
      <c r="AP33" s="967">
        <v>1505</v>
      </c>
      <c r="AQ33" s="967"/>
      <c r="AR33" s="967"/>
      <c r="AS33" s="967"/>
      <c r="AT33" s="967"/>
      <c r="AU33" s="967">
        <v>211</v>
      </c>
      <c r="AV33" s="967"/>
      <c r="AW33" s="967"/>
      <c r="AX33" s="967"/>
      <c r="AY33" s="967"/>
      <c r="AZ33" s="1038"/>
      <c r="BA33" s="1038"/>
      <c r="BB33" s="1038"/>
      <c r="BC33" s="1038"/>
      <c r="BD33" s="1038"/>
      <c r="BE33" s="1028" t="s">
        <v>383</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384</v>
      </c>
      <c r="C34" s="1034"/>
      <c r="D34" s="1034"/>
      <c r="E34" s="1034"/>
      <c r="F34" s="1034"/>
      <c r="G34" s="1034"/>
      <c r="H34" s="1034"/>
      <c r="I34" s="1034"/>
      <c r="J34" s="1034"/>
      <c r="K34" s="1034"/>
      <c r="L34" s="1034"/>
      <c r="M34" s="1034"/>
      <c r="N34" s="1034"/>
      <c r="O34" s="1034"/>
      <c r="P34" s="1035"/>
      <c r="Q34" s="1039">
        <v>4137</v>
      </c>
      <c r="R34" s="1040"/>
      <c r="S34" s="1040"/>
      <c r="T34" s="1040"/>
      <c r="U34" s="1040"/>
      <c r="V34" s="1040">
        <v>5412</v>
      </c>
      <c r="W34" s="1040"/>
      <c r="X34" s="1040"/>
      <c r="Y34" s="1040"/>
      <c r="Z34" s="1040"/>
      <c r="AA34" s="1040">
        <v>-1275</v>
      </c>
      <c r="AB34" s="1040"/>
      <c r="AC34" s="1040"/>
      <c r="AD34" s="1040"/>
      <c r="AE34" s="1041"/>
      <c r="AF34" s="1015">
        <v>1646</v>
      </c>
      <c r="AG34" s="1016"/>
      <c r="AH34" s="1016"/>
      <c r="AI34" s="1016"/>
      <c r="AJ34" s="1017"/>
      <c r="AK34" s="976">
        <v>1450</v>
      </c>
      <c r="AL34" s="967"/>
      <c r="AM34" s="967"/>
      <c r="AN34" s="967"/>
      <c r="AO34" s="967"/>
      <c r="AP34" s="967">
        <v>1525</v>
      </c>
      <c r="AQ34" s="967"/>
      <c r="AR34" s="967"/>
      <c r="AS34" s="967"/>
      <c r="AT34" s="967"/>
      <c r="AU34" s="967">
        <v>1159</v>
      </c>
      <c r="AV34" s="967"/>
      <c r="AW34" s="967"/>
      <c r="AX34" s="967"/>
      <c r="AY34" s="967"/>
      <c r="AZ34" s="1038"/>
      <c r="BA34" s="1038"/>
      <c r="BB34" s="1038"/>
      <c r="BC34" s="1038"/>
      <c r="BD34" s="1038"/>
      <c r="BE34" s="1028" t="s">
        <v>383</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385</v>
      </c>
      <c r="C35" s="1034"/>
      <c r="D35" s="1034"/>
      <c r="E35" s="1034"/>
      <c r="F35" s="1034"/>
      <c r="G35" s="1034"/>
      <c r="H35" s="1034"/>
      <c r="I35" s="1034"/>
      <c r="J35" s="1034"/>
      <c r="K35" s="1034"/>
      <c r="L35" s="1034"/>
      <c r="M35" s="1034"/>
      <c r="N35" s="1034"/>
      <c r="O35" s="1034"/>
      <c r="P35" s="1035"/>
      <c r="Q35" s="1039">
        <v>216</v>
      </c>
      <c r="R35" s="1040"/>
      <c r="S35" s="1040"/>
      <c r="T35" s="1040"/>
      <c r="U35" s="1040"/>
      <c r="V35" s="1040">
        <v>216</v>
      </c>
      <c r="W35" s="1040"/>
      <c r="X35" s="1040"/>
      <c r="Y35" s="1040"/>
      <c r="Z35" s="1040"/>
      <c r="AA35" s="1040" t="s">
        <v>482</v>
      </c>
      <c r="AB35" s="1040"/>
      <c r="AC35" s="1040"/>
      <c r="AD35" s="1040"/>
      <c r="AE35" s="1041"/>
      <c r="AF35" s="1015" t="s">
        <v>111</v>
      </c>
      <c r="AG35" s="1016"/>
      <c r="AH35" s="1016"/>
      <c r="AI35" s="1016"/>
      <c r="AJ35" s="1017"/>
      <c r="AK35" s="976">
        <v>37</v>
      </c>
      <c r="AL35" s="967"/>
      <c r="AM35" s="967"/>
      <c r="AN35" s="967"/>
      <c r="AO35" s="967"/>
      <c r="AP35" s="967">
        <v>298</v>
      </c>
      <c r="AQ35" s="967"/>
      <c r="AR35" s="967"/>
      <c r="AS35" s="967"/>
      <c r="AT35" s="967"/>
      <c r="AU35" s="967">
        <v>252</v>
      </c>
      <c r="AV35" s="967"/>
      <c r="AW35" s="967"/>
      <c r="AX35" s="967"/>
      <c r="AY35" s="967"/>
      <c r="AZ35" s="1038"/>
      <c r="BA35" s="1038"/>
      <c r="BB35" s="1038"/>
      <c r="BC35" s="1038"/>
      <c r="BD35" s="1038"/>
      <c r="BE35" s="1028" t="s">
        <v>386</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t="s">
        <v>387</v>
      </c>
      <c r="C36" s="1034"/>
      <c r="D36" s="1034"/>
      <c r="E36" s="1034"/>
      <c r="F36" s="1034"/>
      <c r="G36" s="1034"/>
      <c r="H36" s="1034"/>
      <c r="I36" s="1034"/>
      <c r="J36" s="1034"/>
      <c r="K36" s="1034"/>
      <c r="L36" s="1034"/>
      <c r="M36" s="1034"/>
      <c r="N36" s="1034"/>
      <c r="O36" s="1034"/>
      <c r="P36" s="1035"/>
      <c r="Q36" s="1039">
        <v>82</v>
      </c>
      <c r="R36" s="1040"/>
      <c r="S36" s="1040"/>
      <c r="T36" s="1040"/>
      <c r="U36" s="1040"/>
      <c r="V36" s="1040">
        <v>81</v>
      </c>
      <c r="W36" s="1040"/>
      <c r="X36" s="1040"/>
      <c r="Y36" s="1040"/>
      <c r="Z36" s="1040"/>
      <c r="AA36" s="1040">
        <v>1</v>
      </c>
      <c r="AB36" s="1040"/>
      <c r="AC36" s="1040"/>
      <c r="AD36" s="1040"/>
      <c r="AE36" s="1041"/>
      <c r="AF36" s="1015">
        <v>1</v>
      </c>
      <c r="AG36" s="1016"/>
      <c r="AH36" s="1016"/>
      <c r="AI36" s="1016"/>
      <c r="AJ36" s="1017"/>
      <c r="AK36" s="976" t="s">
        <v>482</v>
      </c>
      <c r="AL36" s="967"/>
      <c r="AM36" s="967"/>
      <c r="AN36" s="967"/>
      <c r="AO36" s="967"/>
      <c r="AP36" s="967">
        <v>330</v>
      </c>
      <c r="AQ36" s="967"/>
      <c r="AR36" s="967"/>
      <c r="AS36" s="967"/>
      <c r="AT36" s="967"/>
      <c r="AU36" s="967">
        <v>21</v>
      </c>
      <c r="AV36" s="967"/>
      <c r="AW36" s="967"/>
      <c r="AX36" s="967"/>
      <c r="AY36" s="967"/>
      <c r="AZ36" s="1038"/>
      <c r="BA36" s="1038"/>
      <c r="BB36" s="1038"/>
      <c r="BC36" s="1038"/>
      <c r="BD36" s="1038"/>
      <c r="BE36" s="1028" t="s">
        <v>386</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t="s">
        <v>388</v>
      </c>
      <c r="C37" s="1034"/>
      <c r="D37" s="1034"/>
      <c r="E37" s="1034"/>
      <c r="F37" s="1034"/>
      <c r="G37" s="1034"/>
      <c r="H37" s="1034"/>
      <c r="I37" s="1034"/>
      <c r="J37" s="1034"/>
      <c r="K37" s="1034"/>
      <c r="L37" s="1034"/>
      <c r="M37" s="1034"/>
      <c r="N37" s="1034"/>
      <c r="O37" s="1034"/>
      <c r="P37" s="1035"/>
      <c r="Q37" s="1039">
        <v>52</v>
      </c>
      <c r="R37" s="1040"/>
      <c r="S37" s="1040"/>
      <c r="T37" s="1040"/>
      <c r="U37" s="1040"/>
      <c r="V37" s="1040">
        <v>52</v>
      </c>
      <c r="W37" s="1040"/>
      <c r="X37" s="1040"/>
      <c r="Y37" s="1040"/>
      <c r="Z37" s="1040"/>
      <c r="AA37" s="1040" t="s">
        <v>482</v>
      </c>
      <c r="AB37" s="1040"/>
      <c r="AC37" s="1040"/>
      <c r="AD37" s="1040"/>
      <c r="AE37" s="1041"/>
      <c r="AF37" s="1015" t="s">
        <v>111</v>
      </c>
      <c r="AG37" s="1016"/>
      <c r="AH37" s="1016"/>
      <c r="AI37" s="1016"/>
      <c r="AJ37" s="1017"/>
      <c r="AK37" s="976">
        <v>8</v>
      </c>
      <c r="AL37" s="967"/>
      <c r="AM37" s="967"/>
      <c r="AN37" s="967"/>
      <c r="AO37" s="967"/>
      <c r="AP37" s="967" t="s">
        <v>482</v>
      </c>
      <c r="AQ37" s="967"/>
      <c r="AR37" s="967"/>
      <c r="AS37" s="967"/>
      <c r="AT37" s="967"/>
      <c r="AU37" s="967" t="s">
        <v>482</v>
      </c>
      <c r="AV37" s="967"/>
      <c r="AW37" s="967"/>
      <c r="AX37" s="967"/>
      <c r="AY37" s="967"/>
      <c r="AZ37" s="1038"/>
      <c r="BA37" s="1038"/>
      <c r="BB37" s="1038"/>
      <c r="BC37" s="1038"/>
      <c r="BD37" s="1038"/>
      <c r="BE37" s="1028" t="s">
        <v>386</v>
      </c>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t="s">
        <v>389</v>
      </c>
      <c r="C38" s="1034"/>
      <c r="D38" s="1034"/>
      <c r="E38" s="1034"/>
      <c r="F38" s="1034"/>
      <c r="G38" s="1034"/>
      <c r="H38" s="1034"/>
      <c r="I38" s="1034"/>
      <c r="J38" s="1034"/>
      <c r="K38" s="1034"/>
      <c r="L38" s="1034"/>
      <c r="M38" s="1034"/>
      <c r="N38" s="1034"/>
      <c r="O38" s="1034"/>
      <c r="P38" s="1035"/>
      <c r="Q38" s="1039">
        <v>1826</v>
      </c>
      <c r="R38" s="1040"/>
      <c r="S38" s="1040"/>
      <c r="T38" s="1040"/>
      <c r="U38" s="1040"/>
      <c r="V38" s="1040">
        <v>1826</v>
      </c>
      <c r="W38" s="1040"/>
      <c r="X38" s="1040"/>
      <c r="Y38" s="1040"/>
      <c r="Z38" s="1040"/>
      <c r="AA38" s="1040" t="s">
        <v>482</v>
      </c>
      <c r="AB38" s="1040"/>
      <c r="AC38" s="1040"/>
      <c r="AD38" s="1040"/>
      <c r="AE38" s="1041"/>
      <c r="AF38" s="1015" t="s">
        <v>111</v>
      </c>
      <c r="AG38" s="1016"/>
      <c r="AH38" s="1016"/>
      <c r="AI38" s="1016"/>
      <c r="AJ38" s="1017"/>
      <c r="AK38" s="976">
        <v>989</v>
      </c>
      <c r="AL38" s="967"/>
      <c r="AM38" s="967"/>
      <c r="AN38" s="967"/>
      <c r="AO38" s="967"/>
      <c r="AP38" s="967">
        <v>12046</v>
      </c>
      <c r="AQ38" s="967"/>
      <c r="AR38" s="967"/>
      <c r="AS38" s="967"/>
      <c r="AT38" s="967"/>
      <c r="AU38" s="967">
        <v>10167</v>
      </c>
      <c r="AV38" s="967"/>
      <c r="AW38" s="967"/>
      <c r="AX38" s="967"/>
      <c r="AY38" s="967"/>
      <c r="AZ38" s="1038"/>
      <c r="BA38" s="1038"/>
      <c r="BB38" s="1038"/>
      <c r="BC38" s="1038"/>
      <c r="BD38" s="1038"/>
      <c r="BE38" s="1028" t="s">
        <v>386</v>
      </c>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t="s">
        <v>390</v>
      </c>
      <c r="C39" s="1034"/>
      <c r="D39" s="1034"/>
      <c r="E39" s="1034"/>
      <c r="F39" s="1034"/>
      <c r="G39" s="1034"/>
      <c r="H39" s="1034"/>
      <c r="I39" s="1034"/>
      <c r="J39" s="1034"/>
      <c r="K39" s="1034"/>
      <c r="L39" s="1034"/>
      <c r="M39" s="1034"/>
      <c r="N39" s="1034"/>
      <c r="O39" s="1034"/>
      <c r="P39" s="1035"/>
      <c r="Q39" s="1039">
        <v>30</v>
      </c>
      <c r="R39" s="1040"/>
      <c r="S39" s="1040"/>
      <c r="T39" s="1040"/>
      <c r="U39" s="1040"/>
      <c r="V39" s="1040">
        <v>30</v>
      </c>
      <c r="W39" s="1040"/>
      <c r="X39" s="1040"/>
      <c r="Y39" s="1040"/>
      <c r="Z39" s="1040"/>
      <c r="AA39" s="1040" t="s">
        <v>482</v>
      </c>
      <c r="AB39" s="1040"/>
      <c r="AC39" s="1040"/>
      <c r="AD39" s="1040"/>
      <c r="AE39" s="1041"/>
      <c r="AF39" s="1015" t="s">
        <v>111</v>
      </c>
      <c r="AG39" s="1016"/>
      <c r="AH39" s="1016"/>
      <c r="AI39" s="1016"/>
      <c r="AJ39" s="1017"/>
      <c r="AK39" s="976">
        <v>19</v>
      </c>
      <c r="AL39" s="967"/>
      <c r="AM39" s="967"/>
      <c r="AN39" s="967"/>
      <c r="AO39" s="967"/>
      <c r="AP39" s="967">
        <v>92</v>
      </c>
      <c r="AQ39" s="967"/>
      <c r="AR39" s="967"/>
      <c r="AS39" s="967"/>
      <c r="AT39" s="967"/>
      <c r="AU39" s="967">
        <v>92</v>
      </c>
      <c r="AV39" s="967"/>
      <c r="AW39" s="967"/>
      <c r="AX39" s="967"/>
      <c r="AY39" s="967"/>
      <c r="AZ39" s="1038"/>
      <c r="BA39" s="1038"/>
      <c r="BB39" s="1038"/>
      <c r="BC39" s="1038"/>
      <c r="BD39" s="1038"/>
      <c r="BE39" s="1028" t="s">
        <v>386</v>
      </c>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t="s">
        <v>391</v>
      </c>
      <c r="C40" s="1034"/>
      <c r="D40" s="1034"/>
      <c r="E40" s="1034"/>
      <c r="F40" s="1034"/>
      <c r="G40" s="1034"/>
      <c r="H40" s="1034"/>
      <c r="I40" s="1034"/>
      <c r="J40" s="1034"/>
      <c r="K40" s="1034"/>
      <c r="L40" s="1034"/>
      <c r="M40" s="1034"/>
      <c r="N40" s="1034"/>
      <c r="O40" s="1034"/>
      <c r="P40" s="1035"/>
      <c r="Q40" s="1039">
        <v>89</v>
      </c>
      <c r="R40" s="1040"/>
      <c r="S40" s="1040"/>
      <c r="T40" s="1040"/>
      <c r="U40" s="1040"/>
      <c r="V40" s="1040">
        <v>89</v>
      </c>
      <c r="W40" s="1040"/>
      <c r="X40" s="1040"/>
      <c r="Y40" s="1040"/>
      <c r="Z40" s="1040"/>
      <c r="AA40" s="1040" t="s">
        <v>482</v>
      </c>
      <c r="AB40" s="1040"/>
      <c r="AC40" s="1040"/>
      <c r="AD40" s="1040"/>
      <c r="AE40" s="1041"/>
      <c r="AF40" s="1015" t="s">
        <v>111</v>
      </c>
      <c r="AG40" s="1016"/>
      <c r="AH40" s="1016"/>
      <c r="AI40" s="1016"/>
      <c r="AJ40" s="1017"/>
      <c r="AK40" s="976">
        <v>37</v>
      </c>
      <c r="AL40" s="967"/>
      <c r="AM40" s="967"/>
      <c r="AN40" s="967"/>
      <c r="AO40" s="967"/>
      <c r="AP40" s="967">
        <v>279</v>
      </c>
      <c r="AQ40" s="967"/>
      <c r="AR40" s="967"/>
      <c r="AS40" s="967"/>
      <c r="AT40" s="967"/>
      <c r="AU40" s="967">
        <v>279</v>
      </c>
      <c r="AV40" s="967"/>
      <c r="AW40" s="967"/>
      <c r="AX40" s="967"/>
      <c r="AY40" s="967"/>
      <c r="AZ40" s="1038"/>
      <c r="BA40" s="1038"/>
      <c r="BB40" s="1038"/>
      <c r="BC40" s="1038"/>
      <c r="BD40" s="1038"/>
      <c r="BE40" s="1028" t="s">
        <v>386</v>
      </c>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392</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365</v>
      </c>
      <c r="B63" s="940" t="s">
        <v>393</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2441</v>
      </c>
      <c r="AG63" s="955"/>
      <c r="AH63" s="955"/>
      <c r="AI63" s="955"/>
      <c r="AJ63" s="1026"/>
      <c r="AK63" s="1027"/>
      <c r="AL63" s="959"/>
      <c r="AM63" s="959"/>
      <c r="AN63" s="959"/>
      <c r="AO63" s="959"/>
      <c r="AP63" s="955">
        <v>16105</v>
      </c>
      <c r="AQ63" s="955"/>
      <c r="AR63" s="955"/>
      <c r="AS63" s="955"/>
      <c r="AT63" s="955"/>
      <c r="AU63" s="955">
        <v>12198</v>
      </c>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395</v>
      </c>
      <c r="B66" s="992"/>
      <c r="C66" s="992"/>
      <c r="D66" s="992"/>
      <c r="E66" s="992"/>
      <c r="F66" s="992"/>
      <c r="G66" s="992"/>
      <c r="H66" s="992"/>
      <c r="I66" s="992"/>
      <c r="J66" s="992"/>
      <c r="K66" s="992"/>
      <c r="L66" s="992"/>
      <c r="M66" s="992"/>
      <c r="N66" s="992"/>
      <c r="O66" s="992"/>
      <c r="P66" s="993"/>
      <c r="Q66" s="997" t="s">
        <v>369</v>
      </c>
      <c r="R66" s="998"/>
      <c r="S66" s="998"/>
      <c r="T66" s="998"/>
      <c r="U66" s="999"/>
      <c r="V66" s="997" t="s">
        <v>370</v>
      </c>
      <c r="W66" s="998"/>
      <c r="X66" s="998"/>
      <c r="Y66" s="998"/>
      <c r="Z66" s="999"/>
      <c r="AA66" s="997" t="s">
        <v>371</v>
      </c>
      <c r="AB66" s="998"/>
      <c r="AC66" s="998"/>
      <c r="AD66" s="998"/>
      <c r="AE66" s="999"/>
      <c r="AF66" s="1003" t="s">
        <v>372</v>
      </c>
      <c r="AG66" s="1004"/>
      <c r="AH66" s="1004"/>
      <c r="AI66" s="1004"/>
      <c r="AJ66" s="1005"/>
      <c r="AK66" s="997" t="s">
        <v>373</v>
      </c>
      <c r="AL66" s="992"/>
      <c r="AM66" s="992"/>
      <c r="AN66" s="992"/>
      <c r="AO66" s="993"/>
      <c r="AP66" s="997" t="s">
        <v>374</v>
      </c>
      <c r="AQ66" s="998"/>
      <c r="AR66" s="998"/>
      <c r="AS66" s="998"/>
      <c r="AT66" s="999"/>
      <c r="AU66" s="997" t="s">
        <v>396</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536</v>
      </c>
      <c r="C68" s="982"/>
      <c r="D68" s="982"/>
      <c r="E68" s="982"/>
      <c r="F68" s="982"/>
      <c r="G68" s="982"/>
      <c r="H68" s="982"/>
      <c r="I68" s="982"/>
      <c r="J68" s="982"/>
      <c r="K68" s="982"/>
      <c r="L68" s="982"/>
      <c r="M68" s="982"/>
      <c r="N68" s="982"/>
      <c r="O68" s="982"/>
      <c r="P68" s="983"/>
      <c r="Q68" s="984">
        <v>23</v>
      </c>
      <c r="R68" s="978"/>
      <c r="S68" s="978"/>
      <c r="T68" s="978"/>
      <c r="U68" s="978"/>
      <c r="V68" s="978">
        <v>22</v>
      </c>
      <c r="W68" s="978"/>
      <c r="X68" s="978"/>
      <c r="Y68" s="978"/>
      <c r="Z68" s="978"/>
      <c r="AA68" s="978">
        <v>1</v>
      </c>
      <c r="AB68" s="978"/>
      <c r="AC68" s="978"/>
      <c r="AD68" s="978"/>
      <c r="AE68" s="978"/>
      <c r="AF68" s="978">
        <v>1</v>
      </c>
      <c r="AG68" s="978"/>
      <c r="AH68" s="978"/>
      <c r="AI68" s="978"/>
      <c r="AJ68" s="978"/>
      <c r="AK68" s="978" t="s">
        <v>482</v>
      </c>
      <c r="AL68" s="978"/>
      <c r="AM68" s="978"/>
      <c r="AN68" s="978"/>
      <c r="AO68" s="978"/>
      <c r="AP68" s="978" t="s">
        <v>482</v>
      </c>
      <c r="AQ68" s="978"/>
      <c r="AR68" s="978"/>
      <c r="AS68" s="978"/>
      <c r="AT68" s="978"/>
      <c r="AU68" s="978" t="s">
        <v>482</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537</v>
      </c>
      <c r="C69" s="971"/>
      <c r="D69" s="971"/>
      <c r="E69" s="971"/>
      <c r="F69" s="971"/>
      <c r="G69" s="971"/>
      <c r="H69" s="971"/>
      <c r="I69" s="971"/>
      <c r="J69" s="971"/>
      <c r="K69" s="971"/>
      <c r="L69" s="971"/>
      <c r="M69" s="971"/>
      <c r="N69" s="971"/>
      <c r="O69" s="971"/>
      <c r="P69" s="972"/>
      <c r="Q69" s="973">
        <v>1347</v>
      </c>
      <c r="R69" s="967"/>
      <c r="S69" s="967"/>
      <c r="T69" s="967"/>
      <c r="U69" s="967"/>
      <c r="V69" s="967">
        <v>1340</v>
      </c>
      <c r="W69" s="967"/>
      <c r="X69" s="967"/>
      <c r="Y69" s="967"/>
      <c r="Z69" s="967"/>
      <c r="AA69" s="967">
        <v>6</v>
      </c>
      <c r="AB69" s="967"/>
      <c r="AC69" s="967"/>
      <c r="AD69" s="967"/>
      <c r="AE69" s="967"/>
      <c r="AF69" s="967">
        <v>6</v>
      </c>
      <c r="AG69" s="967"/>
      <c r="AH69" s="967"/>
      <c r="AI69" s="967"/>
      <c r="AJ69" s="967"/>
      <c r="AK69" s="967" t="s">
        <v>482</v>
      </c>
      <c r="AL69" s="967"/>
      <c r="AM69" s="967"/>
      <c r="AN69" s="967"/>
      <c r="AO69" s="967"/>
      <c r="AP69" s="967">
        <v>2</v>
      </c>
      <c r="AQ69" s="967"/>
      <c r="AR69" s="967"/>
      <c r="AS69" s="967"/>
      <c r="AT69" s="967"/>
      <c r="AU69" s="967">
        <v>1</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538</v>
      </c>
      <c r="C70" s="971"/>
      <c r="D70" s="971"/>
      <c r="E70" s="971"/>
      <c r="F70" s="971"/>
      <c r="G70" s="971"/>
      <c r="H70" s="971"/>
      <c r="I70" s="971"/>
      <c r="J70" s="971"/>
      <c r="K70" s="971"/>
      <c r="L70" s="971"/>
      <c r="M70" s="971"/>
      <c r="N70" s="971"/>
      <c r="O70" s="971"/>
      <c r="P70" s="972"/>
      <c r="Q70" s="973">
        <v>93</v>
      </c>
      <c r="R70" s="967"/>
      <c r="S70" s="967"/>
      <c r="T70" s="967"/>
      <c r="U70" s="967"/>
      <c r="V70" s="967">
        <v>85</v>
      </c>
      <c r="W70" s="967"/>
      <c r="X70" s="967"/>
      <c r="Y70" s="967"/>
      <c r="Z70" s="967"/>
      <c r="AA70" s="967">
        <v>9</v>
      </c>
      <c r="AB70" s="967"/>
      <c r="AC70" s="967"/>
      <c r="AD70" s="967"/>
      <c r="AE70" s="967"/>
      <c r="AF70" s="967">
        <v>9</v>
      </c>
      <c r="AG70" s="967"/>
      <c r="AH70" s="967"/>
      <c r="AI70" s="967"/>
      <c r="AJ70" s="967"/>
      <c r="AK70" s="967" t="s">
        <v>482</v>
      </c>
      <c r="AL70" s="967"/>
      <c r="AM70" s="967"/>
      <c r="AN70" s="967"/>
      <c r="AO70" s="967"/>
      <c r="AP70" s="967" t="s">
        <v>482</v>
      </c>
      <c r="AQ70" s="967"/>
      <c r="AR70" s="967"/>
      <c r="AS70" s="967"/>
      <c r="AT70" s="967"/>
      <c r="AU70" s="967" t="s">
        <v>482</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539</v>
      </c>
      <c r="C71" s="971"/>
      <c r="D71" s="971"/>
      <c r="E71" s="971"/>
      <c r="F71" s="971"/>
      <c r="G71" s="971"/>
      <c r="H71" s="971"/>
      <c r="I71" s="971"/>
      <c r="J71" s="971"/>
      <c r="K71" s="971"/>
      <c r="L71" s="971"/>
      <c r="M71" s="971"/>
      <c r="N71" s="971"/>
      <c r="O71" s="971"/>
      <c r="P71" s="972"/>
      <c r="Q71" s="973">
        <v>182</v>
      </c>
      <c r="R71" s="967"/>
      <c r="S71" s="967"/>
      <c r="T71" s="967"/>
      <c r="U71" s="967"/>
      <c r="V71" s="967">
        <v>171</v>
      </c>
      <c r="W71" s="967"/>
      <c r="X71" s="967"/>
      <c r="Y71" s="967"/>
      <c r="Z71" s="967"/>
      <c r="AA71" s="967">
        <v>11</v>
      </c>
      <c r="AB71" s="967"/>
      <c r="AC71" s="967"/>
      <c r="AD71" s="967"/>
      <c r="AE71" s="967"/>
      <c r="AF71" s="967">
        <v>11</v>
      </c>
      <c r="AG71" s="967"/>
      <c r="AH71" s="967"/>
      <c r="AI71" s="967"/>
      <c r="AJ71" s="967"/>
      <c r="AK71" s="967" t="s">
        <v>482</v>
      </c>
      <c r="AL71" s="967"/>
      <c r="AM71" s="967"/>
      <c r="AN71" s="967"/>
      <c r="AO71" s="967"/>
      <c r="AP71" s="967" t="s">
        <v>482</v>
      </c>
      <c r="AQ71" s="967"/>
      <c r="AR71" s="967"/>
      <c r="AS71" s="967"/>
      <c r="AT71" s="967"/>
      <c r="AU71" s="967" t="s">
        <v>482</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540</v>
      </c>
      <c r="C72" s="971"/>
      <c r="D72" s="971"/>
      <c r="E72" s="971"/>
      <c r="F72" s="971"/>
      <c r="G72" s="971"/>
      <c r="H72" s="971"/>
      <c r="I72" s="971"/>
      <c r="J72" s="971"/>
      <c r="K72" s="971"/>
      <c r="L72" s="971"/>
      <c r="M72" s="971"/>
      <c r="N72" s="971"/>
      <c r="O72" s="971"/>
      <c r="P72" s="972"/>
      <c r="Q72" s="973">
        <v>517</v>
      </c>
      <c r="R72" s="967"/>
      <c r="S72" s="967"/>
      <c r="T72" s="967"/>
      <c r="U72" s="967"/>
      <c r="V72" s="967">
        <v>457</v>
      </c>
      <c r="W72" s="967"/>
      <c r="X72" s="967"/>
      <c r="Y72" s="967"/>
      <c r="Z72" s="967"/>
      <c r="AA72" s="967">
        <v>60</v>
      </c>
      <c r="AB72" s="967"/>
      <c r="AC72" s="967"/>
      <c r="AD72" s="967"/>
      <c r="AE72" s="967"/>
      <c r="AF72" s="967">
        <v>60</v>
      </c>
      <c r="AG72" s="967"/>
      <c r="AH72" s="967"/>
      <c r="AI72" s="967"/>
      <c r="AJ72" s="967"/>
      <c r="AK72" s="967" t="s">
        <v>482</v>
      </c>
      <c r="AL72" s="967"/>
      <c r="AM72" s="967"/>
      <c r="AN72" s="967"/>
      <c r="AO72" s="967"/>
      <c r="AP72" s="967">
        <v>296</v>
      </c>
      <c r="AQ72" s="967"/>
      <c r="AR72" s="967"/>
      <c r="AS72" s="967"/>
      <c r="AT72" s="967"/>
      <c r="AU72" s="967">
        <v>223</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541</v>
      </c>
      <c r="C73" s="971"/>
      <c r="D73" s="971"/>
      <c r="E73" s="971"/>
      <c r="F73" s="971"/>
      <c r="G73" s="971"/>
      <c r="H73" s="971"/>
      <c r="I73" s="971"/>
      <c r="J73" s="971"/>
      <c r="K73" s="971"/>
      <c r="L73" s="971"/>
      <c r="M73" s="971"/>
      <c r="N73" s="971"/>
      <c r="O73" s="971"/>
      <c r="P73" s="972"/>
      <c r="Q73" s="973">
        <v>7</v>
      </c>
      <c r="R73" s="967"/>
      <c r="S73" s="967"/>
      <c r="T73" s="967"/>
      <c r="U73" s="967"/>
      <c r="V73" s="967">
        <v>6</v>
      </c>
      <c r="W73" s="967"/>
      <c r="X73" s="967"/>
      <c r="Y73" s="967"/>
      <c r="Z73" s="967"/>
      <c r="AA73" s="967">
        <v>1</v>
      </c>
      <c r="AB73" s="967"/>
      <c r="AC73" s="967"/>
      <c r="AD73" s="967"/>
      <c r="AE73" s="967"/>
      <c r="AF73" s="967" t="s">
        <v>482</v>
      </c>
      <c r="AG73" s="967"/>
      <c r="AH73" s="967"/>
      <c r="AI73" s="967"/>
      <c r="AJ73" s="967"/>
      <c r="AK73" s="967" t="s">
        <v>482</v>
      </c>
      <c r="AL73" s="967"/>
      <c r="AM73" s="967"/>
      <c r="AN73" s="967"/>
      <c r="AO73" s="967"/>
      <c r="AP73" s="967" t="s">
        <v>482</v>
      </c>
      <c r="AQ73" s="967"/>
      <c r="AR73" s="967"/>
      <c r="AS73" s="967"/>
      <c r="AT73" s="967"/>
      <c r="AU73" s="967" t="s">
        <v>482</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542</v>
      </c>
      <c r="C74" s="971"/>
      <c r="D74" s="971"/>
      <c r="E74" s="971"/>
      <c r="F74" s="971"/>
      <c r="G74" s="971"/>
      <c r="H74" s="971"/>
      <c r="I74" s="971"/>
      <c r="J74" s="971"/>
      <c r="K74" s="971"/>
      <c r="L74" s="971"/>
      <c r="M74" s="971"/>
      <c r="N74" s="971"/>
      <c r="O74" s="971"/>
      <c r="P74" s="972"/>
      <c r="Q74" s="973">
        <v>2</v>
      </c>
      <c r="R74" s="967"/>
      <c r="S74" s="967"/>
      <c r="T74" s="967"/>
      <c r="U74" s="967"/>
      <c r="V74" s="967">
        <v>0</v>
      </c>
      <c r="W74" s="967"/>
      <c r="X74" s="967"/>
      <c r="Y74" s="967"/>
      <c r="Z74" s="967"/>
      <c r="AA74" s="967">
        <v>1</v>
      </c>
      <c r="AB74" s="967"/>
      <c r="AC74" s="967"/>
      <c r="AD74" s="967"/>
      <c r="AE74" s="967"/>
      <c r="AF74" s="967" t="s">
        <v>482</v>
      </c>
      <c r="AG74" s="967"/>
      <c r="AH74" s="967"/>
      <c r="AI74" s="967"/>
      <c r="AJ74" s="967"/>
      <c r="AK74" s="967" t="s">
        <v>482</v>
      </c>
      <c r="AL74" s="967"/>
      <c r="AM74" s="967"/>
      <c r="AN74" s="967"/>
      <c r="AO74" s="967"/>
      <c r="AP74" s="967" t="s">
        <v>482</v>
      </c>
      <c r="AQ74" s="967"/>
      <c r="AR74" s="967"/>
      <c r="AS74" s="967"/>
      <c r="AT74" s="967"/>
      <c r="AU74" s="967" t="s">
        <v>482</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543</v>
      </c>
      <c r="C75" s="971"/>
      <c r="D75" s="971"/>
      <c r="E75" s="971"/>
      <c r="F75" s="971"/>
      <c r="G75" s="971"/>
      <c r="H75" s="971"/>
      <c r="I75" s="971"/>
      <c r="J75" s="971"/>
      <c r="K75" s="971"/>
      <c r="L75" s="971"/>
      <c r="M75" s="971"/>
      <c r="N75" s="971"/>
      <c r="O75" s="971"/>
      <c r="P75" s="972"/>
      <c r="Q75" s="974">
        <v>9</v>
      </c>
      <c r="R75" s="975"/>
      <c r="S75" s="975"/>
      <c r="T75" s="975"/>
      <c r="U75" s="976"/>
      <c r="V75" s="977">
        <v>3</v>
      </c>
      <c r="W75" s="975"/>
      <c r="X75" s="975"/>
      <c r="Y75" s="975"/>
      <c r="Z75" s="976"/>
      <c r="AA75" s="977">
        <v>6</v>
      </c>
      <c r="AB75" s="975"/>
      <c r="AC75" s="975"/>
      <c r="AD75" s="975"/>
      <c r="AE75" s="976"/>
      <c r="AF75" s="967" t="s">
        <v>482</v>
      </c>
      <c r="AG75" s="967"/>
      <c r="AH75" s="967"/>
      <c r="AI75" s="967"/>
      <c r="AJ75" s="967"/>
      <c r="AK75" s="967" t="s">
        <v>482</v>
      </c>
      <c r="AL75" s="967"/>
      <c r="AM75" s="967"/>
      <c r="AN75" s="967"/>
      <c r="AO75" s="967"/>
      <c r="AP75" s="967" t="s">
        <v>482</v>
      </c>
      <c r="AQ75" s="967"/>
      <c r="AR75" s="967"/>
      <c r="AS75" s="967"/>
      <c r="AT75" s="967"/>
      <c r="AU75" s="967" t="s">
        <v>482</v>
      </c>
      <c r="AV75" s="967"/>
      <c r="AW75" s="967"/>
      <c r="AX75" s="967"/>
      <c r="AY75" s="967"/>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544</v>
      </c>
      <c r="C76" s="971"/>
      <c r="D76" s="971"/>
      <c r="E76" s="971"/>
      <c r="F76" s="971"/>
      <c r="G76" s="971"/>
      <c r="H76" s="971"/>
      <c r="I76" s="971"/>
      <c r="J76" s="971"/>
      <c r="K76" s="971"/>
      <c r="L76" s="971"/>
      <c r="M76" s="971"/>
      <c r="N76" s="971"/>
      <c r="O76" s="971"/>
      <c r="P76" s="972"/>
      <c r="Q76" s="974">
        <v>307</v>
      </c>
      <c r="R76" s="975"/>
      <c r="S76" s="975"/>
      <c r="T76" s="975"/>
      <c r="U76" s="976"/>
      <c r="V76" s="977">
        <v>277</v>
      </c>
      <c r="W76" s="975"/>
      <c r="X76" s="975"/>
      <c r="Y76" s="975"/>
      <c r="Z76" s="976"/>
      <c r="AA76" s="977">
        <v>29</v>
      </c>
      <c r="AB76" s="975"/>
      <c r="AC76" s="975"/>
      <c r="AD76" s="975"/>
      <c r="AE76" s="976"/>
      <c r="AF76" s="967" t="s">
        <v>482</v>
      </c>
      <c r="AG76" s="967"/>
      <c r="AH76" s="967"/>
      <c r="AI76" s="967"/>
      <c r="AJ76" s="967"/>
      <c r="AK76" s="967" t="s">
        <v>482</v>
      </c>
      <c r="AL76" s="967"/>
      <c r="AM76" s="967"/>
      <c r="AN76" s="967"/>
      <c r="AO76" s="967"/>
      <c r="AP76" s="977">
        <v>1</v>
      </c>
      <c r="AQ76" s="975"/>
      <c r="AR76" s="975"/>
      <c r="AS76" s="975"/>
      <c r="AT76" s="976"/>
      <c r="AU76" s="977">
        <v>0</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545</v>
      </c>
      <c r="C77" s="971"/>
      <c r="D77" s="971"/>
      <c r="E77" s="971"/>
      <c r="F77" s="971"/>
      <c r="G77" s="971"/>
      <c r="H77" s="971"/>
      <c r="I77" s="971"/>
      <c r="J77" s="971"/>
      <c r="K77" s="971"/>
      <c r="L77" s="971"/>
      <c r="M77" s="971"/>
      <c r="N77" s="971"/>
      <c r="O77" s="971"/>
      <c r="P77" s="972"/>
      <c r="Q77" s="974">
        <v>197</v>
      </c>
      <c r="R77" s="975"/>
      <c r="S77" s="975"/>
      <c r="T77" s="975"/>
      <c r="U77" s="976"/>
      <c r="V77" s="977">
        <v>98</v>
      </c>
      <c r="W77" s="975"/>
      <c r="X77" s="975"/>
      <c r="Y77" s="975"/>
      <c r="Z77" s="976"/>
      <c r="AA77" s="977">
        <v>100</v>
      </c>
      <c r="AB77" s="975"/>
      <c r="AC77" s="975"/>
      <c r="AD77" s="975"/>
      <c r="AE77" s="976"/>
      <c r="AF77" s="977">
        <v>100</v>
      </c>
      <c r="AG77" s="975"/>
      <c r="AH77" s="975"/>
      <c r="AI77" s="975"/>
      <c r="AJ77" s="976"/>
      <c r="AK77" s="967" t="s">
        <v>482</v>
      </c>
      <c r="AL77" s="967"/>
      <c r="AM77" s="967"/>
      <c r="AN77" s="967"/>
      <c r="AO77" s="967"/>
      <c r="AP77" s="967" t="s">
        <v>482</v>
      </c>
      <c r="AQ77" s="967"/>
      <c r="AR77" s="967"/>
      <c r="AS77" s="967"/>
      <c r="AT77" s="967"/>
      <c r="AU77" s="967" t="s">
        <v>482</v>
      </c>
      <c r="AV77" s="967"/>
      <c r="AW77" s="967"/>
      <c r="AX77" s="967"/>
      <c r="AY77" s="967"/>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546</v>
      </c>
      <c r="C78" s="971"/>
      <c r="D78" s="971"/>
      <c r="E78" s="971"/>
      <c r="F78" s="971"/>
      <c r="G78" s="971"/>
      <c r="H78" s="971"/>
      <c r="I78" s="971"/>
      <c r="J78" s="971"/>
      <c r="K78" s="971"/>
      <c r="L78" s="971"/>
      <c r="M78" s="971"/>
      <c r="N78" s="971"/>
      <c r="O78" s="971"/>
      <c r="P78" s="972"/>
      <c r="Q78" s="973">
        <v>190</v>
      </c>
      <c r="R78" s="967"/>
      <c r="S78" s="967"/>
      <c r="T78" s="967"/>
      <c r="U78" s="967"/>
      <c r="V78" s="967">
        <v>176</v>
      </c>
      <c r="W78" s="967"/>
      <c r="X78" s="967"/>
      <c r="Y78" s="967"/>
      <c r="Z78" s="967"/>
      <c r="AA78" s="967">
        <v>14</v>
      </c>
      <c r="AB78" s="967"/>
      <c r="AC78" s="967"/>
      <c r="AD78" s="967"/>
      <c r="AE78" s="967"/>
      <c r="AF78" s="967">
        <v>14</v>
      </c>
      <c r="AG78" s="967"/>
      <c r="AH78" s="967"/>
      <c r="AI78" s="967"/>
      <c r="AJ78" s="967"/>
      <c r="AK78" s="967" t="s">
        <v>482</v>
      </c>
      <c r="AL78" s="967"/>
      <c r="AM78" s="967"/>
      <c r="AN78" s="967"/>
      <c r="AO78" s="967"/>
      <c r="AP78" s="967" t="s">
        <v>482</v>
      </c>
      <c r="AQ78" s="967"/>
      <c r="AR78" s="967"/>
      <c r="AS78" s="967"/>
      <c r="AT78" s="967"/>
      <c r="AU78" s="967" t="s">
        <v>482</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t="s">
        <v>547</v>
      </c>
      <c r="C79" s="971"/>
      <c r="D79" s="971"/>
      <c r="E79" s="971"/>
      <c r="F79" s="971"/>
      <c r="G79" s="971"/>
      <c r="H79" s="971"/>
      <c r="I79" s="971"/>
      <c r="J79" s="971"/>
      <c r="K79" s="971"/>
      <c r="L79" s="971"/>
      <c r="M79" s="971"/>
      <c r="N79" s="971"/>
      <c r="O79" s="971"/>
      <c r="P79" s="972"/>
      <c r="Q79" s="973">
        <v>203088</v>
      </c>
      <c r="R79" s="967"/>
      <c r="S79" s="967"/>
      <c r="T79" s="967"/>
      <c r="U79" s="967"/>
      <c r="V79" s="967">
        <v>193126</v>
      </c>
      <c r="W79" s="967"/>
      <c r="X79" s="967"/>
      <c r="Y79" s="967"/>
      <c r="Z79" s="967"/>
      <c r="AA79" s="967">
        <v>9962</v>
      </c>
      <c r="AB79" s="967"/>
      <c r="AC79" s="967"/>
      <c r="AD79" s="967"/>
      <c r="AE79" s="967"/>
      <c r="AF79" s="967">
        <v>9962</v>
      </c>
      <c r="AG79" s="967"/>
      <c r="AH79" s="967"/>
      <c r="AI79" s="967"/>
      <c r="AJ79" s="967"/>
      <c r="AK79" s="967">
        <v>1312</v>
      </c>
      <c r="AL79" s="967"/>
      <c r="AM79" s="967"/>
      <c r="AN79" s="967"/>
      <c r="AO79" s="967"/>
      <c r="AP79" s="967" t="s">
        <v>482</v>
      </c>
      <c r="AQ79" s="967"/>
      <c r="AR79" s="967"/>
      <c r="AS79" s="967"/>
      <c r="AT79" s="967"/>
      <c r="AU79" s="967" t="s">
        <v>482</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t="s">
        <v>548</v>
      </c>
      <c r="C80" s="971"/>
      <c r="D80" s="971"/>
      <c r="E80" s="971"/>
      <c r="F80" s="971"/>
      <c r="G80" s="971"/>
      <c r="H80" s="971"/>
      <c r="I80" s="971"/>
      <c r="J80" s="971"/>
      <c r="K80" s="971"/>
      <c r="L80" s="971"/>
      <c r="M80" s="971"/>
      <c r="N80" s="971"/>
      <c r="O80" s="971"/>
      <c r="P80" s="972"/>
      <c r="Q80" s="973">
        <v>1030</v>
      </c>
      <c r="R80" s="967"/>
      <c r="S80" s="967"/>
      <c r="T80" s="967"/>
      <c r="U80" s="967"/>
      <c r="V80" s="967">
        <v>824</v>
      </c>
      <c r="W80" s="967"/>
      <c r="X80" s="967"/>
      <c r="Y80" s="967"/>
      <c r="Z80" s="967"/>
      <c r="AA80" s="967">
        <v>206</v>
      </c>
      <c r="AB80" s="967"/>
      <c r="AC80" s="967"/>
      <c r="AD80" s="967"/>
      <c r="AE80" s="967"/>
      <c r="AF80" s="967">
        <v>1148</v>
      </c>
      <c r="AG80" s="967"/>
      <c r="AH80" s="967"/>
      <c r="AI80" s="967"/>
      <c r="AJ80" s="967"/>
      <c r="AK80" s="967">
        <v>10</v>
      </c>
      <c r="AL80" s="967"/>
      <c r="AM80" s="967"/>
      <c r="AN80" s="967"/>
      <c r="AO80" s="967"/>
      <c r="AP80" s="967">
        <v>64</v>
      </c>
      <c r="AQ80" s="967"/>
      <c r="AR80" s="967"/>
      <c r="AS80" s="967"/>
      <c r="AT80" s="967"/>
      <c r="AU80" s="967">
        <v>11</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365</v>
      </c>
      <c r="B88" s="940" t="s">
        <v>397</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11311</v>
      </c>
      <c r="AG88" s="955"/>
      <c r="AH88" s="955"/>
      <c r="AI88" s="955"/>
      <c r="AJ88" s="955"/>
      <c r="AK88" s="959"/>
      <c r="AL88" s="959"/>
      <c r="AM88" s="959"/>
      <c r="AN88" s="959"/>
      <c r="AO88" s="959"/>
      <c r="AP88" s="955">
        <v>363</v>
      </c>
      <c r="AQ88" s="955"/>
      <c r="AR88" s="955"/>
      <c r="AS88" s="955"/>
      <c r="AT88" s="955"/>
      <c r="AU88" s="955">
        <v>235</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40" t="s">
        <v>398</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41</v>
      </c>
      <c r="CS102" s="947"/>
      <c r="CT102" s="947"/>
      <c r="CU102" s="947"/>
      <c r="CV102" s="948"/>
      <c r="CW102" s="946" t="s">
        <v>550</v>
      </c>
      <c r="CX102" s="947"/>
      <c r="CY102" s="947"/>
      <c r="CZ102" s="947"/>
      <c r="DA102" s="948"/>
      <c r="DB102" s="946" t="s">
        <v>550</v>
      </c>
      <c r="DC102" s="947"/>
      <c r="DD102" s="947"/>
      <c r="DE102" s="947"/>
      <c r="DF102" s="948"/>
      <c r="DG102" s="946" t="s">
        <v>550</v>
      </c>
      <c r="DH102" s="947"/>
      <c r="DI102" s="947"/>
      <c r="DJ102" s="947"/>
      <c r="DK102" s="948"/>
      <c r="DL102" s="946" t="s">
        <v>550</v>
      </c>
      <c r="DM102" s="947"/>
      <c r="DN102" s="947"/>
      <c r="DO102" s="947"/>
      <c r="DP102" s="948"/>
      <c r="DQ102" s="946" t="s">
        <v>550</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399</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400</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403</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404</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405</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406</v>
      </c>
      <c r="AB109" s="888"/>
      <c r="AC109" s="888"/>
      <c r="AD109" s="888"/>
      <c r="AE109" s="889"/>
      <c r="AF109" s="890" t="s">
        <v>285</v>
      </c>
      <c r="AG109" s="888"/>
      <c r="AH109" s="888"/>
      <c r="AI109" s="888"/>
      <c r="AJ109" s="889"/>
      <c r="AK109" s="890" t="s">
        <v>284</v>
      </c>
      <c r="AL109" s="888"/>
      <c r="AM109" s="888"/>
      <c r="AN109" s="888"/>
      <c r="AO109" s="889"/>
      <c r="AP109" s="890" t="s">
        <v>407</v>
      </c>
      <c r="AQ109" s="888"/>
      <c r="AR109" s="888"/>
      <c r="AS109" s="888"/>
      <c r="AT109" s="919"/>
      <c r="AU109" s="887" t="s">
        <v>405</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406</v>
      </c>
      <c r="BR109" s="888"/>
      <c r="BS109" s="888"/>
      <c r="BT109" s="888"/>
      <c r="BU109" s="889"/>
      <c r="BV109" s="890" t="s">
        <v>285</v>
      </c>
      <c r="BW109" s="888"/>
      <c r="BX109" s="888"/>
      <c r="BY109" s="888"/>
      <c r="BZ109" s="889"/>
      <c r="CA109" s="890" t="s">
        <v>284</v>
      </c>
      <c r="CB109" s="888"/>
      <c r="CC109" s="888"/>
      <c r="CD109" s="888"/>
      <c r="CE109" s="889"/>
      <c r="CF109" s="928" t="s">
        <v>407</v>
      </c>
      <c r="CG109" s="928"/>
      <c r="CH109" s="928"/>
      <c r="CI109" s="928"/>
      <c r="CJ109" s="928"/>
      <c r="CK109" s="890" t="s">
        <v>408</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406</v>
      </c>
      <c r="DH109" s="888"/>
      <c r="DI109" s="888"/>
      <c r="DJ109" s="888"/>
      <c r="DK109" s="889"/>
      <c r="DL109" s="890" t="s">
        <v>285</v>
      </c>
      <c r="DM109" s="888"/>
      <c r="DN109" s="888"/>
      <c r="DO109" s="888"/>
      <c r="DP109" s="889"/>
      <c r="DQ109" s="890" t="s">
        <v>284</v>
      </c>
      <c r="DR109" s="888"/>
      <c r="DS109" s="888"/>
      <c r="DT109" s="888"/>
      <c r="DU109" s="889"/>
      <c r="DV109" s="890" t="s">
        <v>407</v>
      </c>
      <c r="DW109" s="888"/>
      <c r="DX109" s="888"/>
      <c r="DY109" s="888"/>
      <c r="DZ109" s="919"/>
    </row>
    <row r="110" spans="1:131" s="197" customFormat="1" ht="26.25" customHeight="1" x14ac:dyDescent="0.15">
      <c r="A110" s="757" t="s">
        <v>409</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2534059</v>
      </c>
      <c r="AB110" s="873"/>
      <c r="AC110" s="873"/>
      <c r="AD110" s="873"/>
      <c r="AE110" s="874"/>
      <c r="AF110" s="875">
        <v>2515400</v>
      </c>
      <c r="AG110" s="873"/>
      <c r="AH110" s="873"/>
      <c r="AI110" s="873"/>
      <c r="AJ110" s="874"/>
      <c r="AK110" s="875">
        <v>2395415</v>
      </c>
      <c r="AL110" s="873"/>
      <c r="AM110" s="873"/>
      <c r="AN110" s="873"/>
      <c r="AO110" s="874"/>
      <c r="AP110" s="876">
        <v>25.6</v>
      </c>
      <c r="AQ110" s="877"/>
      <c r="AR110" s="877"/>
      <c r="AS110" s="877"/>
      <c r="AT110" s="878"/>
      <c r="AU110" s="920" t="s">
        <v>61</v>
      </c>
      <c r="AV110" s="921"/>
      <c r="AW110" s="921"/>
      <c r="AX110" s="921"/>
      <c r="AY110" s="922"/>
      <c r="AZ110" s="816" t="s">
        <v>410</v>
      </c>
      <c r="BA110" s="758"/>
      <c r="BB110" s="758"/>
      <c r="BC110" s="758"/>
      <c r="BD110" s="758"/>
      <c r="BE110" s="758"/>
      <c r="BF110" s="758"/>
      <c r="BG110" s="758"/>
      <c r="BH110" s="758"/>
      <c r="BI110" s="758"/>
      <c r="BJ110" s="758"/>
      <c r="BK110" s="758"/>
      <c r="BL110" s="758"/>
      <c r="BM110" s="758"/>
      <c r="BN110" s="758"/>
      <c r="BO110" s="758"/>
      <c r="BP110" s="759"/>
      <c r="BQ110" s="799">
        <v>22173450</v>
      </c>
      <c r="BR110" s="800"/>
      <c r="BS110" s="800"/>
      <c r="BT110" s="800"/>
      <c r="BU110" s="800"/>
      <c r="BV110" s="800">
        <v>21528806</v>
      </c>
      <c r="BW110" s="800"/>
      <c r="BX110" s="800"/>
      <c r="BY110" s="800"/>
      <c r="BZ110" s="800"/>
      <c r="CA110" s="800">
        <v>21650621</v>
      </c>
      <c r="CB110" s="800"/>
      <c r="CC110" s="800"/>
      <c r="CD110" s="800"/>
      <c r="CE110" s="800"/>
      <c r="CF110" s="861">
        <v>231.2</v>
      </c>
      <c r="CG110" s="862"/>
      <c r="CH110" s="862"/>
      <c r="CI110" s="862"/>
      <c r="CJ110" s="862"/>
      <c r="CK110" s="916" t="s">
        <v>411</v>
      </c>
      <c r="CL110" s="864"/>
      <c r="CM110" s="869" t="s">
        <v>412</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413</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414</v>
      </c>
      <c r="BA111" s="768"/>
      <c r="BB111" s="768"/>
      <c r="BC111" s="768"/>
      <c r="BD111" s="768"/>
      <c r="BE111" s="768"/>
      <c r="BF111" s="768"/>
      <c r="BG111" s="768"/>
      <c r="BH111" s="768"/>
      <c r="BI111" s="768"/>
      <c r="BJ111" s="768"/>
      <c r="BK111" s="768"/>
      <c r="BL111" s="768"/>
      <c r="BM111" s="768"/>
      <c r="BN111" s="768"/>
      <c r="BO111" s="768"/>
      <c r="BP111" s="769"/>
      <c r="BQ111" s="770">
        <v>822346</v>
      </c>
      <c r="BR111" s="771"/>
      <c r="BS111" s="771"/>
      <c r="BT111" s="771"/>
      <c r="BU111" s="771"/>
      <c r="BV111" s="771">
        <v>689521</v>
      </c>
      <c r="BW111" s="771"/>
      <c r="BX111" s="771"/>
      <c r="BY111" s="771"/>
      <c r="BZ111" s="771"/>
      <c r="CA111" s="771">
        <v>559995</v>
      </c>
      <c r="CB111" s="771"/>
      <c r="CC111" s="771"/>
      <c r="CD111" s="771"/>
      <c r="CE111" s="771"/>
      <c r="CF111" s="848">
        <v>6</v>
      </c>
      <c r="CG111" s="849"/>
      <c r="CH111" s="849"/>
      <c r="CI111" s="849"/>
      <c r="CJ111" s="849"/>
      <c r="CK111" s="917"/>
      <c r="CL111" s="866"/>
      <c r="CM111" s="803" t="s">
        <v>415</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416</v>
      </c>
      <c r="B112" s="903"/>
      <c r="C112" s="768" t="s">
        <v>417</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418</v>
      </c>
      <c r="BA112" s="768"/>
      <c r="BB112" s="768"/>
      <c r="BC112" s="768"/>
      <c r="BD112" s="768"/>
      <c r="BE112" s="768"/>
      <c r="BF112" s="768"/>
      <c r="BG112" s="768"/>
      <c r="BH112" s="768"/>
      <c r="BI112" s="768"/>
      <c r="BJ112" s="768"/>
      <c r="BK112" s="768"/>
      <c r="BL112" s="768"/>
      <c r="BM112" s="768"/>
      <c r="BN112" s="768"/>
      <c r="BO112" s="768"/>
      <c r="BP112" s="769"/>
      <c r="BQ112" s="770">
        <v>8899910</v>
      </c>
      <c r="BR112" s="771"/>
      <c r="BS112" s="771"/>
      <c r="BT112" s="771"/>
      <c r="BU112" s="771"/>
      <c r="BV112" s="771">
        <v>11375087</v>
      </c>
      <c r="BW112" s="771"/>
      <c r="BX112" s="771"/>
      <c r="BY112" s="771"/>
      <c r="BZ112" s="771"/>
      <c r="CA112" s="771">
        <v>12252033</v>
      </c>
      <c r="CB112" s="771"/>
      <c r="CC112" s="771"/>
      <c r="CD112" s="771"/>
      <c r="CE112" s="771"/>
      <c r="CF112" s="848">
        <v>130.80000000000001</v>
      </c>
      <c r="CG112" s="849"/>
      <c r="CH112" s="849"/>
      <c r="CI112" s="849"/>
      <c r="CJ112" s="849"/>
      <c r="CK112" s="917"/>
      <c r="CL112" s="866"/>
      <c r="CM112" s="803" t="s">
        <v>419</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420</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633621</v>
      </c>
      <c r="AB113" s="909"/>
      <c r="AC113" s="909"/>
      <c r="AD113" s="909"/>
      <c r="AE113" s="910"/>
      <c r="AF113" s="911">
        <v>906812</v>
      </c>
      <c r="AG113" s="909"/>
      <c r="AH113" s="909"/>
      <c r="AI113" s="909"/>
      <c r="AJ113" s="910"/>
      <c r="AK113" s="911">
        <v>1113886</v>
      </c>
      <c r="AL113" s="909"/>
      <c r="AM113" s="909"/>
      <c r="AN113" s="909"/>
      <c r="AO113" s="910"/>
      <c r="AP113" s="912">
        <v>11.9</v>
      </c>
      <c r="AQ113" s="913"/>
      <c r="AR113" s="913"/>
      <c r="AS113" s="913"/>
      <c r="AT113" s="914"/>
      <c r="AU113" s="923"/>
      <c r="AV113" s="924"/>
      <c r="AW113" s="924"/>
      <c r="AX113" s="924"/>
      <c r="AY113" s="925"/>
      <c r="AZ113" s="767" t="s">
        <v>421</v>
      </c>
      <c r="BA113" s="768"/>
      <c r="BB113" s="768"/>
      <c r="BC113" s="768"/>
      <c r="BD113" s="768"/>
      <c r="BE113" s="768"/>
      <c r="BF113" s="768"/>
      <c r="BG113" s="768"/>
      <c r="BH113" s="768"/>
      <c r="BI113" s="768"/>
      <c r="BJ113" s="768"/>
      <c r="BK113" s="768"/>
      <c r="BL113" s="768"/>
      <c r="BM113" s="768"/>
      <c r="BN113" s="768"/>
      <c r="BO113" s="768"/>
      <c r="BP113" s="769"/>
      <c r="BQ113" s="770">
        <v>316019</v>
      </c>
      <c r="BR113" s="771"/>
      <c r="BS113" s="771"/>
      <c r="BT113" s="771"/>
      <c r="BU113" s="771"/>
      <c r="BV113" s="771">
        <v>270427</v>
      </c>
      <c r="BW113" s="771"/>
      <c r="BX113" s="771"/>
      <c r="BY113" s="771"/>
      <c r="BZ113" s="771"/>
      <c r="CA113" s="771">
        <v>235659</v>
      </c>
      <c r="CB113" s="771"/>
      <c r="CC113" s="771"/>
      <c r="CD113" s="771"/>
      <c r="CE113" s="771"/>
      <c r="CF113" s="848">
        <v>2.5</v>
      </c>
      <c r="CG113" s="849"/>
      <c r="CH113" s="849"/>
      <c r="CI113" s="849"/>
      <c r="CJ113" s="849"/>
      <c r="CK113" s="917"/>
      <c r="CL113" s="866"/>
      <c r="CM113" s="803" t="s">
        <v>422</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x14ac:dyDescent="0.15">
      <c r="A114" s="904"/>
      <c r="B114" s="905"/>
      <c r="C114" s="768" t="s">
        <v>423</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66014</v>
      </c>
      <c r="AB114" s="784"/>
      <c r="AC114" s="784"/>
      <c r="AD114" s="784"/>
      <c r="AE114" s="785"/>
      <c r="AF114" s="786">
        <v>19330</v>
      </c>
      <c r="AG114" s="784"/>
      <c r="AH114" s="784"/>
      <c r="AI114" s="784"/>
      <c r="AJ114" s="785"/>
      <c r="AK114" s="786">
        <v>8062</v>
      </c>
      <c r="AL114" s="784"/>
      <c r="AM114" s="784"/>
      <c r="AN114" s="784"/>
      <c r="AO114" s="785"/>
      <c r="AP114" s="754">
        <v>0.1</v>
      </c>
      <c r="AQ114" s="755"/>
      <c r="AR114" s="755"/>
      <c r="AS114" s="755"/>
      <c r="AT114" s="756"/>
      <c r="AU114" s="923"/>
      <c r="AV114" s="924"/>
      <c r="AW114" s="924"/>
      <c r="AX114" s="924"/>
      <c r="AY114" s="925"/>
      <c r="AZ114" s="767" t="s">
        <v>424</v>
      </c>
      <c r="BA114" s="768"/>
      <c r="BB114" s="768"/>
      <c r="BC114" s="768"/>
      <c r="BD114" s="768"/>
      <c r="BE114" s="768"/>
      <c r="BF114" s="768"/>
      <c r="BG114" s="768"/>
      <c r="BH114" s="768"/>
      <c r="BI114" s="768"/>
      <c r="BJ114" s="768"/>
      <c r="BK114" s="768"/>
      <c r="BL114" s="768"/>
      <c r="BM114" s="768"/>
      <c r="BN114" s="768"/>
      <c r="BO114" s="768"/>
      <c r="BP114" s="769"/>
      <c r="BQ114" s="770">
        <v>3121522</v>
      </c>
      <c r="BR114" s="771"/>
      <c r="BS114" s="771"/>
      <c r="BT114" s="771"/>
      <c r="BU114" s="771"/>
      <c r="BV114" s="771">
        <v>2890645</v>
      </c>
      <c r="BW114" s="771"/>
      <c r="BX114" s="771"/>
      <c r="BY114" s="771"/>
      <c r="BZ114" s="771"/>
      <c r="CA114" s="771">
        <v>2629495</v>
      </c>
      <c r="CB114" s="771"/>
      <c r="CC114" s="771"/>
      <c r="CD114" s="771"/>
      <c r="CE114" s="771"/>
      <c r="CF114" s="848">
        <v>28.1</v>
      </c>
      <c r="CG114" s="849"/>
      <c r="CH114" s="849"/>
      <c r="CI114" s="849"/>
      <c r="CJ114" s="849"/>
      <c r="CK114" s="917"/>
      <c r="CL114" s="866"/>
      <c r="CM114" s="803" t="s">
        <v>425</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426</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182103</v>
      </c>
      <c r="AB115" s="909"/>
      <c r="AC115" s="909"/>
      <c r="AD115" s="909"/>
      <c r="AE115" s="910"/>
      <c r="AF115" s="911">
        <v>172704</v>
      </c>
      <c r="AG115" s="909"/>
      <c r="AH115" s="909"/>
      <c r="AI115" s="909"/>
      <c r="AJ115" s="910"/>
      <c r="AK115" s="911">
        <v>161291</v>
      </c>
      <c r="AL115" s="909"/>
      <c r="AM115" s="909"/>
      <c r="AN115" s="909"/>
      <c r="AO115" s="910"/>
      <c r="AP115" s="912">
        <v>1.7</v>
      </c>
      <c r="AQ115" s="913"/>
      <c r="AR115" s="913"/>
      <c r="AS115" s="913"/>
      <c r="AT115" s="914"/>
      <c r="AU115" s="923"/>
      <c r="AV115" s="924"/>
      <c r="AW115" s="924"/>
      <c r="AX115" s="924"/>
      <c r="AY115" s="925"/>
      <c r="AZ115" s="767" t="s">
        <v>427</v>
      </c>
      <c r="BA115" s="768"/>
      <c r="BB115" s="768"/>
      <c r="BC115" s="768"/>
      <c r="BD115" s="768"/>
      <c r="BE115" s="768"/>
      <c r="BF115" s="768"/>
      <c r="BG115" s="768"/>
      <c r="BH115" s="768"/>
      <c r="BI115" s="768"/>
      <c r="BJ115" s="768"/>
      <c r="BK115" s="768"/>
      <c r="BL115" s="768"/>
      <c r="BM115" s="768"/>
      <c r="BN115" s="768"/>
      <c r="BO115" s="768"/>
      <c r="BP115" s="769"/>
      <c r="BQ115" s="770">
        <v>377826</v>
      </c>
      <c r="BR115" s="771"/>
      <c r="BS115" s="771"/>
      <c r="BT115" s="771"/>
      <c r="BU115" s="771"/>
      <c r="BV115" s="771">
        <v>15140</v>
      </c>
      <c r="BW115" s="771"/>
      <c r="BX115" s="771"/>
      <c r="BY115" s="771"/>
      <c r="BZ115" s="771"/>
      <c r="CA115" s="771">
        <v>12578</v>
      </c>
      <c r="CB115" s="771"/>
      <c r="CC115" s="771"/>
      <c r="CD115" s="771"/>
      <c r="CE115" s="771"/>
      <c r="CF115" s="848">
        <v>0.1</v>
      </c>
      <c r="CG115" s="849"/>
      <c r="CH115" s="849"/>
      <c r="CI115" s="849"/>
      <c r="CJ115" s="849"/>
      <c r="CK115" s="917"/>
      <c r="CL115" s="866"/>
      <c r="CM115" s="767" t="s">
        <v>428</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429</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430</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431</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x14ac:dyDescent="0.15">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432</v>
      </c>
      <c r="Z117" s="889"/>
      <c r="AA117" s="894">
        <v>3415797</v>
      </c>
      <c r="AB117" s="895"/>
      <c r="AC117" s="895"/>
      <c r="AD117" s="895"/>
      <c r="AE117" s="896"/>
      <c r="AF117" s="898">
        <v>3614246</v>
      </c>
      <c r="AG117" s="895"/>
      <c r="AH117" s="895"/>
      <c r="AI117" s="895"/>
      <c r="AJ117" s="896"/>
      <c r="AK117" s="898">
        <v>3678654</v>
      </c>
      <c r="AL117" s="895"/>
      <c r="AM117" s="895"/>
      <c r="AN117" s="895"/>
      <c r="AO117" s="896"/>
      <c r="AP117" s="899"/>
      <c r="AQ117" s="900"/>
      <c r="AR117" s="900"/>
      <c r="AS117" s="900"/>
      <c r="AT117" s="901"/>
      <c r="AU117" s="923"/>
      <c r="AV117" s="924"/>
      <c r="AW117" s="924"/>
      <c r="AX117" s="924"/>
      <c r="AY117" s="925"/>
      <c r="AZ117" s="845" t="s">
        <v>433</v>
      </c>
      <c r="BA117" s="846"/>
      <c r="BB117" s="846"/>
      <c r="BC117" s="846"/>
      <c r="BD117" s="846"/>
      <c r="BE117" s="846"/>
      <c r="BF117" s="846"/>
      <c r="BG117" s="846"/>
      <c r="BH117" s="846"/>
      <c r="BI117" s="846"/>
      <c r="BJ117" s="846"/>
      <c r="BK117" s="846"/>
      <c r="BL117" s="846"/>
      <c r="BM117" s="846"/>
      <c r="BN117" s="846"/>
      <c r="BO117" s="846"/>
      <c r="BP117" s="847"/>
      <c r="BQ117" s="857" t="s">
        <v>434</v>
      </c>
      <c r="BR117" s="858"/>
      <c r="BS117" s="858"/>
      <c r="BT117" s="858"/>
      <c r="BU117" s="858"/>
      <c r="BV117" s="858" t="s">
        <v>434</v>
      </c>
      <c r="BW117" s="858"/>
      <c r="BX117" s="858"/>
      <c r="BY117" s="858"/>
      <c r="BZ117" s="858"/>
      <c r="CA117" s="858" t="s">
        <v>434</v>
      </c>
      <c r="CB117" s="858"/>
      <c r="CC117" s="858"/>
      <c r="CD117" s="858"/>
      <c r="CE117" s="858"/>
      <c r="CF117" s="848" t="s">
        <v>434</v>
      </c>
      <c r="CG117" s="849"/>
      <c r="CH117" s="849"/>
      <c r="CI117" s="849"/>
      <c r="CJ117" s="849"/>
      <c r="CK117" s="917"/>
      <c r="CL117" s="866"/>
      <c r="CM117" s="803" t="s">
        <v>435</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434</v>
      </c>
      <c r="DH117" s="784"/>
      <c r="DI117" s="784"/>
      <c r="DJ117" s="784"/>
      <c r="DK117" s="785"/>
      <c r="DL117" s="786" t="s">
        <v>434</v>
      </c>
      <c r="DM117" s="784"/>
      <c r="DN117" s="784"/>
      <c r="DO117" s="784"/>
      <c r="DP117" s="785"/>
      <c r="DQ117" s="786" t="s">
        <v>434</v>
      </c>
      <c r="DR117" s="784"/>
      <c r="DS117" s="784"/>
      <c r="DT117" s="784"/>
      <c r="DU117" s="785"/>
      <c r="DV117" s="754" t="s">
        <v>434</v>
      </c>
      <c r="DW117" s="755"/>
      <c r="DX117" s="755"/>
      <c r="DY117" s="755"/>
      <c r="DZ117" s="756"/>
    </row>
    <row r="118" spans="1:130" s="197" customFormat="1" ht="26.25" customHeight="1" x14ac:dyDescent="0.15">
      <c r="A118" s="887" t="s">
        <v>408</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406</v>
      </c>
      <c r="AB118" s="888"/>
      <c r="AC118" s="888"/>
      <c r="AD118" s="888"/>
      <c r="AE118" s="889"/>
      <c r="AF118" s="890" t="s">
        <v>285</v>
      </c>
      <c r="AG118" s="888"/>
      <c r="AH118" s="888"/>
      <c r="AI118" s="888"/>
      <c r="AJ118" s="889"/>
      <c r="AK118" s="890" t="s">
        <v>284</v>
      </c>
      <c r="AL118" s="888"/>
      <c r="AM118" s="888"/>
      <c r="AN118" s="888"/>
      <c r="AO118" s="889"/>
      <c r="AP118" s="891" t="s">
        <v>407</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436</v>
      </c>
      <c r="BP118" s="838"/>
      <c r="BQ118" s="857">
        <v>35711073</v>
      </c>
      <c r="BR118" s="858"/>
      <c r="BS118" s="858"/>
      <c r="BT118" s="858"/>
      <c r="BU118" s="858"/>
      <c r="BV118" s="858">
        <v>36769626</v>
      </c>
      <c r="BW118" s="858"/>
      <c r="BX118" s="858"/>
      <c r="BY118" s="858"/>
      <c r="BZ118" s="858"/>
      <c r="CA118" s="858">
        <v>37340381</v>
      </c>
      <c r="CB118" s="858"/>
      <c r="CC118" s="858"/>
      <c r="CD118" s="858"/>
      <c r="CE118" s="858"/>
      <c r="CF118" s="743"/>
      <c r="CG118" s="744"/>
      <c r="CH118" s="744"/>
      <c r="CI118" s="744"/>
      <c r="CJ118" s="841"/>
      <c r="CK118" s="917"/>
      <c r="CL118" s="866"/>
      <c r="CM118" s="803" t="s">
        <v>437</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411</v>
      </c>
      <c r="B119" s="864"/>
      <c r="C119" s="869" t="s">
        <v>412</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438</v>
      </c>
      <c r="AV119" s="880"/>
      <c r="AW119" s="880"/>
      <c r="AX119" s="880"/>
      <c r="AY119" s="881"/>
      <c r="AZ119" s="816" t="s">
        <v>439</v>
      </c>
      <c r="BA119" s="758"/>
      <c r="BB119" s="758"/>
      <c r="BC119" s="758"/>
      <c r="BD119" s="758"/>
      <c r="BE119" s="758"/>
      <c r="BF119" s="758"/>
      <c r="BG119" s="758"/>
      <c r="BH119" s="758"/>
      <c r="BI119" s="758"/>
      <c r="BJ119" s="758"/>
      <c r="BK119" s="758"/>
      <c r="BL119" s="758"/>
      <c r="BM119" s="758"/>
      <c r="BN119" s="758"/>
      <c r="BO119" s="758"/>
      <c r="BP119" s="759"/>
      <c r="BQ119" s="799">
        <v>4256564</v>
      </c>
      <c r="BR119" s="800"/>
      <c r="BS119" s="800"/>
      <c r="BT119" s="800"/>
      <c r="BU119" s="800"/>
      <c r="BV119" s="800">
        <v>4565977</v>
      </c>
      <c r="BW119" s="800"/>
      <c r="BX119" s="800"/>
      <c r="BY119" s="800"/>
      <c r="BZ119" s="800"/>
      <c r="CA119" s="800">
        <v>4755120</v>
      </c>
      <c r="CB119" s="800"/>
      <c r="CC119" s="800"/>
      <c r="CD119" s="800"/>
      <c r="CE119" s="800"/>
      <c r="CF119" s="861">
        <v>50.8</v>
      </c>
      <c r="CG119" s="862"/>
      <c r="CH119" s="862"/>
      <c r="CI119" s="862"/>
      <c r="CJ119" s="862"/>
      <c r="CK119" s="918"/>
      <c r="CL119" s="868"/>
      <c r="CM119" s="825" t="s">
        <v>440</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822346</v>
      </c>
      <c r="DH119" s="717"/>
      <c r="DI119" s="717"/>
      <c r="DJ119" s="717"/>
      <c r="DK119" s="718"/>
      <c r="DL119" s="719">
        <v>689521</v>
      </c>
      <c r="DM119" s="717"/>
      <c r="DN119" s="717"/>
      <c r="DO119" s="717"/>
      <c r="DP119" s="718"/>
      <c r="DQ119" s="719">
        <v>559995</v>
      </c>
      <c r="DR119" s="717"/>
      <c r="DS119" s="717"/>
      <c r="DT119" s="717"/>
      <c r="DU119" s="718"/>
      <c r="DV119" s="807">
        <v>6</v>
      </c>
      <c r="DW119" s="808"/>
      <c r="DX119" s="808"/>
      <c r="DY119" s="808"/>
      <c r="DZ119" s="809"/>
    </row>
    <row r="120" spans="1:130" s="197" customFormat="1" ht="26.25" customHeight="1" x14ac:dyDescent="0.15">
      <c r="A120" s="865"/>
      <c r="B120" s="866"/>
      <c r="C120" s="803" t="s">
        <v>415</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441</v>
      </c>
      <c r="BA120" s="768"/>
      <c r="BB120" s="768"/>
      <c r="BC120" s="768"/>
      <c r="BD120" s="768"/>
      <c r="BE120" s="768"/>
      <c r="BF120" s="768"/>
      <c r="BG120" s="768"/>
      <c r="BH120" s="768"/>
      <c r="BI120" s="768"/>
      <c r="BJ120" s="768"/>
      <c r="BK120" s="768"/>
      <c r="BL120" s="768"/>
      <c r="BM120" s="768"/>
      <c r="BN120" s="768"/>
      <c r="BO120" s="768"/>
      <c r="BP120" s="769"/>
      <c r="BQ120" s="770">
        <v>3446808</v>
      </c>
      <c r="BR120" s="771"/>
      <c r="BS120" s="771"/>
      <c r="BT120" s="771"/>
      <c r="BU120" s="771"/>
      <c r="BV120" s="771">
        <v>3155711</v>
      </c>
      <c r="BW120" s="771"/>
      <c r="BX120" s="771"/>
      <c r="BY120" s="771"/>
      <c r="BZ120" s="771"/>
      <c r="CA120" s="771">
        <v>2556346</v>
      </c>
      <c r="CB120" s="771"/>
      <c r="CC120" s="771"/>
      <c r="CD120" s="771"/>
      <c r="CE120" s="771"/>
      <c r="CF120" s="848">
        <v>27.3</v>
      </c>
      <c r="CG120" s="849"/>
      <c r="CH120" s="849"/>
      <c r="CI120" s="849"/>
      <c r="CJ120" s="849"/>
      <c r="CK120" s="850" t="s">
        <v>442</v>
      </c>
      <c r="CL120" s="810"/>
      <c r="CM120" s="810"/>
      <c r="CN120" s="810"/>
      <c r="CO120" s="811"/>
      <c r="CP120" s="854" t="s">
        <v>389</v>
      </c>
      <c r="CQ120" s="855"/>
      <c r="CR120" s="855"/>
      <c r="CS120" s="855"/>
      <c r="CT120" s="855"/>
      <c r="CU120" s="855"/>
      <c r="CV120" s="855"/>
      <c r="CW120" s="855"/>
      <c r="CX120" s="855"/>
      <c r="CY120" s="855"/>
      <c r="CZ120" s="855"/>
      <c r="DA120" s="855"/>
      <c r="DB120" s="855"/>
      <c r="DC120" s="855"/>
      <c r="DD120" s="855"/>
      <c r="DE120" s="855"/>
      <c r="DF120" s="856"/>
      <c r="DG120" s="799">
        <v>7834447</v>
      </c>
      <c r="DH120" s="800"/>
      <c r="DI120" s="800"/>
      <c r="DJ120" s="800"/>
      <c r="DK120" s="800"/>
      <c r="DL120" s="800">
        <v>9946521</v>
      </c>
      <c r="DM120" s="800"/>
      <c r="DN120" s="800"/>
      <c r="DO120" s="800"/>
      <c r="DP120" s="800"/>
      <c r="DQ120" s="800">
        <v>10220397</v>
      </c>
      <c r="DR120" s="800"/>
      <c r="DS120" s="800"/>
      <c r="DT120" s="800"/>
      <c r="DU120" s="800"/>
      <c r="DV120" s="801">
        <v>109.1</v>
      </c>
      <c r="DW120" s="801"/>
      <c r="DX120" s="801"/>
      <c r="DY120" s="801"/>
      <c r="DZ120" s="802"/>
    </row>
    <row r="121" spans="1:130" s="197" customFormat="1" ht="26.25" customHeight="1" x14ac:dyDescent="0.15">
      <c r="A121" s="865"/>
      <c r="B121" s="866"/>
      <c r="C121" s="842" t="s">
        <v>443</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444</v>
      </c>
      <c r="BA121" s="846"/>
      <c r="BB121" s="846"/>
      <c r="BC121" s="846"/>
      <c r="BD121" s="846"/>
      <c r="BE121" s="846"/>
      <c r="BF121" s="846"/>
      <c r="BG121" s="846"/>
      <c r="BH121" s="846"/>
      <c r="BI121" s="846"/>
      <c r="BJ121" s="846"/>
      <c r="BK121" s="846"/>
      <c r="BL121" s="846"/>
      <c r="BM121" s="846"/>
      <c r="BN121" s="846"/>
      <c r="BO121" s="846"/>
      <c r="BP121" s="847"/>
      <c r="BQ121" s="857">
        <v>21894415</v>
      </c>
      <c r="BR121" s="858"/>
      <c r="BS121" s="858"/>
      <c r="BT121" s="858"/>
      <c r="BU121" s="858"/>
      <c r="BV121" s="858">
        <v>22351989</v>
      </c>
      <c r="BW121" s="858"/>
      <c r="BX121" s="858"/>
      <c r="BY121" s="858"/>
      <c r="BZ121" s="858"/>
      <c r="CA121" s="858">
        <v>23519931</v>
      </c>
      <c r="CB121" s="858"/>
      <c r="CC121" s="858"/>
      <c r="CD121" s="858"/>
      <c r="CE121" s="858"/>
      <c r="CF121" s="859">
        <v>251.1</v>
      </c>
      <c r="CG121" s="860"/>
      <c r="CH121" s="860"/>
      <c r="CI121" s="860"/>
      <c r="CJ121" s="860"/>
      <c r="CK121" s="851"/>
      <c r="CL121" s="812"/>
      <c r="CM121" s="812"/>
      <c r="CN121" s="812"/>
      <c r="CO121" s="813"/>
      <c r="CP121" s="828" t="s">
        <v>384</v>
      </c>
      <c r="CQ121" s="829"/>
      <c r="CR121" s="829"/>
      <c r="CS121" s="829"/>
      <c r="CT121" s="829"/>
      <c r="CU121" s="829"/>
      <c r="CV121" s="829"/>
      <c r="CW121" s="829"/>
      <c r="CX121" s="829"/>
      <c r="CY121" s="829"/>
      <c r="CZ121" s="829"/>
      <c r="DA121" s="829"/>
      <c r="DB121" s="829"/>
      <c r="DC121" s="829"/>
      <c r="DD121" s="829"/>
      <c r="DE121" s="829"/>
      <c r="DF121" s="830"/>
      <c r="DG121" s="770">
        <v>254263</v>
      </c>
      <c r="DH121" s="771"/>
      <c r="DI121" s="771"/>
      <c r="DJ121" s="771"/>
      <c r="DK121" s="771"/>
      <c r="DL121" s="771">
        <v>543455</v>
      </c>
      <c r="DM121" s="771"/>
      <c r="DN121" s="771"/>
      <c r="DO121" s="771"/>
      <c r="DP121" s="771"/>
      <c r="DQ121" s="771">
        <v>1159151</v>
      </c>
      <c r="DR121" s="771"/>
      <c r="DS121" s="771"/>
      <c r="DT121" s="771"/>
      <c r="DU121" s="771"/>
      <c r="DV121" s="823">
        <v>12.4</v>
      </c>
      <c r="DW121" s="823"/>
      <c r="DX121" s="823"/>
      <c r="DY121" s="823"/>
      <c r="DZ121" s="824"/>
    </row>
    <row r="122" spans="1:130" s="197" customFormat="1" ht="26.25" customHeight="1" x14ac:dyDescent="0.15">
      <c r="A122" s="865"/>
      <c r="B122" s="866"/>
      <c r="C122" s="803" t="s">
        <v>425</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445</v>
      </c>
      <c r="BP122" s="838"/>
      <c r="BQ122" s="839">
        <v>29597787</v>
      </c>
      <c r="BR122" s="840"/>
      <c r="BS122" s="840"/>
      <c r="BT122" s="840"/>
      <c r="BU122" s="840"/>
      <c r="BV122" s="840">
        <v>30073677</v>
      </c>
      <c r="BW122" s="840"/>
      <c r="BX122" s="840"/>
      <c r="BY122" s="840"/>
      <c r="BZ122" s="840"/>
      <c r="CA122" s="840">
        <v>30831397</v>
      </c>
      <c r="CB122" s="840"/>
      <c r="CC122" s="840"/>
      <c r="CD122" s="840"/>
      <c r="CE122" s="840"/>
      <c r="CF122" s="743"/>
      <c r="CG122" s="744"/>
      <c r="CH122" s="744"/>
      <c r="CI122" s="744"/>
      <c r="CJ122" s="841"/>
      <c r="CK122" s="851"/>
      <c r="CL122" s="812"/>
      <c r="CM122" s="812"/>
      <c r="CN122" s="812"/>
      <c r="CO122" s="813"/>
      <c r="CP122" s="828" t="s">
        <v>391</v>
      </c>
      <c r="CQ122" s="829"/>
      <c r="CR122" s="829"/>
      <c r="CS122" s="829"/>
      <c r="CT122" s="829"/>
      <c r="CU122" s="829"/>
      <c r="CV122" s="829"/>
      <c r="CW122" s="829"/>
      <c r="CX122" s="829"/>
      <c r="CY122" s="829"/>
      <c r="CZ122" s="829"/>
      <c r="DA122" s="829"/>
      <c r="DB122" s="829"/>
      <c r="DC122" s="829"/>
      <c r="DD122" s="829"/>
      <c r="DE122" s="829"/>
      <c r="DF122" s="830"/>
      <c r="DG122" s="770">
        <v>280855</v>
      </c>
      <c r="DH122" s="771"/>
      <c r="DI122" s="771"/>
      <c r="DJ122" s="771"/>
      <c r="DK122" s="771"/>
      <c r="DL122" s="771">
        <v>282259</v>
      </c>
      <c r="DM122" s="771"/>
      <c r="DN122" s="771"/>
      <c r="DO122" s="771"/>
      <c r="DP122" s="771"/>
      <c r="DQ122" s="771">
        <v>279378</v>
      </c>
      <c r="DR122" s="771"/>
      <c r="DS122" s="771"/>
      <c r="DT122" s="771"/>
      <c r="DU122" s="771"/>
      <c r="DV122" s="823">
        <v>3</v>
      </c>
      <c r="DW122" s="823"/>
      <c r="DX122" s="823"/>
      <c r="DY122" s="823"/>
      <c r="DZ122" s="824"/>
    </row>
    <row r="123" spans="1:130" s="197" customFormat="1" ht="26.25" customHeight="1" thickBot="1" x14ac:dyDescent="0.2">
      <c r="A123" s="865"/>
      <c r="B123" s="866"/>
      <c r="C123" s="803" t="s">
        <v>431</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446</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64.2</v>
      </c>
      <c r="BR123" s="832"/>
      <c r="BS123" s="832"/>
      <c r="BT123" s="832"/>
      <c r="BU123" s="832"/>
      <c r="BV123" s="832">
        <v>70</v>
      </c>
      <c r="BW123" s="832"/>
      <c r="BX123" s="832"/>
      <c r="BY123" s="832"/>
      <c r="BZ123" s="832"/>
      <c r="CA123" s="832">
        <v>69.5</v>
      </c>
      <c r="CB123" s="832"/>
      <c r="CC123" s="832"/>
      <c r="CD123" s="832"/>
      <c r="CE123" s="832"/>
      <c r="CF123" s="730"/>
      <c r="CG123" s="731"/>
      <c r="CH123" s="731"/>
      <c r="CI123" s="731"/>
      <c r="CJ123" s="833"/>
      <c r="CK123" s="851"/>
      <c r="CL123" s="812"/>
      <c r="CM123" s="812"/>
      <c r="CN123" s="812"/>
      <c r="CO123" s="813"/>
      <c r="CP123" s="828" t="s">
        <v>385</v>
      </c>
      <c r="CQ123" s="829"/>
      <c r="CR123" s="829"/>
      <c r="CS123" s="829"/>
      <c r="CT123" s="829"/>
      <c r="CU123" s="829"/>
      <c r="CV123" s="829"/>
      <c r="CW123" s="829"/>
      <c r="CX123" s="829"/>
      <c r="CY123" s="829"/>
      <c r="CZ123" s="829"/>
      <c r="DA123" s="829"/>
      <c r="DB123" s="829"/>
      <c r="DC123" s="829"/>
      <c r="DD123" s="829"/>
      <c r="DE123" s="829"/>
      <c r="DF123" s="830"/>
      <c r="DG123" s="783">
        <v>160683</v>
      </c>
      <c r="DH123" s="784"/>
      <c r="DI123" s="784"/>
      <c r="DJ123" s="784"/>
      <c r="DK123" s="785"/>
      <c r="DL123" s="786">
        <v>165412</v>
      </c>
      <c r="DM123" s="784"/>
      <c r="DN123" s="784"/>
      <c r="DO123" s="784"/>
      <c r="DP123" s="785"/>
      <c r="DQ123" s="786">
        <v>252154</v>
      </c>
      <c r="DR123" s="784"/>
      <c r="DS123" s="784"/>
      <c r="DT123" s="784"/>
      <c r="DU123" s="785"/>
      <c r="DV123" s="754">
        <v>2.7</v>
      </c>
      <c r="DW123" s="755"/>
      <c r="DX123" s="755"/>
      <c r="DY123" s="755"/>
      <c r="DZ123" s="756"/>
    </row>
    <row r="124" spans="1:130" s="197" customFormat="1" ht="26.25" customHeight="1" x14ac:dyDescent="0.15">
      <c r="A124" s="865"/>
      <c r="B124" s="866"/>
      <c r="C124" s="803" t="s">
        <v>435</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447</v>
      </c>
      <c r="CQ124" s="829"/>
      <c r="CR124" s="829"/>
      <c r="CS124" s="829"/>
      <c r="CT124" s="829"/>
      <c r="CU124" s="829"/>
      <c r="CV124" s="829"/>
      <c r="CW124" s="829"/>
      <c r="CX124" s="829"/>
      <c r="CY124" s="829"/>
      <c r="CZ124" s="829"/>
      <c r="DA124" s="829"/>
      <c r="DB124" s="829"/>
      <c r="DC124" s="829"/>
      <c r="DD124" s="829"/>
      <c r="DE124" s="829"/>
      <c r="DF124" s="830"/>
      <c r="DG124" s="716">
        <v>296186</v>
      </c>
      <c r="DH124" s="717"/>
      <c r="DI124" s="717"/>
      <c r="DJ124" s="717"/>
      <c r="DK124" s="718"/>
      <c r="DL124" s="719">
        <v>385803</v>
      </c>
      <c r="DM124" s="717"/>
      <c r="DN124" s="717"/>
      <c r="DO124" s="717"/>
      <c r="DP124" s="718"/>
      <c r="DQ124" s="719">
        <v>323955</v>
      </c>
      <c r="DR124" s="717"/>
      <c r="DS124" s="717"/>
      <c r="DT124" s="717"/>
      <c r="DU124" s="718"/>
      <c r="DV124" s="807">
        <v>3.5</v>
      </c>
      <c r="DW124" s="808"/>
      <c r="DX124" s="808"/>
      <c r="DY124" s="808"/>
      <c r="DZ124" s="809"/>
    </row>
    <row r="125" spans="1:130" s="197" customFormat="1" ht="26.25" customHeight="1" thickBot="1" x14ac:dyDescent="0.2">
      <c r="A125" s="865"/>
      <c r="B125" s="866"/>
      <c r="C125" s="803" t="s">
        <v>437</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448</v>
      </c>
      <c r="CL125" s="810"/>
      <c r="CM125" s="810"/>
      <c r="CN125" s="810"/>
      <c r="CO125" s="811"/>
      <c r="CP125" s="816" t="s">
        <v>449</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440</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175989</v>
      </c>
      <c r="AB126" s="784"/>
      <c r="AC126" s="784"/>
      <c r="AD126" s="784"/>
      <c r="AE126" s="785"/>
      <c r="AF126" s="786">
        <v>167345</v>
      </c>
      <c r="AG126" s="784"/>
      <c r="AH126" s="784"/>
      <c r="AI126" s="784"/>
      <c r="AJ126" s="785"/>
      <c r="AK126" s="786">
        <v>156801</v>
      </c>
      <c r="AL126" s="784"/>
      <c r="AM126" s="784"/>
      <c r="AN126" s="784"/>
      <c r="AO126" s="785"/>
      <c r="AP126" s="754">
        <v>1.7</v>
      </c>
      <c r="AQ126" s="755"/>
      <c r="AR126" s="755"/>
      <c r="AS126" s="755"/>
      <c r="AT126" s="756"/>
      <c r="AU126" s="233"/>
      <c r="AV126" s="233"/>
      <c r="AW126" s="233"/>
      <c r="AX126" s="806" t="s">
        <v>450</v>
      </c>
      <c r="AY126" s="764"/>
      <c r="AZ126" s="764"/>
      <c r="BA126" s="764"/>
      <c r="BB126" s="764"/>
      <c r="BC126" s="764"/>
      <c r="BD126" s="764"/>
      <c r="BE126" s="765"/>
      <c r="BF126" s="763" t="s">
        <v>451</v>
      </c>
      <c r="BG126" s="764"/>
      <c r="BH126" s="764"/>
      <c r="BI126" s="764"/>
      <c r="BJ126" s="764"/>
      <c r="BK126" s="764"/>
      <c r="BL126" s="765"/>
      <c r="BM126" s="763" t="s">
        <v>452</v>
      </c>
      <c r="BN126" s="764"/>
      <c r="BO126" s="764"/>
      <c r="BP126" s="764"/>
      <c r="BQ126" s="764"/>
      <c r="BR126" s="764"/>
      <c r="BS126" s="765"/>
      <c r="BT126" s="763" t="s">
        <v>453</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454</v>
      </c>
      <c r="CQ126" s="768"/>
      <c r="CR126" s="768"/>
      <c r="CS126" s="768"/>
      <c r="CT126" s="768"/>
      <c r="CU126" s="768"/>
      <c r="CV126" s="768"/>
      <c r="CW126" s="768"/>
      <c r="CX126" s="768"/>
      <c r="CY126" s="768"/>
      <c r="CZ126" s="768"/>
      <c r="DA126" s="768"/>
      <c r="DB126" s="768"/>
      <c r="DC126" s="768"/>
      <c r="DD126" s="768"/>
      <c r="DE126" s="768"/>
      <c r="DF126" s="769"/>
      <c r="DG126" s="770">
        <v>361247</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455</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6114</v>
      </c>
      <c r="AB127" s="784"/>
      <c r="AC127" s="784"/>
      <c r="AD127" s="784"/>
      <c r="AE127" s="785"/>
      <c r="AF127" s="786">
        <v>5359</v>
      </c>
      <c r="AG127" s="784"/>
      <c r="AH127" s="784"/>
      <c r="AI127" s="784"/>
      <c r="AJ127" s="785"/>
      <c r="AK127" s="786">
        <v>4490</v>
      </c>
      <c r="AL127" s="784"/>
      <c r="AM127" s="784"/>
      <c r="AN127" s="784"/>
      <c r="AO127" s="785"/>
      <c r="AP127" s="754">
        <v>0</v>
      </c>
      <c r="AQ127" s="755"/>
      <c r="AR127" s="755"/>
      <c r="AS127" s="755"/>
      <c r="AT127" s="756"/>
      <c r="AU127" s="233"/>
      <c r="AV127" s="233"/>
      <c r="AW127" s="233"/>
      <c r="AX127" s="757" t="s">
        <v>456</v>
      </c>
      <c r="AY127" s="758"/>
      <c r="AZ127" s="758"/>
      <c r="BA127" s="758"/>
      <c r="BB127" s="758"/>
      <c r="BC127" s="758"/>
      <c r="BD127" s="758"/>
      <c r="BE127" s="759"/>
      <c r="BF127" s="760" t="s">
        <v>111</v>
      </c>
      <c r="BG127" s="761"/>
      <c r="BH127" s="761"/>
      <c r="BI127" s="761"/>
      <c r="BJ127" s="761"/>
      <c r="BK127" s="761"/>
      <c r="BL127" s="762"/>
      <c r="BM127" s="760">
        <v>13.13</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457</v>
      </c>
      <c r="CQ127" s="752"/>
      <c r="CR127" s="752"/>
      <c r="CS127" s="752"/>
      <c r="CT127" s="752"/>
      <c r="CU127" s="752"/>
      <c r="CV127" s="752"/>
      <c r="CW127" s="752"/>
      <c r="CX127" s="752"/>
      <c r="CY127" s="752"/>
      <c r="CZ127" s="752"/>
      <c r="DA127" s="752"/>
      <c r="DB127" s="752"/>
      <c r="DC127" s="752"/>
      <c r="DD127" s="752"/>
      <c r="DE127" s="752"/>
      <c r="DF127" s="753"/>
      <c r="DG127" s="819">
        <v>16579</v>
      </c>
      <c r="DH127" s="820"/>
      <c r="DI127" s="820"/>
      <c r="DJ127" s="820"/>
      <c r="DK127" s="820"/>
      <c r="DL127" s="820">
        <v>15140</v>
      </c>
      <c r="DM127" s="820"/>
      <c r="DN127" s="820"/>
      <c r="DO127" s="820"/>
      <c r="DP127" s="820"/>
      <c r="DQ127" s="820">
        <v>12578</v>
      </c>
      <c r="DR127" s="820"/>
      <c r="DS127" s="820"/>
      <c r="DT127" s="820"/>
      <c r="DU127" s="820"/>
      <c r="DV127" s="821">
        <v>0.1</v>
      </c>
      <c r="DW127" s="821"/>
      <c r="DX127" s="821"/>
      <c r="DY127" s="821"/>
      <c r="DZ127" s="822"/>
    </row>
    <row r="128" spans="1:130" s="197" customFormat="1" ht="26.25" customHeight="1" x14ac:dyDescent="0.15">
      <c r="A128" s="795" t="s">
        <v>458</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459</v>
      </c>
      <c r="X128" s="797"/>
      <c r="Y128" s="797"/>
      <c r="Z128" s="798"/>
      <c r="AA128" s="723">
        <v>498761</v>
      </c>
      <c r="AB128" s="724"/>
      <c r="AC128" s="724"/>
      <c r="AD128" s="724"/>
      <c r="AE128" s="725"/>
      <c r="AF128" s="726">
        <v>445168</v>
      </c>
      <c r="AG128" s="724"/>
      <c r="AH128" s="724"/>
      <c r="AI128" s="724"/>
      <c r="AJ128" s="725"/>
      <c r="AK128" s="726">
        <v>456620</v>
      </c>
      <c r="AL128" s="724"/>
      <c r="AM128" s="724"/>
      <c r="AN128" s="724"/>
      <c r="AO128" s="725"/>
      <c r="AP128" s="727"/>
      <c r="AQ128" s="728"/>
      <c r="AR128" s="728"/>
      <c r="AS128" s="728"/>
      <c r="AT128" s="729"/>
      <c r="AU128" s="235"/>
      <c r="AV128" s="235"/>
      <c r="AW128" s="235"/>
      <c r="AX128" s="772" t="s">
        <v>460</v>
      </c>
      <c r="AY128" s="768"/>
      <c r="AZ128" s="768"/>
      <c r="BA128" s="768"/>
      <c r="BB128" s="768"/>
      <c r="BC128" s="768"/>
      <c r="BD128" s="768"/>
      <c r="BE128" s="769"/>
      <c r="BF128" s="790" t="s">
        <v>111</v>
      </c>
      <c r="BG128" s="791"/>
      <c r="BH128" s="791"/>
      <c r="BI128" s="791"/>
      <c r="BJ128" s="791"/>
      <c r="BK128" s="791"/>
      <c r="BL128" s="792"/>
      <c r="BM128" s="790">
        <v>18.13</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461</v>
      </c>
      <c r="X129" s="781"/>
      <c r="Y129" s="781"/>
      <c r="Z129" s="782"/>
      <c r="AA129" s="783">
        <v>11313537</v>
      </c>
      <c r="AB129" s="784"/>
      <c r="AC129" s="784"/>
      <c r="AD129" s="784"/>
      <c r="AE129" s="785"/>
      <c r="AF129" s="786">
        <v>11442239</v>
      </c>
      <c r="AG129" s="784"/>
      <c r="AH129" s="784"/>
      <c r="AI129" s="784"/>
      <c r="AJ129" s="785"/>
      <c r="AK129" s="786">
        <v>11396951</v>
      </c>
      <c r="AL129" s="784"/>
      <c r="AM129" s="784"/>
      <c r="AN129" s="784"/>
      <c r="AO129" s="785"/>
      <c r="AP129" s="787"/>
      <c r="AQ129" s="788"/>
      <c r="AR129" s="788"/>
      <c r="AS129" s="788"/>
      <c r="AT129" s="789"/>
      <c r="AU129" s="235"/>
      <c r="AV129" s="235"/>
      <c r="AW129" s="235"/>
      <c r="AX129" s="772" t="s">
        <v>462</v>
      </c>
      <c r="AY129" s="768"/>
      <c r="AZ129" s="768"/>
      <c r="BA129" s="768"/>
      <c r="BB129" s="768"/>
      <c r="BC129" s="768"/>
      <c r="BD129" s="768"/>
      <c r="BE129" s="769"/>
      <c r="BF129" s="773">
        <v>12.6</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463</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464</v>
      </c>
      <c r="X130" s="781"/>
      <c r="Y130" s="781"/>
      <c r="Z130" s="782"/>
      <c r="AA130" s="783">
        <v>1799643</v>
      </c>
      <c r="AB130" s="784"/>
      <c r="AC130" s="784"/>
      <c r="AD130" s="784"/>
      <c r="AE130" s="785"/>
      <c r="AF130" s="786">
        <v>1878430</v>
      </c>
      <c r="AG130" s="784"/>
      <c r="AH130" s="784"/>
      <c r="AI130" s="784"/>
      <c r="AJ130" s="785"/>
      <c r="AK130" s="786">
        <v>2031855</v>
      </c>
      <c r="AL130" s="784"/>
      <c r="AM130" s="784"/>
      <c r="AN130" s="784"/>
      <c r="AO130" s="785"/>
      <c r="AP130" s="787"/>
      <c r="AQ130" s="788"/>
      <c r="AR130" s="788"/>
      <c r="AS130" s="788"/>
      <c r="AT130" s="789"/>
      <c r="AU130" s="235"/>
      <c r="AV130" s="235"/>
      <c r="AW130" s="235"/>
      <c r="AX130" s="751" t="s">
        <v>465</v>
      </c>
      <c r="AY130" s="752"/>
      <c r="AZ130" s="752"/>
      <c r="BA130" s="752"/>
      <c r="BB130" s="752"/>
      <c r="BC130" s="752"/>
      <c r="BD130" s="752"/>
      <c r="BE130" s="753"/>
      <c r="BF130" s="705">
        <v>69.5</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466</v>
      </c>
      <c r="X131" s="714"/>
      <c r="Y131" s="714"/>
      <c r="Z131" s="715"/>
      <c r="AA131" s="716">
        <v>9513894</v>
      </c>
      <c r="AB131" s="717"/>
      <c r="AC131" s="717"/>
      <c r="AD131" s="717"/>
      <c r="AE131" s="718"/>
      <c r="AF131" s="719">
        <v>9563809</v>
      </c>
      <c r="AG131" s="717"/>
      <c r="AH131" s="717"/>
      <c r="AI131" s="717"/>
      <c r="AJ131" s="718"/>
      <c r="AK131" s="719">
        <v>9365096</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467</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468</v>
      </c>
      <c r="W132" s="737"/>
      <c r="X132" s="737"/>
      <c r="Y132" s="737"/>
      <c r="Z132" s="738"/>
      <c r="AA132" s="739">
        <v>11.744854419999999</v>
      </c>
      <c r="AB132" s="740"/>
      <c r="AC132" s="740"/>
      <c r="AD132" s="740"/>
      <c r="AE132" s="741"/>
      <c r="AF132" s="742">
        <v>13.49512522</v>
      </c>
      <c r="AG132" s="740"/>
      <c r="AH132" s="740"/>
      <c r="AI132" s="740"/>
      <c r="AJ132" s="741"/>
      <c r="AK132" s="742">
        <v>12.70866844</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469</v>
      </c>
      <c r="W133" s="746"/>
      <c r="X133" s="746"/>
      <c r="Y133" s="746"/>
      <c r="Z133" s="747"/>
      <c r="AA133" s="748">
        <v>11.7</v>
      </c>
      <c r="AB133" s="749"/>
      <c r="AC133" s="749"/>
      <c r="AD133" s="749"/>
      <c r="AE133" s="750"/>
      <c r="AF133" s="748">
        <v>12.3</v>
      </c>
      <c r="AG133" s="749"/>
      <c r="AH133" s="749"/>
      <c r="AI133" s="749"/>
      <c r="AJ133" s="750"/>
      <c r="AK133" s="748">
        <v>12.6</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470</v>
      </c>
      <c r="B5" s="246"/>
      <c r="C5" s="246"/>
      <c r="D5" s="246"/>
      <c r="E5" s="246"/>
      <c r="F5" s="246"/>
      <c r="G5" s="246"/>
      <c r="H5" s="246"/>
      <c r="I5" s="246"/>
      <c r="J5" s="246"/>
      <c r="K5" s="246"/>
      <c r="L5" s="246"/>
      <c r="M5" s="246"/>
      <c r="N5" s="246"/>
      <c r="O5" s="247"/>
    </row>
    <row r="6" spans="1:16" x14ac:dyDescent="0.15">
      <c r="A6" s="248"/>
      <c r="B6" s="244"/>
      <c r="C6" s="244"/>
      <c r="D6" s="244"/>
      <c r="E6" s="244"/>
      <c r="F6" s="244"/>
      <c r="G6" s="249" t="s">
        <v>471</v>
      </c>
      <c r="H6" s="249"/>
      <c r="I6" s="249"/>
      <c r="J6" s="249"/>
      <c r="K6" s="244"/>
      <c r="L6" s="244"/>
      <c r="M6" s="244"/>
      <c r="N6" s="244"/>
    </row>
    <row r="7" spans="1:16" x14ac:dyDescent="0.15">
      <c r="A7" s="248"/>
      <c r="B7" s="244"/>
      <c r="C7" s="244"/>
      <c r="D7" s="244"/>
      <c r="E7" s="244"/>
      <c r="F7" s="244"/>
      <c r="G7" s="251"/>
      <c r="H7" s="252"/>
      <c r="I7" s="252"/>
      <c r="J7" s="253"/>
      <c r="K7" s="1119" t="s">
        <v>472</v>
      </c>
      <c r="L7" s="254"/>
      <c r="M7" s="255" t="s">
        <v>473</v>
      </c>
      <c r="N7" s="256"/>
    </row>
    <row r="8" spans="1:16" x14ac:dyDescent="0.15">
      <c r="A8" s="248"/>
      <c r="B8" s="244"/>
      <c r="C8" s="244"/>
      <c r="D8" s="244"/>
      <c r="E8" s="244"/>
      <c r="F8" s="244"/>
      <c r="G8" s="257"/>
      <c r="H8" s="258"/>
      <c r="I8" s="258"/>
      <c r="J8" s="259"/>
      <c r="K8" s="1120"/>
      <c r="L8" s="260" t="s">
        <v>474</v>
      </c>
      <c r="M8" s="261" t="s">
        <v>475</v>
      </c>
      <c r="N8" s="262" t="s">
        <v>476</v>
      </c>
    </row>
    <row r="9" spans="1:16" x14ac:dyDescent="0.15">
      <c r="A9" s="248"/>
      <c r="B9" s="244"/>
      <c r="C9" s="244"/>
      <c r="D9" s="244"/>
      <c r="E9" s="244"/>
      <c r="F9" s="244"/>
      <c r="G9" s="1133" t="s">
        <v>477</v>
      </c>
      <c r="H9" s="1134"/>
      <c r="I9" s="1134"/>
      <c r="J9" s="1135"/>
      <c r="K9" s="263">
        <v>3014083</v>
      </c>
      <c r="L9" s="264">
        <v>82105</v>
      </c>
      <c r="M9" s="265">
        <v>84248</v>
      </c>
      <c r="N9" s="266">
        <v>-2.5</v>
      </c>
    </row>
    <row r="10" spans="1:16" x14ac:dyDescent="0.15">
      <c r="A10" s="248"/>
      <c r="B10" s="244"/>
      <c r="C10" s="244"/>
      <c r="D10" s="244"/>
      <c r="E10" s="244"/>
      <c r="F10" s="244"/>
      <c r="G10" s="1133" t="s">
        <v>478</v>
      </c>
      <c r="H10" s="1134"/>
      <c r="I10" s="1134"/>
      <c r="J10" s="1135"/>
      <c r="K10" s="267">
        <v>389318</v>
      </c>
      <c r="L10" s="268">
        <v>10605</v>
      </c>
      <c r="M10" s="269">
        <v>7169</v>
      </c>
      <c r="N10" s="270">
        <v>47.9</v>
      </c>
    </row>
    <row r="11" spans="1:16" ht="13.5" customHeight="1" x14ac:dyDescent="0.15">
      <c r="A11" s="248"/>
      <c r="B11" s="244"/>
      <c r="C11" s="244"/>
      <c r="D11" s="244"/>
      <c r="E11" s="244"/>
      <c r="F11" s="244"/>
      <c r="G11" s="1133" t="s">
        <v>479</v>
      </c>
      <c r="H11" s="1134"/>
      <c r="I11" s="1134"/>
      <c r="J11" s="1135"/>
      <c r="K11" s="267">
        <v>585916</v>
      </c>
      <c r="L11" s="268">
        <v>15961</v>
      </c>
      <c r="M11" s="269">
        <v>9152</v>
      </c>
      <c r="N11" s="270">
        <v>74.400000000000006</v>
      </c>
    </row>
    <row r="12" spans="1:16" ht="13.5" customHeight="1" x14ac:dyDescent="0.15">
      <c r="A12" s="248"/>
      <c r="B12" s="244"/>
      <c r="C12" s="244"/>
      <c r="D12" s="244"/>
      <c r="E12" s="244"/>
      <c r="F12" s="244"/>
      <c r="G12" s="1133" t="s">
        <v>480</v>
      </c>
      <c r="H12" s="1134"/>
      <c r="I12" s="1134"/>
      <c r="J12" s="1135"/>
      <c r="K12" s="267">
        <v>120771</v>
      </c>
      <c r="L12" s="268">
        <v>3290</v>
      </c>
      <c r="M12" s="269">
        <v>893</v>
      </c>
      <c r="N12" s="270">
        <v>268.39999999999998</v>
      </c>
    </row>
    <row r="13" spans="1:16" ht="13.5" customHeight="1" x14ac:dyDescent="0.15">
      <c r="A13" s="248"/>
      <c r="B13" s="244"/>
      <c r="C13" s="244"/>
      <c r="D13" s="244"/>
      <c r="E13" s="244"/>
      <c r="F13" s="244"/>
      <c r="G13" s="1133" t="s">
        <v>481</v>
      </c>
      <c r="H13" s="1134"/>
      <c r="I13" s="1134"/>
      <c r="J13" s="1135"/>
      <c r="K13" s="267" t="s">
        <v>482</v>
      </c>
      <c r="L13" s="268" t="s">
        <v>482</v>
      </c>
      <c r="M13" s="269">
        <v>3</v>
      </c>
      <c r="N13" s="270" t="s">
        <v>482</v>
      </c>
    </row>
    <row r="14" spans="1:16" ht="13.5" customHeight="1" x14ac:dyDescent="0.15">
      <c r="A14" s="248"/>
      <c r="B14" s="244"/>
      <c r="C14" s="244"/>
      <c r="D14" s="244"/>
      <c r="E14" s="244"/>
      <c r="F14" s="244"/>
      <c r="G14" s="1133" t="s">
        <v>483</v>
      </c>
      <c r="H14" s="1134"/>
      <c r="I14" s="1134"/>
      <c r="J14" s="1135"/>
      <c r="K14" s="267">
        <v>151416</v>
      </c>
      <c r="L14" s="268">
        <v>4125</v>
      </c>
      <c r="M14" s="269">
        <v>3652</v>
      </c>
      <c r="N14" s="270">
        <v>13</v>
      </c>
    </row>
    <row r="15" spans="1:16" ht="13.5" customHeight="1" x14ac:dyDescent="0.15">
      <c r="A15" s="248"/>
      <c r="B15" s="244"/>
      <c r="C15" s="244"/>
      <c r="D15" s="244"/>
      <c r="E15" s="244"/>
      <c r="F15" s="244"/>
      <c r="G15" s="1133" t="s">
        <v>484</v>
      </c>
      <c r="H15" s="1134"/>
      <c r="I15" s="1134"/>
      <c r="J15" s="1135"/>
      <c r="K15" s="267">
        <v>127003</v>
      </c>
      <c r="L15" s="268">
        <v>3460</v>
      </c>
      <c r="M15" s="269">
        <v>2134</v>
      </c>
      <c r="N15" s="270">
        <v>62.1</v>
      </c>
    </row>
    <row r="16" spans="1:16" x14ac:dyDescent="0.15">
      <c r="A16" s="248"/>
      <c r="B16" s="244"/>
      <c r="C16" s="244"/>
      <c r="D16" s="244"/>
      <c r="E16" s="244"/>
      <c r="F16" s="244"/>
      <c r="G16" s="1136" t="s">
        <v>485</v>
      </c>
      <c r="H16" s="1137"/>
      <c r="I16" s="1137"/>
      <c r="J16" s="1138"/>
      <c r="K16" s="268">
        <v>-375014</v>
      </c>
      <c r="L16" s="268">
        <v>-10216</v>
      </c>
      <c r="M16" s="269">
        <v>-9248</v>
      </c>
      <c r="N16" s="270">
        <v>10.5</v>
      </c>
    </row>
    <row r="17" spans="1:16" x14ac:dyDescent="0.15">
      <c r="A17" s="248"/>
      <c r="B17" s="244"/>
      <c r="C17" s="244"/>
      <c r="D17" s="244"/>
      <c r="E17" s="244"/>
      <c r="F17" s="244"/>
      <c r="G17" s="1136" t="s">
        <v>168</v>
      </c>
      <c r="H17" s="1137"/>
      <c r="I17" s="1137"/>
      <c r="J17" s="1138"/>
      <c r="K17" s="268">
        <v>4013493</v>
      </c>
      <c r="L17" s="268">
        <v>109330</v>
      </c>
      <c r="M17" s="269">
        <v>98003</v>
      </c>
      <c r="N17" s="270">
        <v>11.6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486</v>
      </c>
      <c r="H19" s="244"/>
      <c r="I19" s="244"/>
      <c r="J19" s="244"/>
      <c r="K19" s="244"/>
      <c r="L19" s="244"/>
      <c r="M19" s="244"/>
      <c r="N19" s="244"/>
    </row>
    <row r="20" spans="1:16" x14ac:dyDescent="0.15">
      <c r="A20" s="248"/>
      <c r="B20" s="244"/>
      <c r="C20" s="244"/>
      <c r="D20" s="244"/>
      <c r="E20" s="244"/>
      <c r="F20" s="244"/>
      <c r="G20" s="272"/>
      <c r="H20" s="273"/>
      <c r="I20" s="273"/>
      <c r="J20" s="274"/>
      <c r="K20" s="275" t="s">
        <v>487</v>
      </c>
      <c r="L20" s="276" t="s">
        <v>488</v>
      </c>
      <c r="M20" s="277" t="s">
        <v>489</v>
      </c>
      <c r="N20" s="278"/>
    </row>
    <row r="21" spans="1:16" s="284" customFormat="1" x14ac:dyDescent="0.15">
      <c r="A21" s="279"/>
      <c r="B21" s="249"/>
      <c r="C21" s="249"/>
      <c r="D21" s="249"/>
      <c r="E21" s="249"/>
      <c r="F21" s="249"/>
      <c r="G21" s="1130" t="s">
        <v>490</v>
      </c>
      <c r="H21" s="1131"/>
      <c r="I21" s="1131"/>
      <c r="J21" s="1132"/>
      <c r="K21" s="280">
        <v>8.4700000000000006</v>
      </c>
      <c r="L21" s="281">
        <v>9.39</v>
      </c>
      <c r="M21" s="282">
        <v>-0.92</v>
      </c>
      <c r="N21" s="249"/>
      <c r="O21" s="283"/>
      <c r="P21" s="279"/>
    </row>
    <row r="22" spans="1:16" s="284" customFormat="1" x14ac:dyDescent="0.15">
      <c r="A22" s="279"/>
      <c r="B22" s="249"/>
      <c r="C22" s="249"/>
      <c r="D22" s="249"/>
      <c r="E22" s="249"/>
      <c r="F22" s="249"/>
      <c r="G22" s="1130" t="s">
        <v>491</v>
      </c>
      <c r="H22" s="1131"/>
      <c r="I22" s="1131"/>
      <c r="J22" s="1132"/>
      <c r="K22" s="285">
        <v>97.9</v>
      </c>
      <c r="L22" s="286">
        <v>97</v>
      </c>
      <c r="M22" s="287">
        <v>0.9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493</v>
      </c>
      <c r="H29" s="249"/>
      <c r="I29" s="249"/>
      <c r="J29" s="249"/>
      <c r="K29" s="244"/>
      <c r="L29" s="244"/>
      <c r="M29" s="244"/>
      <c r="N29" s="244"/>
      <c r="O29" s="293"/>
    </row>
    <row r="30" spans="1:16" x14ac:dyDescent="0.15">
      <c r="A30" s="248"/>
      <c r="B30" s="244"/>
      <c r="C30" s="244"/>
      <c r="D30" s="244"/>
      <c r="E30" s="244"/>
      <c r="F30" s="244"/>
      <c r="G30" s="251"/>
      <c r="H30" s="252"/>
      <c r="I30" s="252"/>
      <c r="J30" s="253"/>
      <c r="K30" s="1119" t="s">
        <v>472</v>
      </c>
      <c r="L30" s="254"/>
      <c r="M30" s="255" t="s">
        <v>473</v>
      </c>
      <c r="N30" s="256"/>
    </row>
    <row r="31" spans="1:16" x14ac:dyDescent="0.15">
      <c r="A31" s="248"/>
      <c r="B31" s="244"/>
      <c r="C31" s="244"/>
      <c r="D31" s="244"/>
      <c r="E31" s="244"/>
      <c r="F31" s="244"/>
      <c r="G31" s="257"/>
      <c r="H31" s="258"/>
      <c r="I31" s="258"/>
      <c r="J31" s="259"/>
      <c r="K31" s="1120"/>
      <c r="L31" s="260" t="s">
        <v>474</v>
      </c>
      <c r="M31" s="261" t="s">
        <v>475</v>
      </c>
      <c r="N31" s="262" t="s">
        <v>476</v>
      </c>
    </row>
    <row r="32" spans="1:16" ht="27" customHeight="1" x14ac:dyDescent="0.15">
      <c r="A32" s="248"/>
      <c r="B32" s="244"/>
      <c r="C32" s="244"/>
      <c r="D32" s="244"/>
      <c r="E32" s="244"/>
      <c r="F32" s="244"/>
      <c r="G32" s="1121" t="s">
        <v>494</v>
      </c>
      <c r="H32" s="1122"/>
      <c r="I32" s="1122"/>
      <c r="J32" s="1123"/>
      <c r="K32" s="294">
        <v>2395415</v>
      </c>
      <c r="L32" s="294">
        <v>65252</v>
      </c>
      <c r="M32" s="295">
        <v>64926</v>
      </c>
      <c r="N32" s="296">
        <v>0.5</v>
      </c>
    </row>
    <row r="33" spans="1:16" ht="13.5" customHeight="1" x14ac:dyDescent="0.15">
      <c r="A33" s="248"/>
      <c r="B33" s="244"/>
      <c r="C33" s="244"/>
      <c r="D33" s="244"/>
      <c r="E33" s="244"/>
      <c r="F33" s="244"/>
      <c r="G33" s="1121" t="s">
        <v>495</v>
      </c>
      <c r="H33" s="1122"/>
      <c r="I33" s="1122"/>
      <c r="J33" s="1123"/>
      <c r="K33" s="294" t="s">
        <v>482</v>
      </c>
      <c r="L33" s="294" t="s">
        <v>482</v>
      </c>
      <c r="M33" s="295" t="s">
        <v>482</v>
      </c>
      <c r="N33" s="296" t="s">
        <v>482</v>
      </c>
    </row>
    <row r="34" spans="1:16" ht="27" customHeight="1" x14ac:dyDescent="0.15">
      <c r="A34" s="248"/>
      <c r="B34" s="244"/>
      <c r="C34" s="244"/>
      <c r="D34" s="244"/>
      <c r="E34" s="244"/>
      <c r="F34" s="244"/>
      <c r="G34" s="1121" t="s">
        <v>496</v>
      </c>
      <c r="H34" s="1122"/>
      <c r="I34" s="1122"/>
      <c r="J34" s="1123"/>
      <c r="K34" s="294" t="s">
        <v>482</v>
      </c>
      <c r="L34" s="294" t="s">
        <v>482</v>
      </c>
      <c r="M34" s="295">
        <v>24</v>
      </c>
      <c r="N34" s="296" t="s">
        <v>482</v>
      </c>
    </row>
    <row r="35" spans="1:16" ht="27" customHeight="1" x14ac:dyDescent="0.15">
      <c r="A35" s="248"/>
      <c r="B35" s="244"/>
      <c r="C35" s="244"/>
      <c r="D35" s="244"/>
      <c r="E35" s="244"/>
      <c r="F35" s="244"/>
      <c r="G35" s="1121" t="s">
        <v>497</v>
      </c>
      <c r="H35" s="1122"/>
      <c r="I35" s="1122"/>
      <c r="J35" s="1123"/>
      <c r="K35" s="294">
        <v>1113886</v>
      </c>
      <c r="L35" s="294">
        <v>30343</v>
      </c>
      <c r="M35" s="295">
        <v>18007</v>
      </c>
      <c r="N35" s="296">
        <v>68.5</v>
      </c>
    </row>
    <row r="36" spans="1:16" ht="27" customHeight="1" x14ac:dyDescent="0.15">
      <c r="A36" s="248"/>
      <c r="B36" s="244"/>
      <c r="C36" s="244"/>
      <c r="D36" s="244"/>
      <c r="E36" s="244"/>
      <c r="F36" s="244"/>
      <c r="G36" s="1121" t="s">
        <v>498</v>
      </c>
      <c r="H36" s="1122"/>
      <c r="I36" s="1122"/>
      <c r="J36" s="1123"/>
      <c r="K36" s="294">
        <v>8062</v>
      </c>
      <c r="L36" s="294">
        <v>220</v>
      </c>
      <c r="M36" s="295">
        <v>3275</v>
      </c>
      <c r="N36" s="296">
        <v>-93.3</v>
      </c>
    </row>
    <row r="37" spans="1:16" ht="13.5" customHeight="1" x14ac:dyDescent="0.15">
      <c r="A37" s="248"/>
      <c r="B37" s="244"/>
      <c r="C37" s="244"/>
      <c r="D37" s="244"/>
      <c r="E37" s="244"/>
      <c r="F37" s="244"/>
      <c r="G37" s="1121" t="s">
        <v>499</v>
      </c>
      <c r="H37" s="1122"/>
      <c r="I37" s="1122"/>
      <c r="J37" s="1123"/>
      <c r="K37" s="294">
        <v>161291</v>
      </c>
      <c r="L37" s="294">
        <v>4394</v>
      </c>
      <c r="M37" s="295">
        <v>1233</v>
      </c>
      <c r="N37" s="296">
        <v>256.39999999999998</v>
      </c>
    </row>
    <row r="38" spans="1:16" ht="27" customHeight="1" x14ac:dyDescent="0.15">
      <c r="A38" s="248"/>
      <c r="B38" s="244"/>
      <c r="C38" s="244"/>
      <c r="D38" s="244"/>
      <c r="E38" s="244"/>
      <c r="F38" s="244"/>
      <c r="G38" s="1124" t="s">
        <v>500</v>
      </c>
      <c r="H38" s="1125"/>
      <c r="I38" s="1125"/>
      <c r="J38" s="1126"/>
      <c r="K38" s="297" t="s">
        <v>482</v>
      </c>
      <c r="L38" s="297" t="s">
        <v>482</v>
      </c>
      <c r="M38" s="298">
        <v>9</v>
      </c>
      <c r="N38" s="299" t="s">
        <v>482</v>
      </c>
      <c r="O38" s="293"/>
    </row>
    <row r="39" spans="1:16" x14ac:dyDescent="0.15">
      <c r="A39" s="248"/>
      <c r="B39" s="244"/>
      <c r="C39" s="244"/>
      <c r="D39" s="244"/>
      <c r="E39" s="244"/>
      <c r="F39" s="244"/>
      <c r="G39" s="1124" t="s">
        <v>501</v>
      </c>
      <c r="H39" s="1125"/>
      <c r="I39" s="1125"/>
      <c r="J39" s="1126"/>
      <c r="K39" s="300">
        <v>-456620</v>
      </c>
      <c r="L39" s="300">
        <v>-12439</v>
      </c>
      <c r="M39" s="301">
        <v>-4280</v>
      </c>
      <c r="N39" s="302">
        <v>190.6</v>
      </c>
      <c r="O39" s="293"/>
    </row>
    <row r="40" spans="1:16" ht="27" customHeight="1" x14ac:dyDescent="0.15">
      <c r="A40" s="248"/>
      <c r="B40" s="244"/>
      <c r="C40" s="244"/>
      <c r="D40" s="244"/>
      <c r="E40" s="244"/>
      <c r="F40" s="244"/>
      <c r="G40" s="1121" t="s">
        <v>502</v>
      </c>
      <c r="H40" s="1122"/>
      <c r="I40" s="1122"/>
      <c r="J40" s="1123"/>
      <c r="K40" s="300">
        <v>-2031855</v>
      </c>
      <c r="L40" s="300">
        <v>-55349</v>
      </c>
      <c r="M40" s="301">
        <v>-56807</v>
      </c>
      <c r="N40" s="302">
        <v>-2.6</v>
      </c>
      <c r="O40" s="293"/>
    </row>
    <row r="41" spans="1:16" x14ac:dyDescent="0.15">
      <c r="A41" s="248"/>
      <c r="B41" s="244"/>
      <c r="C41" s="244"/>
      <c r="D41" s="244"/>
      <c r="E41" s="244"/>
      <c r="F41" s="244"/>
      <c r="G41" s="1127" t="s">
        <v>279</v>
      </c>
      <c r="H41" s="1128"/>
      <c r="I41" s="1128"/>
      <c r="J41" s="1129"/>
      <c r="K41" s="294">
        <v>1190179</v>
      </c>
      <c r="L41" s="300">
        <v>32421</v>
      </c>
      <c r="M41" s="301">
        <v>26387</v>
      </c>
      <c r="N41" s="302">
        <v>22.9</v>
      </c>
      <c r="O41" s="293"/>
    </row>
    <row r="42" spans="1:16" x14ac:dyDescent="0.15">
      <c r="A42" s="248"/>
      <c r="B42" s="244"/>
      <c r="C42" s="244"/>
      <c r="D42" s="244"/>
      <c r="E42" s="244"/>
      <c r="F42" s="244"/>
      <c r="G42" s="303" t="s">
        <v>503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505</v>
      </c>
      <c r="H48" s="308"/>
      <c r="I48" s="308"/>
      <c r="J48" s="308"/>
      <c r="K48" s="308"/>
      <c r="L48" s="308"/>
      <c r="M48" s="309"/>
      <c r="N48" s="308"/>
    </row>
    <row r="49" spans="1:14" ht="13.5" customHeight="1" x14ac:dyDescent="0.15">
      <c r="A49" s="248"/>
      <c r="B49" s="244"/>
      <c r="C49" s="244"/>
      <c r="D49" s="244"/>
      <c r="E49" s="244"/>
      <c r="F49" s="244"/>
      <c r="G49" s="310"/>
      <c r="H49" s="311"/>
      <c r="I49" s="1114" t="s">
        <v>472</v>
      </c>
      <c r="J49" s="1116" t="s">
        <v>506</v>
      </c>
      <c r="K49" s="1117"/>
      <c r="L49" s="1117"/>
      <c r="M49" s="1117"/>
      <c r="N49" s="1118"/>
    </row>
    <row r="50" spans="1:14" x14ac:dyDescent="0.15">
      <c r="A50" s="248"/>
      <c r="B50" s="244"/>
      <c r="C50" s="244"/>
      <c r="D50" s="244"/>
      <c r="E50" s="244"/>
      <c r="F50" s="244"/>
      <c r="G50" s="312"/>
      <c r="H50" s="313"/>
      <c r="I50" s="1115"/>
      <c r="J50" s="314" t="s">
        <v>507</v>
      </c>
      <c r="K50" s="315" t="s">
        <v>508</v>
      </c>
      <c r="L50" s="316" t="s">
        <v>509</v>
      </c>
      <c r="M50" s="317" t="s">
        <v>510</v>
      </c>
      <c r="N50" s="318" t="s">
        <v>511</v>
      </c>
    </row>
    <row r="51" spans="1:14" x14ac:dyDescent="0.15">
      <c r="A51" s="248"/>
      <c r="B51" s="244"/>
      <c r="C51" s="244"/>
      <c r="D51" s="244"/>
      <c r="E51" s="244"/>
      <c r="F51" s="244"/>
      <c r="G51" s="310" t="s">
        <v>512</v>
      </c>
      <c r="H51" s="311"/>
      <c r="I51" s="319">
        <v>5143135</v>
      </c>
      <c r="J51" s="320">
        <v>131923</v>
      </c>
      <c r="K51" s="321">
        <v>78.900000000000006</v>
      </c>
      <c r="L51" s="322">
        <v>78670</v>
      </c>
      <c r="M51" s="323">
        <v>3.1</v>
      </c>
      <c r="N51" s="324">
        <v>75.8</v>
      </c>
    </row>
    <row r="52" spans="1:14" x14ac:dyDescent="0.15">
      <c r="A52" s="248"/>
      <c r="B52" s="244"/>
      <c r="C52" s="244"/>
      <c r="D52" s="244"/>
      <c r="E52" s="244"/>
      <c r="F52" s="244"/>
      <c r="G52" s="325"/>
      <c r="H52" s="326" t="s">
        <v>513</v>
      </c>
      <c r="I52" s="327">
        <v>2816515</v>
      </c>
      <c r="J52" s="328">
        <v>72244</v>
      </c>
      <c r="K52" s="329">
        <v>20.100000000000001</v>
      </c>
      <c r="L52" s="330">
        <v>38094</v>
      </c>
      <c r="M52" s="331">
        <v>-7.3</v>
      </c>
      <c r="N52" s="332">
        <v>27.4</v>
      </c>
    </row>
    <row r="53" spans="1:14" x14ac:dyDescent="0.15">
      <c r="A53" s="248"/>
      <c r="B53" s="244"/>
      <c r="C53" s="244"/>
      <c r="D53" s="244"/>
      <c r="E53" s="244"/>
      <c r="F53" s="244"/>
      <c r="G53" s="310" t="s">
        <v>514</v>
      </c>
      <c r="H53" s="311"/>
      <c r="I53" s="319">
        <v>3180581</v>
      </c>
      <c r="J53" s="320">
        <v>82828</v>
      </c>
      <c r="K53" s="321">
        <v>-37.200000000000003</v>
      </c>
      <c r="L53" s="322">
        <v>67201</v>
      </c>
      <c r="M53" s="323">
        <v>-14.6</v>
      </c>
      <c r="N53" s="324">
        <v>-22.6</v>
      </c>
    </row>
    <row r="54" spans="1:14" x14ac:dyDescent="0.15">
      <c r="A54" s="248"/>
      <c r="B54" s="244"/>
      <c r="C54" s="244"/>
      <c r="D54" s="244"/>
      <c r="E54" s="244"/>
      <c r="F54" s="244"/>
      <c r="G54" s="325"/>
      <c r="H54" s="326" t="s">
        <v>513</v>
      </c>
      <c r="I54" s="327">
        <v>2078520</v>
      </c>
      <c r="J54" s="328">
        <v>54128</v>
      </c>
      <c r="K54" s="329">
        <v>-25.1</v>
      </c>
      <c r="L54" s="330">
        <v>35210</v>
      </c>
      <c r="M54" s="331">
        <v>-7.6</v>
      </c>
      <c r="N54" s="332">
        <v>-17.5</v>
      </c>
    </row>
    <row r="55" spans="1:14" x14ac:dyDescent="0.15">
      <c r="A55" s="248"/>
      <c r="B55" s="244"/>
      <c r="C55" s="244"/>
      <c r="D55" s="244"/>
      <c r="E55" s="244"/>
      <c r="F55" s="244"/>
      <c r="G55" s="310" t="s">
        <v>515</v>
      </c>
      <c r="H55" s="311"/>
      <c r="I55" s="319">
        <v>4322176</v>
      </c>
      <c r="J55" s="320">
        <v>114467</v>
      </c>
      <c r="K55" s="321">
        <v>38.200000000000003</v>
      </c>
      <c r="L55" s="322">
        <v>75709</v>
      </c>
      <c r="M55" s="323">
        <v>12.7</v>
      </c>
      <c r="N55" s="324">
        <v>25.5</v>
      </c>
    </row>
    <row r="56" spans="1:14" x14ac:dyDescent="0.15">
      <c r="A56" s="248"/>
      <c r="B56" s="244"/>
      <c r="C56" s="244"/>
      <c r="D56" s="244"/>
      <c r="E56" s="244"/>
      <c r="F56" s="244"/>
      <c r="G56" s="325"/>
      <c r="H56" s="326" t="s">
        <v>513</v>
      </c>
      <c r="I56" s="327">
        <v>2511968</v>
      </c>
      <c r="J56" s="328">
        <v>66526</v>
      </c>
      <c r="K56" s="329">
        <v>22.9</v>
      </c>
      <c r="L56" s="330">
        <v>35212</v>
      </c>
      <c r="M56" s="331">
        <v>0</v>
      </c>
      <c r="N56" s="332">
        <v>22.9</v>
      </c>
    </row>
    <row r="57" spans="1:14" x14ac:dyDescent="0.15">
      <c r="A57" s="248"/>
      <c r="B57" s="244"/>
      <c r="C57" s="244"/>
      <c r="D57" s="244"/>
      <c r="E57" s="244"/>
      <c r="F57" s="244"/>
      <c r="G57" s="310" t="s">
        <v>516</v>
      </c>
      <c r="H57" s="311"/>
      <c r="I57" s="319">
        <v>1660324</v>
      </c>
      <c r="J57" s="320">
        <v>44417</v>
      </c>
      <c r="K57" s="321">
        <v>-61.2</v>
      </c>
      <c r="L57" s="322">
        <v>90961</v>
      </c>
      <c r="M57" s="323">
        <v>20.100000000000001</v>
      </c>
      <c r="N57" s="324">
        <v>-81.3</v>
      </c>
    </row>
    <row r="58" spans="1:14" x14ac:dyDescent="0.15">
      <c r="A58" s="248"/>
      <c r="B58" s="244"/>
      <c r="C58" s="244"/>
      <c r="D58" s="244"/>
      <c r="E58" s="244"/>
      <c r="F58" s="244"/>
      <c r="G58" s="325"/>
      <c r="H58" s="326" t="s">
        <v>513</v>
      </c>
      <c r="I58" s="327">
        <v>1318119</v>
      </c>
      <c r="J58" s="328">
        <v>35263</v>
      </c>
      <c r="K58" s="329">
        <v>-47</v>
      </c>
      <c r="L58" s="330">
        <v>37720</v>
      </c>
      <c r="M58" s="331">
        <v>7.1</v>
      </c>
      <c r="N58" s="332">
        <v>-54.1</v>
      </c>
    </row>
    <row r="59" spans="1:14" x14ac:dyDescent="0.15">
      <c r="A59" s="248"/>
      <c r="B59" s="244"/>
      <c r="C59" s="244"/>
      <c r="D59" s="244"/>
      <c r="E59" s="244"/>
      <c r="F59" s="244"/>
      <c r="G59" s="310" t="s">
        <v>517</v>
      </c>
      <c r="H59" s="311"/>
      <c r="I59" s="319">
        <v>2802156</v>
      </c>
      <c r="J59" s="320">
        <v>76332</v>
      </c>
      <c r="K59" s="321">
        <v>71.900000000000006</v>
      </c>
      <c r="L59" s="322">
        <v>106614</v>
      </c>
      <c r="M59" s="323">
        <v>17.2</v>
      </c>
      <c r="N59" s="324">
        <v>54.7</v>
      </c>
    </row>
    <row r="60" spans="1:14" x14ac:dyDescent="0.15">
      <c r="A60" s="248"/>
      <c r="B60" s="244"/>
      <c r="C60" s="244"/>
      <c r="D60" s="244"/>
      <c r="E60" s="244"/>
      <c r="F60" s="244"/>
      <c r="G60" s="325"/>
      <c r="H60" s="326" t="s">
        <v>513</v>
      </c>
      <c r="I60" s="333">
        <v>1442304</v>
      </c>
      <c r="J60" s="328">
        <v>39289</v>
      </c>
      <c r="K60" s="329">
        <v>11.4</v>
      </c>
      <c r="L60" s="330">
        <v>45545</v>
      </c>
      <c r="M60" s="331">
        <v>20.7</v>
      </c>
      <c r="N60" s="332">
        <v>-9.3000000000000007</v>
      </c>
    </row>
    <row r="61" spans="1:14" x14ac:dyDescent="0.15">
      <c r="A61" s="248"/>
      <c r="B61" s="244"/>
      <c r="C61" s="244"/>
      <c r="D61" s="244"/>
      <c r="E61" s="244"/>
      <c r="F61" s="244"/>
      <c r="G61" s="310" t="s">
        <v>518</v>
      </c>
      <c r="H61" s="334"/>
      <c r="I61" s="335">
        <v>3421674</v>
      </c>
      <c r="J61" s="336">
        <v>89993</v>
      </c>
      <c r="K61" s="337">
        <v>18.100000000000001</v>
      </c>
      <c r="L61" s="338">
        <v>83831</v>
      </c>
      <c r="M61" s="339">
        <v>7.7</v>
      </c>
      <c r="N61" s="324">
        <v>10.4</v>
      </c>
    </row>
    <row r="62" spans="1:14" x14ac:dyDescent="0.15">
      <c r="A62" s="248"/>
      <c r="B62" s="244"/>
      <c r="C62" s="244"/>
      <c r="D62" s="244"/>
      <c r="E62" s="244"/>
      <c r="F62" s="244"/>
      <c r="G62" s="325"/>
      <c r="H62" s="326" t="s">
        <v>513</v>
      </c>
      <c r="I62" s="327">
        <v>2033485</v>
      </c>
      <c r="J62" s="328">
        <v>53490</v>
      </c>
      <c r="K62" s="329">
        <v>-3.5</v>
      </c>
      <c r="L62" s="330">
        <v>38356</v>
      </c>
      <c r="M62" s="331">
        <v>2.6</v>
      </c>
      <c r="N62" s="332">
        <v>-6.1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520</v>
      </c>
      <c r="G46" s="8" t="s">
        <v>521</v>
      </c>
      <c r="H46" s="8" t="s">
        <v>522</v>
      </c>
      <c r="I46" s="8" t="s">
        <v>523</v>
      </c>
      <c r="J46" s="9" t="s">
        <v>524</v>
      </c>
    </row>
    <row r="47" spans="2:10" ht="57.75" customHeight="1" x14ac:dyDescent="0.15">
      <c r="B47" s="10"/>
      <c r="C47" s="1139" t="s">
        <v>3</v>
      </c>
      <c r="D47" s="1139"/>
      <c r="E47" s="1140"/>
      <c r="F47" s="11">
        <v>11.05</v>
      </c>
      <c r="G47" s="12">
        <v>19.260000000000002</v>
      </c>
      <c r="H47" s="12">
        <v>22.59</v>
      </c>
      <c r="I47" s="12">
        <v>23.66</v>
      </c>
      <c r="J47" s="13">
        <v>25.35</v>
      </c>
    </row>
    <row r="48" spans="2:10" ht="57.75" customHeight="1" x14ac:dyDescent="0.15">
      <c r="B48" s="14"/>
      <c r="C48" s="1141" t="s">
        <v>4</v>
      </c>
      <c r="D48" s="1141"/>
      <c r="E48" s="1142"/>
      <c r="F48" s="15">
        <v>5.19</v>
      </c>
      <c r="G48" s="16">
        <v>5.89</v>
      </c>
      <c r="H48" s="16">
        <v>2.6</v>
      </c>
      <c r="I48" s="16">
        <v>3.15</v>
      </c>
      <c r="J48" s="17">
        <v>1.57</v>
      </c>
    </row>
    <row r="49" spans="2:10" ht="57.75" customHeight="1" thickBot="1" x14ac:dyDescent="0.2">
      <c r="B49" s="18"/>
      <c r="C49" s="1143" t="s">
        <v>5</v>
      </c>
      <c r="D49" s="1143"/>
      <c r="E49" s="1144"/>
      <c r="F49" s="19">
        <v>6.37</v>
      </c>
      <c r="G49" s="20">
        <v>8.49</v>
      </c>
      <c r="H49" s="20" t="s">
        <v>525</v>
      </c>
      <c r="I49" s="20">
        <v>1.9</v>
      </c>
      <c r="J49" s="21">
        <v>0.01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x14ac:dyDescent="0.15">
      <c r="A34" s="22"/>
      <c r="B34" s="31"/>
      <c r="C34" s="1151" t="s">
        <v>526</v>
      </c>
      <c r="D34" s="1151"/>
      <c r="E34" s="1152"/>
      <c r="F34" s="32">
        <v>3.54</v>
      </c>
      <c r="G34" s="33">
        <v>8.74</v>
      </c>
      <c r="H34" s="33">
        <v>9.73</v>
      </c>
      <c r="I34" s="33">
        <v>12.83</v>
      </c>
      <c r="J34" s="34">
        <v>14.44</v>
      </c>
      <c r="K34" s="22"/>
      <c r="L34" s="22"/>
      <c r="M34" s="22"/>
      <c r="N34" s="22"/>
      <c r="O34" s="22"/>
      <c r="P34" s="22"/>
    </row>
    <row r="35" spans="1:16" ht="39" customHeight="1" x14ac:dyDescent="0.15">
      <c r="A35" s="22"/>
      <c r="B35" s="35"/>
      <c r="C35" s="1145" t="s">
        <v>527</v>
      </c>
      <c r="D35" s="1146"/>
      <c r="E35" s="1147"/>
      <c r="F35" s="36">
        <v>4.07</v>
      </c>
      <c r="G35" s="37">
        <v>4.09</v>
      </c>
      <c r="H35" s="37">
        <v>4.3</v>
      </c>
      <c r="I35" s="37">
        <v>5.44</v>
      </c>
      <c r="J35" s="38">
        <v>6.11</v>
      </c>
      <c r="K35" s="22"/>
      <c r="L35" s="22"/>
      <c r="M35" s="22"/>
      <c r="N35" s="22"/>
      <c r="O35" s="22"/>
      <c r="P35" s="22"/>
    </row>
    <row r="36" spans="1:16" ht="39" customHeight="1" x14ac:dyDescent="0.15">
      <c r="A36" s="22"/>
      <c r="B36" s="35"/>
      <c r="C36" s="1145" t="s">
        <v>528</v>
      </c>
      <c r="D36" s="1146"/>
      <c r="E36" s="1147"/>
      <c r="F36" s="36">
        <v>5.19</v>
      </c>
      <c r="G36" s="37">
        <v>5.89</v>
      </c>
      <c r="H36" s="37">
        <v>2.59</v>
      </c>
      <c r="I36" s="37">
        <v>3.15</v>
      </c>
      <c r="J36" s="38">
        <v>1.57</v>
      </c>
      <c r="K36" s="22"/>
      <c r="L36" s="22"/>
      <c r="M36" s="22"/>
      <c r="N36" s="22"/>
      <c r="O36" s="22"/>
      <c r="P36" s="22"/>
    </row>
    <row r="37" spans="1:16" ht="39" customHeight="1" x14ac:dyDescent="0.15">
      <c r="A37" s="22"/>
      <c r="B37" s="35"/>
      <c r="C37" s="1145" t="s">
        <v>529</v>
      </c>
      <c r="D37" s="1146"/>
      <c r="E37" s="1147"/>
      <c r="F37" s="36">
        <v>0.28000000000000003</v>
      </c>
      <c r="G37" s="37">
        <v>0</v>
      </c>
      <c r="H37" s="37">
        <v>0.54</v>
      </c>
      <c r="I37" s="37">
        <v>0.49</v>
      </c>
      <c r="J37" s="38">
        <v>0.71</v>
      </c>
      <c r="K37" s="22"/>
      <c r="L37" s="22"/>
      <c r="M37" s="22"/>
      <c r="N37" s="22"/>
      <c r="O37" s="22"/>
      <c r="P37" s="22"/>
    </row>
    <row r="38" spans="1:16" ht="39" customHeight="1" x14ac:dyDescent="0.15">
      <c r="A38" s="22"/>
      <c r="B38" s="35"/>
      <c r="C38" s="1145" t="s">
        <v>530</v>
      </c>
      <c r="D38" s="1146"/>
      <c r="E38" s="1147"/>
      <c r="F38" s="36">
        <v>0.06</v>
      </c>
      <c r="G38" s="37">
        <v>7.0000000000000007E-2</v>
      </c>
      <c r="H38" s="37">
        <v>0.09</v>
      </c>
      <c r="I38" s="37">
        <v>0.09</v>
      </c>
      <c r="J38" s="38">
        <v>0.11</v>
      </c>
      <c r="K38" s="22"/>
      <c r="L38" s="22"/>
      <c r="M38" s="22"/>
      <c r="N38" s="22"/>
      <c r="O38" s="22"/>
      <c r="P38" s="22"/>
    </row>
    <row r="39" spans="1:16" ht="39" customHeight="1" x14ac:dyDescent="0.15">
      <c r="A39" s="22"/>
      <c r="B39" s="35"/>
      <c r="C39" s="1145" t="s">
        <v>531</v>
      </c>
      <c r="D39" s="1146"/>
      <c r="E39" s="1147"/>
      <c r="F39" s="36">
        <v>2.4700000000000002</v>
      </c>
      <c r="G39" s="37">
        <v>1.36</v>
      </c>
      <c r="H39" s="37">
        <v>0.98</v>
      </c>
      <c r="I39" s="37">
        <v>0.43</v>
      </c>
      <c r="J39" s="38">
        <v>0.02</v>
      </c>
      <c r="K39" s="22"/>
      <c r="L39" s="22"/>
      <c r="M39" s="22"/>
      <c r="N39" s="22"/>
      <c r="O39" s="22"/>
      <c r="P39" s="22"/>
    </row>
    <row r="40" spans="1:16" ht="39" customHeight="1" x14ac:dyDescent="0.15">
      <c r="A40" s="22"/>
      <c r="B40" s="35"/>
      <c r="C40" s="1145" t="s">
        <v>532</v>
      </c>
      <c r="D40" s="1146"/>
      <c r="E40" s="1147"/>
      <c r="F40" s="36">
        <v>0</v>
      </c>
      <c r="G40" s="37">
        <v>0</v>
      </c>
      <c r="H40" s="37">
        <v>0.03</v>
      </c>
      <c r="I40" s="37">
        <v>0</v>
      </c>
      <c r="J40" s="38">
        <v>0</v>
      </c>
      <c r="K40" s="22"/>
      <c r="L40" s="22"/>
      <c r="M40" s="22"/>
      <c r="N40" s="22"/>
      <c r="O40" s="22"/>
      <c r="P40" s="22"/>
    </row>
    <row r="41" spans="1:16" ht="39" customHeight="1" x14ac:dyDescent="0.15">
      <c r="A41" s="22"/>
      <c r="B41" s="35"/>
      <c r="C41" s="1145" t="s">
        <v>533</v>
      </c>
      <c r="D41" s="1146"/>
      <c r="E41" s="1147"/>
      <c r="F41" s="36">
        <v>0</v>
      </c>
      <c r="G41" s="37">
        <v>0</v>
      </c>
      <c r="H41" s="37">
        <v>0</v>
      </c>
      <c r="I41" s="37">
        <v>0</v>
      </c>
      <c r="J41" s="38">
        <v>0</v>
      </c>
      <c r="K41" s="22"/>
      <c r="L41" s="22"/>
      <c r="M41" s="22"/>
      <c r="N41" s="22"/>
      <c r="O41" s="22"/>
      <c r="P41" s="22"/>
    </row>
    <row r="42" spans="1:16" ht="39" customHeight="1" x14ac:dyDescent="0.15">
      <c r="A42" s="22"/>
      <c r="B42" s="39"/>
      <c r="C42" s="1145" t="s">
        <v>534</v>
      </c>
      <c r="D42" s="1146"/>
      <c r="E42" s="1147"/>
      <c r="F42" s="36" t="s">
        <v>482</v>
      </c>
      <c r="G42" s="37" t="s">
        <v>482</v>
      </c>
      <c r="H42" s="37" t="s">
        <v>482</v>
      </c>
      <c r="I42" s="37" t="s">
        <v>482</v>
      </c>
      <c r="J42" s="38" t="s">
        <v>482</v>
      </c>
      <c r="K42" s="22"/>
      <c r="L42" s="22"/>
      <c r="M42" s="22"/>
      <c r="N42" s="22"/>
      <c r="O42" s="22"/>
      <c r="P42" s="22"/>
    </row>
    <row r="43" spans="1:16" ht="39" customHeight="1" thickBot="1" x14ac:dyDescent="0.2">
      <c r="A43" s="22"/>
      <c r="B43" s="40"/>
      <c r="C43" s="1148" t="s">
        <v>535</v>
      </c>
      <c r="D43" s="1149"/>
      <c r="E43" s="1150"/>
      <c r="F43" s="41">
        <v>0.12</v>
      </c>
      <c r="G43" s="42">
        <v>0.21</v>
      </c>
      <c r="H43" s="42">
        <v>0.05</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2697</v>
      </c>
      <c r="L45" s="60">
        <v>2646</v>
      </c>
      <c r="M45" s="60">
        <v>2534</v>
      </c>
      <c r="N45" s="60">
        <v>2515</v>
      </c>
      <c r="O45" s="61">
        <v>2395</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482</v>
      </c>
      <c r="L46" s="64" t="s">
        <v>482</v>
      </c>
      <c r="M46" s="64" t="s">
        <v>482</v>
      </c>
      <c r="N46" s="64" t="s">
        <v>482</v>
      </c>
      <c r="O46" s="65" t="s">
        <v>482</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482</v>
      </c>
      <c r="L47" s="64" t="s">
        <v>482</v>
      </c>
      <c r="M47" s="64" t="s">
        <v>482</v>
      </c>
      <c r="N47" s="64" t="s">
        <v>482</v>
      </c>
      <c r="O47" s="65" t="s">
        <v>482</v>
      </c>
      <c r="P47" s="48"/>
      <c r="Q47" s="48"/>
      <c r="R47" s="48"/>
      <c r="S47" s="48"/>
      <c r="T47" s="48"/>
      <c r="U47" s="48"/>
    </row>
    <row r="48" spans="1:21" ht="30.75" customHeight="1" x14ac:dyDescent="0.15">
      <c r="A48" s="48"/>
      <c r="B48" s="1163"/>
      <c r="C48" s="1164"/>
      <c r="D48" s="62"/>
      <c r="E48" s="1155" t="s">
        <v>15</v>
      </c>
      <c r="F48" s="1155"/>
      <c r="G48" s="1155"/>
      <c r="H48" s="1155"/>
      <c r="I48" s="1155"/>
      <c r="J48" s="1156"/>
      <c r="K48" s="63">
        <v>501</v>
      </c>
      <c r="L48" s="64">
        <v>553</v>
      </c>
      <c r="M48" s="64">
        <v>634</v>
      </c>
      <c r="N48" s="64">
        <v>907</v>
      </c>
      <c r="O48" s="65">
        <v>1114</v>
      </c>
      <c r="P48" s="48"/>
      <c r="Q48" s="48"/>
      <c r="R48" s="48"/>
      <c r="S48" s="48"/>
      <c r="T48" s="48"/>
      <c r="U48" s="48"/>
    </row>
    <row r="49" spans="1:21" ht="30.75" customHeight="1" x14ac:dyDescent="0.15">
      <c r="A49" s="48"/>
      <c r="B49" s="1163"/>
      <c r="C49" s="1164"/>
      <c r="D49" s="62"/>
      <c r="E49" s="1155" t="s">
        <v>16</v>
      </c>
      <c r="F49" s="1155"/>
      <c r="G49" s="1155"/>
      <c r="H49" s="1155"/>
      <c r="I49" s="1155"/>
      <c r="J49" s="1156"/>
      <c r="K49" s="63">
        <v>91</v>
      </c>
      <c r="L49" s="64">
        <v>103</v>
      </c>
      <c r="M49" s="64">
        <v>66</v>
      </c>
      <c r="N49" s="64">
        <v>19</v>
      </c>
      <c r="O49" s="65">
        <v>8</v>
      </c>
      <c r="P49" s="48"/>
      <c r="Q49" s="48"/>
      <c r="R49" s="48"/>
      <c r="S49" s="48"/>
      <c r="T49" s="48"/>
      <c r="U49" s="48"/>
    </row>
    <row r="50" spans="1:21" ht="30.75" customHeight="1" x14ac:dyDescent="0.15">
      <c r="A50" s="48"/>
      <c r="B50" s="1163"/>
      <c r="C50" s="1164"/>
      <c r="D50" s="62"/>
      <c r="E50" s="1155" t="s">
        <v>17</v>
      </c>
      <c r="F50" s="1155"/>
      <c r="G50" s="1155"/>
      <c r="H50" s="1155"/>
      <c r="I50" s="1155"/>
      <c r="J50" s="1156"/>
      <c r="K50" s="63">
        <v>188</v>
      </c>
      <c r="L50" s="64">
        <v>185</v>
      </c>
      <c r="M50" s="64">
        <v>182</v>
      </c>
      <c r="N50" s="64">
        <v>173</v>
      </c>
      <c r="O50" s="65">
        <v>161</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482</v>
      </c>
      <c r="L51" s="64" t="s">
        <v>482</v>
      </c>
      <c r="M51" s="64" t="s">
        <v>482</v>
      </c>
      <c r="N51" s="64" t="s">
        <v>482</v>
      </c>
      <c r="O51" s="65" t="s">
        <v>482</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2307</v>
      </c>
      <c r="L52" s="64">
        <v>2338</v>
      </c>
      <c r="M52" s="64">
        <v>2298</v>
      </c>
      <c r="N52" s="64">
        <v>2324</v>
      </c>
      <c r="O52" s="65">
        <v>2490</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1170</v>
      </c>
      <c r="L53" s="69">
        <v>1149</v>
      </c>
      <c r="M53" s="69">
        <v>1118</v>
      </c>
      <c r="N53" s="69">
        <v>1290</v>
      </c>
      <c r="O53" s="70">
        <v>1188</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2016-04-20T07:27:57Z</cp:lastPrinted>
  <dcterms:created xsi:type="dcterms:W3CDTF">2016-02-15T02:07:30Z</dcterms:created>
  <dcterms:modified xsi:type="dcterms:W3CDTF">2016-04-20T11:16:08Z</dcterms:modified>
  <cp:category/>
</cp:coreProperties>
</file>