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0230" yWindow="-15" windowWidth="10275" windowHeight="80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8" i="9" l="1"/>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AM38" i="9"/>
  <c r="C38" i="9"/>
  <c r="AM37" i="9"/>
  <c r="C37" i="9"/>
  <c r="AM36" i="9"/>
  <c r="C36" i="9"/>
  <c r="BW34" i="9"/>
  <c r="BW35" i="9" s="1"/>
  <c r="BW36" i="9" s="1"/>
  <c r="BW37" i="9" s="1"/>
  <c r="BW38" i="9" s="1"/>
  <c r="BW39" i="9" s="1"/>
  <c r="BW40" i="9" s="1"/>
  <c r="BW41" i="9" s="1"/>
  <c r="BW42" i="9" s="1"/>
  <c r="BW43" i="9" s="1"/>
  <c r="C34" i="9"/>
  <c r="C35" i="9" s="1"/>
  <c r="CO34" i="9" l="1"/>
  <c r="CO35" i="9" s="1"/>
  <c r="CO36" i="9" s="1"/>
  <c r="CO37" i="9" s="1"/>
  <c r="CO38" i="9" s="1"/>
  <c r="U34" i="9"/>
  <c r="U35" i="9" s="1"/>
  <c r="U36" i="9" s="1"/>
  <c r="U37" i="9" s="1"/>
  <c r="U38" i="9" s="1"/>
  <c r="AM34" i="9"/>
  <c r="AM35" i="9" s="1"/>
  <c r="BE34" i="9"/>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<sst xmlns="http://schemas.openxmlformats.org/spreadsheetml/2006/main" count="1092" uniqueCount="563">
  <si>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</si>
  <si>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</si>
  <si>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</si>
  <si>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</si>
  <si>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</si>
  <si>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</si>
  <si>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</si>
  <si>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</si>
  <si>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</si>
  <si>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</si>
  <si>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</si>
  <si>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</si>
  <si>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</si>
  <si>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</si>
  <si>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</si>
  <si>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</si>
  <si>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</si>
  <si>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</si>
  <si>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</si>
  <si>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</si>
  <si>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</si>
  <si>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</si>
  <si>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</si>
  <si>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</si>
  <si>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</si>
  <si>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</si>
  <si>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</si>
  <si>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</si>
  <si>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</si>
  <si>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</si>
  <si>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</si>
  <si>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</si>
  <si>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</si>
  <si>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</si>
  <si>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</si>
  <si>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</si>
  <si>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</si>
  <si>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</si>
  <si>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</si>
  <si>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</si>
  <si>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</si>
  <si>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</si>
  <si>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</si>
  <si>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</si>
  <si>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</si>
  <si>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</si>
  <si>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</si>
  <si>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</si>
  <si>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</si>
  <si>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</si>
  <si>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</si>
  <si>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</si>
  <si>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</si>
  <si>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</si>
  <si>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</si>
  <si>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</si>
  <si>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</si>
  <si>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</si>
  <si>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</si>
  <si>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</si>
  <si>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</si>
  <si>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</si>
  <si>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</si>
  <si>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</si>
  <si>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</si>
  <si>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</si>
  <si>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</si>
  <si>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</si>
  <si>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</si>
  <si>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</si>
  <si>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</si>
  <si>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</si>
  <si>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</si>
  <si>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</si>
  <si>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</si>
  <si>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</si>
  <si>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</si>
  <si>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</si>
  <si>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</si>
  <si>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</si>
  <si>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</si>
  <si>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久万高原町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</si>
  <si>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</si>
  <si>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</si>
  <si>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</si>
  <si>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</si>
  <si>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</si>
  <si>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</si>
  <si>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</si>
  <si>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</si>
  <si>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</si>
  <si>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</si>
  <si>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</si>
  <si>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</si>
  <si>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</si>
  <si>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</si>
  <si>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</si>
  <si>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</si>
  <si>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</si>
  <si>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</si>
  <si>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</si>
  <si>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</si>
  <si>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</si>
  <si>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</si>
  <si>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</si>
  <si>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</si>
  <si>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</si>
  <si>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</si>
  <si>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</si>
  <si>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</si>
  <si>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</si>
  <si>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</si>
  <si>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</si>
  <si>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</si>
  <si>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</si>
  <si>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</si>
  <si>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</si>
  <si>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</si>
  <si>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</si>
  <si>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</si>
  <si>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</si>
  <si>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</si>
  <si>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</si>
  <si>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</si>
  <si>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</si>
  <si>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</si>
  <si>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</si>
  <si>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</si>
  <si>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</si>
  <si>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</si>
  <si>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</si>
  <si>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</si>
  <si>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</si>
  <si>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</si>
  <si>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</si>
  <si>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</si>
  <si>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</si>
  <si>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</si>
  <si>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</si>
  <si>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</si>
  <si>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</si>
  <si>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</si>
  <si>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</si>
  <si>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</si>
  <si>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</si>
  <si>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</si>
  <si>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</si>
  <si>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</si>
  <si>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</si>
  <si>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</si>
  <si>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</si>
  <si>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</si>
  <si>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</si>
  <si>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</si>
  <si>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</si>
  <si>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</si>
  <si>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</si>
  <si>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</si>
  <si>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</si>
  <si>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</si>
  <si>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</si>
  <si>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</si>
  <si>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</si>
  <si>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</si>
  <si>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</si>
  <si>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</si>
  <si>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</si>
  <si>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</si>
  <si>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</si>
  <si>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</si>
  <si>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</si>
  <si>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</si>
  <si>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</si>
  <si>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</si>
  <si>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</si>
  <si>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</si>
  <si>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</si>
  <si>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</si>
  <si>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</si>
  <si>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</si>
  <si>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</si>
  <si>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</si>
  <si>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</si>
  <si>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</si>
  <si>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</si>
  <si>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</si>
  <si>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</si>
  <si>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</si>
  <si>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</si>
  <si>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</si>
  <si>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</si>
  <si>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</si>
  <si>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</si>
  <si>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</si>
  <si>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愛媛県久万高原町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</si>
  <si>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</si>
  <si>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</si>
  <si>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</si>
  <si>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</si>
  <si>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</si>
  <si>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</si>
  <si>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</si>
  <si>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</si>
  <si>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</si>
  <si>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</si>
  <si>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</si>
  <si>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</si>
  <si>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</si>
  <si>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</si>
  <si>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</si>
  <si>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</si>
  <si>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</si>
  <si>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</si>
  <si>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</si>
  <si>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</si>
  <si>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</si>
  <si>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</si>
  <si>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</si>
  <si>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</si>
  <si>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</si>
  <si>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</si>
  <si>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</si>
  <si>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</si>
  <si>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</si>
  <si>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</si>
  <si>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</si>
  <si>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</si>
  <si>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</si>
  <si>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</si>
  <si>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</si>
  <si>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</si>
  <si>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</si>
  <si>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</si>
  <si>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</si>
  <si>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</si>
  <si>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</si>
  <si>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</si>
  <si>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</si>
  <si>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</si>
  <si>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</si>
  <si>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</si>
  <si>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</si>
  <si>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</si>
  <si>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</si>
  <si>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</si>
  <si>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</si>
  <si>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</si>
  <si>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</si>
  <si>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</si>
  <si>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</si>
  <si>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</si>
  <si>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</si>
  <si>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</si>
  <si>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</si>
  <si>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</si>
  <si>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</si>
  <si>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</si>
  <si>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</si>
  <si>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</si>
  <si>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</si>
  <si>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</si>
  <si>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</si>
  <si>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</si>
  <si>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</si>
  <si>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</si>
  <si>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</si>
  <si>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</si>
  <si>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</si>
  <si>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</si>
  <si>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</si>
  <si>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</si>
  <si>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</si>
  <si>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</si>
  <si>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</si>
  <si>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</si>
  <si>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</si>
  <si>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</si>
  <si>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</si>
  <si>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</si>
  <si>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</si>
  <si>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</si>
  <si>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</si>
  <si>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</si>
  <si>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</si>
  <si>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</si>
  <si>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</si>
  <si>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</si>
  <si>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</si>
  <si>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</si>
  <si>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</si>
  <si>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</si>
  <si>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</si>
  <si>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</si>
  <si>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</si>
  <si>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</si>
  <si>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</si>
  <si>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</si>
  <si>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</si>
  <si>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</si>
  <si>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</si>
  <si>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</si>
  <si>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</si>
  <si>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</si>
  <si>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</si>
  <si>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</si>
  <si>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</si>
  <si>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</si>
  <si>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</si>
  <si>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</si>
  <si>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</si>
  <si>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</si>
  <si>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</si>
  <si>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</si>
  <si>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</si>
  <si>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</si>
  <si>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</si>
  <si>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</si>
  <si>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</si>
  <si>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</si>
  <si>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</si>
  <si>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</si>
  <si>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</si>
  <si>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</si>
  <si>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</si>
  <si>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</si>
  <si>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</si>
  <si>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</si>
  <si>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</si>
  <si>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</si>
  <si>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</si>
  <si>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</si>
  <si>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</si>
  <si>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</si>
  <si>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</si>
  <si>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</si>
  <si>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</si>
  <si>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</si>
  <si>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</si>
  <si>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</si>
  <si>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</si>
  <si>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</si>
  <si>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</si>
  <si>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</si>
  <si>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</si>
  <si>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愛媛県久万高原町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</si>
  <si>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</si>
  <si>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</si>
  <si>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</si>
  <si>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</si>
  <si>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</si>
  <si>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</si>
  <si>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</si>
  <si>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</si>
  <si>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</si>
  <si>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</si>
  <si>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</si>
  <si>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</si>
  <si>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</si>
  <si>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</si>
  <si>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</si>
  <si>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</si>
  <si>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</si>
  <si>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</si>
  <si>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</si>
  <si>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</si>
  <si>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凶荒予備事業特別会計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</si>
  <si>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</si>
  <si>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</si>
  <si>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</si>
  <si>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</si>
  <si>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</si>
  <si>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</si>
  <si>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</si>
  <si>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</si>
  <si>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</si>
  <si>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</si>
  <si>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</si>
  <si>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</si>
  <si>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</si>
  <si>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訪問看護事業特別会計</t>
    <phoneticPr fontId="5"/>
  </si>
  <si>
    <t>国民健康保険事業特別会計</t>
    <phoneticPr fontId="5"/>
  </si>
  <si>
    <t>国民健康保険診療所事業特別会計</t>
    <phoneticPr fontId="5"/>
  </si>
  <si>
    <t>介護保険事業特別会計</t>
    <phoneticPr fontId="5"/>
  </si>
  <si>
    <t>後期高齢者医療保険事業特別会計</t>
    <phoneticPr fontId="5"/>
  </si>
  <si>
    <t>病院事業会計</t>
    <phoneticPr fontId="5"/>
  </si>
  <si>
    <t>法適用企業</t>
    <phoneticPr fontId="5"/>
  </si>
  <si>
    <t>老人保健施設事業会計</t>
    <phoneticPr fontId="5"/>
  </si>
  <si>
    <t>簡易水道事業特別会計</t>
    <phoneticPr fontId="5"/>
  </si>
  <si>
    <t>法非適用企業</t>
    <phoneticPr fontId="5"/>
  </si>
  <si>
    <t>公共下水道事業特別会計</t>
    <phoneticPr fontId="5"/>
  </si>
  <si>
    <t>農業集落排水事業特別会計</t>
    <phoneticPr fontId="5"/>
  </si>
  <si>
    <t>浄化槽事業特別会計</t>
    <phoneticPr fontId="5"/>
  </si>
  <si>
    <t>分譲宅地造成事業特別会計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</si>
  <si>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</si>
  <si>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</si>
  <si>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</si>
  <si>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</si>
  <si>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</si>
  <si>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</si>
  <si>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</si>
  <si>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</si>
  <si>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</si>
  <si>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</si>
  <si>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</si>
  <si>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</si>
  <si>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</si>
  <si>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</si>
  <si>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</si>
  <si>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</si>
  <si>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</si>
  <si>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</si>
  <si>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</si>
  <si>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</si>
  <si>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</si>
  <si>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</si>
  <si>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</si>
  <si>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</si>
  <si>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</si>
  <si>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</si>
  <si>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</si>
  <si>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</si>
  <si>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</si>
  <si>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</si>
  <si>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</si>
  <si>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</si>
  <si>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</si>
  <si>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</si>
  <si>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</si>
  <si>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</si>
  <si>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</si>
  <si>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</si>
  <si>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</si>
  <si>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</si>
  <si>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</si>
  <si>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</si>
  <si>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</si>
  <si>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</si>
  <si>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</si>
  <si>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</si>
  <si>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</si>
  <si>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</si>
  <si>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</si>
  <si>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</si>
  <si>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</si>
  <si>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</si>
  <si>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</si>
  <si>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</si>
  <si>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</si>
  <si>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</si>
  <si>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</si>
  <si>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</si>
  <si>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</si>
  <si>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</si>
  <si>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</si>
  <si>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</si>
  <si>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</si>
  <si>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</si>
  <si>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</si>
  <si>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</si>
  <si>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</si>
  <si>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</si>
  <si>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</si>
  <si>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</si>
  <si>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</si>
  <si>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</si>
  <si>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</si>
  <si>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</si>
  <si>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</si>
  <si>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</si>
  <si>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</si>
  <si>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</si>
  <si>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</si>
  <si>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</si>
  <si>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</si>
  <si>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</si>
  <si>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</si>
  <si>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</si>
  <si>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</si>
  <si>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</si>
  <si>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</si>
  <si>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</si>
  <si>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</si>
  <si>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</si>
  <si>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</si>
  <si>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</si>
  <si>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</si>
  <si>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</si>
  <si>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</si>
  <si>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</si>
  <si>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</si>
  <si>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</si>
  <si>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</si>
  <si>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</si>
  <si>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</si>
  <si>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</si>
  <si>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</si>
  <si>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</si>
  <si>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</si>
  <si>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</si>
  <si>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</si>
  <si>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</si>
  <si>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</si>
  <si>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</si>
  <si>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</si>
  <si>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</si>
  <si>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</si>
  <si>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</si>
  <si>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</si>
  <si>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</si>
  <si>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</si>
  <si>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</si>
  <si>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</si>
  <si>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</si>
  <si>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</si>
  <si>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</si>
  <si>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</si>
  <si>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</si>
  <si>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</si>
  <si>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</si>
  <si>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</si>
  <si>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</si>
  <si>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</si>
  <si>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</si>
  <si>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</si>
  <si>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</si>
  <si>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</si>
  <si>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一般会計</t>
  </si>
  <si>
    <t>老人保健施設事業会計</t>
  </si>
  <si>
    <t>国民健康保険事業特別会計</t>
  </si>
  <si>
    <t>介護保険事業特別会計</t>
  </si>
  <si>
    <t>公共下水道事業特別会計</t>
  </si>
  <si>
    <t>国民健康保険診療所事業特別会計</t>
  </si>
  <si>
    <t>訪問看護事業特別会計</t>
  </si>
  <si>
    <t>その他会計（赤字）</t>
  </si>
  <si>
    <t>その他会計（黒字）</t>
  </si>
  <si>
    <t>-</t>
    <phoneticPr fontId="2"/>
  </si>
  <si>
    <t xml:space="preserve"> </t>
    <phoneticPr fontId="2"/>
  </si>
  <si>
    <t>公益社団法人久万高原農業公社</t>
    <rPh sb="0" eb="2">
      <t>コウエキ</t>
    </rPh>
    <rPh sb="2" eb="4">
      <t>シャダン</t>
    </rPh>
    <rPh sb="4" eb="6">
      <t>ホウジン</t>
    </rPh>
    <rPh sb="6" eb="10">
      <t>クマコウゲン</t>
    </rPh>
    <rPh sb="10" eb="12">
      <t>ノウギョウ</t>
    </rPh>
    <rPh sb="12" eb="14">
      <t>コウシャ</t>
    </rPh>
    <phoneticPr fontId="2"/>
  </si>
  <si>
    <t>久万高原町土地開発公社</t>
    <rPh sb="0" eb="5">
      <t>クマコウゲンチョウ</t>
    </rPh>
    <rPh sb="5" eb="7">
      <t>トチ</t>
    </rPh>
    <rPh sb="7" eb="9">
      <t>カイハツ</t>
    </rPh>
    <rPh sb="9" eb="11">
      <t>コウシャ</t>
    </rPh>
    <phoneticPr fontId="2"/>
  </si>
  <si>
    <t>株式会社いぶき</t>
    <rPh sb="0" eb="2">
      <t>カブシキ</t>
    </rPh>
    <rPh sb="2" eb="4">
      <t>カイシャ</t>
    </rPh>
    <phoneticPr fontId="2"/>
  </si>
  <si>
    <t>○</t>
    <phoneticPr fontId="2"/>
  </si>
  <si>
    <t>一般財団法人柳谷産業開発公社</t>
    <rPh sb="0" eb="2">
      <t>イッパン</t>
    </rPh>
    <rPh sb="2" eb="4">
      <t>ザイダン</t>
    </rPh>
    <rPh sb="4" eb="6">
      <t>ホウジン</t>
    </rPh>
    <rPh sb="6" eb="8">
      <t>ヤナダニ</t>
    </rPh>
    <rPh sb="8" eb="10">
      <t>サンギョウ</t>
    </rPh>
    <rPh sb="10" eb="12">
      <t>カイハツ</t>
    </rPh>
    <rPh sb="12" eb="14">
      <t>コウシャ</t>
    </rPh>
    <phoneticPr fontId="2"/>
  </si>
  <si>
    <t>株式会社みかわ</t>
    <rPh sb="0" eb="2">
      <t>カブシキ</t>
    </rPh>
    <rPh sb="2" eb="4">
      <t>カイシャ</t>
    </rPh>
    <phoneticPr fontId="2"/>
  </si>
  <si>
    <t>愛媛県市町総合事務組合　退職手当事業分</t>
    <rPh sb="0" eb="2">
      <t>エヒメ</t>
    </rPh>
    <rPh sb="2" eb="3">
      <t>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</si>
  <si>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　消防補償事業分</t>
    <rPh sb="0" eb="2">
      <t>エヒメ</t>
    </rPh>
    <rPh sb="2" eb="3">
      <t>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</si>
  <si>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　交通災害事業分</t>
    <rPh sb="0" eb="2">
      <t>エヒメ</t>
    </rPh>
    <rPh sb="2" eb="3">
      <t>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</si>
  <si>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　自治会館事業分</t>
    <rPh sb="0" eb="2">
      <t>エヒメ</t>
    </rPh>
    <rPh sb="2" eb="3">
      <t>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</si>
  <si>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　議員公務災害事業分</t>
    <rPh sb="0" eb="2">
      <t>エヒメ</t>
    </rPh>
    <rPh sb="2" eb="3">
      <t>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</si>
  <si>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　共通経費分</t>
    <rPh sb="0" eb="2">
      <t>エヒメ</t>
    </rPh>
    <rPh sb="2" eb="3">
      <t>ケン</t>
    </rPh>
    <rPh sb="3" eb="5">
      <t>シチョウ</t>
    </rPh>
    <rPh sb="5" eb="7">
      <t>ソウゴウ</t>
    </rPh>
    <rPh sb="7" eb="9">
      <t>ジム</t>
    </rPh>
    <rPh sb="9" eb="11">
      <t>クミアイ</t>
    </rPh>
    <rPh sb="12" eb="14">
      <t>キョウツウ</t>
    </rPh>
    <rPh sb="14" eb="16">
      <t>ケイヒ</t>
    </rPh>
    <rPh sb="16" eb="17">
      <t>ブン</t>
    </rPh>
    <phoneticPr fontId="2"/>
  </si>
  <si>
    <t>松山広域福祉施設事務組合　一般会計</t>
    <rPh sb="0" eb="2">
      <t>マツヤマ</t>
    </rPh>
    <rPh sb="2" eb="4">
      <t>コウイキ</t>
    </rPh>
    <rPh sb="4" eb="6">
      <t>フクシ</t>
    </rPh>
    <rPh sb="6" eb="8">
      <t>シセツ</t>
    </rPh>
    <rPh sb="8" eb="10">
      <t>ジム</t>
    </rPh>
    <rPh sb="10" eb="12">
      <t>クミアイ</t>
    </rPh>
    <rPh sb="13" eb="15">
      <t>イッパン</t>
    </rPh>
    <rPh sb="15" eb="17">
      <t>カイケイ</t>
    </rPh>
    <phoneticPr fontId="2"/>
  </si>
  <si>
    <t>松山広域福祉施設事務組合　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</si>
  <si>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</si>
  <si>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　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</si>
  <si>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愛媛県後期高齢者医療広域連合　後期高齢者医療特別会計</t>
    <rPh sb="0" eb="3">
      <t>エヒメケン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</si>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</sst>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187495</c:v>
                </c:pt>
                <c:pt idx="1">
                  <c:v>127415</c:v>
                </c:pt>
                <c:pt idx="2">
                  <c:v>97876</c:v>
                </c:pt>
                <c:pt idx="3">
                  <c:v>211616</c:v>
                </c:pt>
                <c:pt idx="4">
                  <c:v>120713</c:v>
                </c:pt>
              </c:numCache>
            </c:numRef>
          </c:val>
          <c:smooth val="0"/>
        </c:ser>
        <c:dLbls>
          <c:showLegendKey val="0"/>
          <c:showVal val="0"/>
          <c:showCatName val="0"/>
          <c:showSerName val="0"/>
          <c:showPercent val="0"/>
          <c:showBubbleSize val="0"/>
        </c:dLbls>
        <c:marker val="1"/>
        <c:smooth val="0"/>
        <c:axId val="138817920"/>
        <c:axId val="138819840"/>
      </c:lineChart>
      <c:catAx>
        <c:axId val="1388179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819840"/>
        <c:crosses val="autoZero"/>
        <c:auto val="1"/>
        <c:lblAlgn val="ctr"/>
        <c:lblOffset val="100"/>
        <c:tickLblSkip val="1"/>
        <c:tickMarkSkip val="1"/>
        <c:noMultiLvlLbl val="0"/>
      </c:catAx>
      <c:valAx>
        <c:axId val="13881984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8179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7.92</c:v>
                </c:pt>
                <c:pt idx="1">
                  <c:v>8.5299999999999994</c:v>
                </c:pt>
                <c:pt idx="2">
                  <c:v>7.54</c:v>
                </c:pt>
                <c:pt idx="3">
                  <c:v>7.98</c:v>
                </c:pt>
                <c:pt idx="4">
                  <c:v>9.39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22.23</c:v>
                </c:pt>
                <c:pt idx="1">
                  <c:v>28.09</c:v>
                </c:pt>
                <c:pt idx="2">
                  <c:v>35.29</c:v>
                </c:pt>
                <c:pt idx="3">
                  <c:v>44.43</c:v>
                </c:pt>
                <c:pt idx="4">
                  <c:v>55.12</c:v>
                </c:pt>
              </c:numCache>
            </c:numRef>
          </c:val>
        </c:ser>
        <c:dLbls>
          <c:showLegendKey val="0"/>
          <c:showVal val="0"/>
          <c:showCatName val="0"/>
          <c:showSerName val="0"/>
          <c:showPercent val="0"/>
          <c:showBubbleSize val="0"/>
        </c:dLbls>
        <c:gapWidth val="250"/>
        <c:overlap val="100"/>
        <c:axId val="139048832"/>
        <c:axId val="139051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4.92</c:v>
                </c:pt>
                <c:pt idx="1">
                  <c:v>0.23</c:v>
                </c:pt>
                <c:pt idx="2">
                  <c:v>3.82</c:v>
                </c:pt>
                <c:pt idx="3">
                  <c:v>5.13</c:v>
                </c:pt>
                <c:pt idx="4">
                  <c:v>5.27</c:v>
                </c:pt>
              </c:numCache>
            </c:numRef>
          </c:val>
          <c:smooth val="0"/>
        </c:ser>
        <c:dLbls>
          <c:showLegendKey val="0"/>
          <c:showVal val="0"/>
          <c:showCatName val="0"/>
          <c:showSerName val="0"/>
          <c:showPercent val="0"/>
          <c:showBubbleSize val="0"/>
        </c:dLbls>
        <c:marker val="1"/>
        <c:smooth val="0"/>
        <c:axId val="139048832"/>
        <c:axId val="139051008"/>
      </c:lineChart>
      <c:catAx>
        <c:axId val="139048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051008"/>
        <c:crosses val="autoZero"/>
        <c:auto val="1"/>
        <c:lblAlgn val="ctr"/>
        <c:lblOffset val="100"/>
        <c:tickLblSkip val="1"/>
        <c:tickMarkSkip val="1"/>
        <c:noMultiLvlLbl val="0"/>
      </c:catAx>
      <c:valAx>
        <c:axId val="13905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048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0.39</c:v>
                </c:pt>
                <c:pt idx="2">
                  <c:v>#N/A</c:v>
                </c:pt>
                <c:pt idx="3">
                  <c:v>0.38</c:v>
                </c:pt>
                <c:pt idx="4">
                  <c:v>#N/A</c:v>
                </c:pt>
                <c:pt idx="5">
                  <c:v>0.34</c:v>
                </c:pt>
                <c:pt idx="6">
                  <c:v>#N/A</c:v>
                </c:pt>
                <c:pt idx="7">
                  <c:v>0.18</c:v>
                </c:pt>
                <c:pt idx="8">
                  <c:v>#N/A</c:v>
                </c:pt>
                <c:pt idx="9">
                  <c:v>0.23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訪問看護事業特別会計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0.05</c:v>
                </c:pt>
                <c:pt idx="2">
                  <c:v>#N/A</c:v>
                </c:pt>
                <c:pt idx="3">
                  <c:v>0.06</c:v>
                </c:pt>
                <c:pt idx="4">
                  <c:v>#N/A</c:v>
                </c:pt>
                <c:pt idx="5">
                  <c:v>0.08</c:v>
                </c:pt>
                <c:pt idx="6">
                  <c:v>#N/A</c:v>
                </c:pt>
                <c:pt idx="7">
                  <c:v>0.08</c:v>
                </c:pt>
                <c:pt idx="8">
                  <c:v>#N/A</c:v>
                </c:pt>
                <c:pt idx="9">
                  <c:v>0.09</c:v>
                </c:pt>
              </c:numCache>
            </c:numRef>
          </c:val>
        </c:ser>
        <c:ser>
          <c:idx val="3"/>
          <c:order val="3"/>
          <c:tx>
            <c:strRef>
              <c:f>データシート!$A$30</c:f>
              <c:strCache>
                <c:ptCount val="1"/>
                <c:pt idx="0">
                  <c:v>国民健康保険診療所事業特別会計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0.17</c:v>
                </c:pt>
                <c:pt idx="2">
                  <c:v>#N/A</c:v>
                </c:pt>
                <c:pt idx="3">
                  <c:v>0.14000000000000001</c:v>
                </c:pt>
                <c:pt idx="4">
                  <c:v>#N/A</c:v>
                </c:pt>
                <c:pt idx="5">
                  <c:v>0.12</c:v>
                </c:pt>
                <c:pt idx="6">
                  <c:v>#N/A</c:v>
                </c:pt>
                <c:pt idx="7">
                  <c:v>0.08</c:v>
                </c:pt>
                <c:pt idx="8">
                  <c:v>#N/A</c:v>
                </c:pt>
                <c:pt idx="9">
                  <c:v>0.09</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0.17</c:v>
                </c:pt>
                <c:pt idx="2">
                  <c:v>#N/A</c:v>
                </c:pt>
                <c:pt idx="3">
                  <c:v>0.16</c:v>
                </c:pt>
                <c:pt idx="4">
                  <c:v>#N/A</c:v>
                </c:pt>
                <c:pt idx="5">
                  <c:v>0.11</c:v>
                </c:pt>
                <c:pt idx="6">
                  <c:v>#N/A</c:v>
                </c:pt>
                <c:pt idx="7">
                  <c:v>0.06</c:v>
                </c:pt>
                <c:pt idx="8">
                  <c:v>#N/A</c:v>
                </c:pt>
                <c:pt idx="9">
                  <c:v>0.17</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0.16</c:v>
                </c:pt>
                <c:pt idx="2">
                  <c:v>#N/A</c:v>
                </c:pt>
                <c:pt idx="3">
                  <c:v>0.03</c:v>
                </c:pt>
                <c:pt idx="4">
                  <c:v>#N/A</c:v>
                </c:pt>
                <c:pt idx="5">
                  <c:v>0.05</c:v>
                </c:pt>
                <c:pt idx="6">
                  <c:v>#N/A</c:v>
                </c:pt>
                <c:pt idx="7">
                  <c:v>0.22</c:v>
                </c:pt>
                <c:pt idx="8">
                  <c:v>#N/A</c:v>
                </c:pt>
                <c:pt idx="9">
                  <c:v>0.39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1.81</c:v>
                </c:pt>
                <c:pt idx="2">
                  <c:v>#N/A</c:v>
                </c:pt>
                <c:pt idx="3">
                  <c:v>2.15</c:v>
                </c:pt>
                <c:pt idx="4">
                  <c:v>#N/A</c:v>
                </c:pt>
                <c:pt idx="5">
                  <c:v>2.5</c:v>
                </c:pt>
                <c:pt idx="6">
                  <c:v>#N/A</c:v>
                </c:pt>
                <c:pt idx="7">
                  <c:v>2.21</c:v>
                </c:pt>
                <c:pt idx="8">
                  <c:v>#N/A</c:v>
                </c:pt>
                <c:pt idx="9">
                  <c:v>2.1800000000000002</c:v>
                </c:pt>
              </c:numCache>
            </c:numRef>
          </c:val>
        </c:ser>
        <c:ser>
          <c:idx val="7"/>
          <c:order val="7"/>
          <c:tx>
            <c:strRef>
              <c:f>データシート!$A$34</c:f>
              <c:strCache>
                <c:ptCount val="1"/>
                <c:pt idx="0">
                  <c:v>老人保健施設事業会計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4.2699999999999996</c:v>
                </c:pt>
                <c:pt idx="2">
                  <c:v>#N/A</c:v>
                </c:pt>
                <c:pt idx="3">
                  <c:v>4.8899999999999997</c:v>
                </c:pt>
                <c:pt idx="4">
                  <c:v>#N/A</c:v>
                </c:pt>
                <c:pt idx="5">
                  <c:v>5.05</c:v>
                </c:pt>
                <c:pt idx="6">
                  <c:v>#N/A</c:v>
                </c:pt>
                <c:pt idx="7">
                  <c:v>5.25</c:v>
                </c:pt>
                <c:pt idx="8">
                  <c:v>#N/A</c:v>
                </c:pt>
                <c:pt idx="9">
                  <c:v>5.71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7.9</c:v>
                </c:pt>
                <c:pt idx="2">
                  <c:v>#N/A</c:v>
                </c:pt>
                <c:pt idx="3">
                  <c:v>8.43</c:v>
                </c:pt>
                <c:pt idx="4">
                  <c:v>#N/A</c:v>
                </c:pt>
                <c:pt idx="5">
                  <c:v>7.49</c:v>
                </c:pt>
                <c:pt idx="6">
                  <c:v>#N/A</c:v>
                </c:pt>
                <c:pt idx="7">
                  <c:v>7.92</c:v>
                </c:pt>
                <c:pt idx="8">
                  <c:v>#N/A</c:v>
                </c:pt>
                <c:pt idx="9">
                  <c:v>9.3000000000000007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11.15</c:v>
                </c:pt>
                <c:pt idx="2">
                  <c:v>#N/A</c:v>
                </c:pt>
                <c:pt idx="3">
                  <c:v>11.61</c:v>
                </c:pt>
                <c:pt idx="4">
                  <c:v>#N/A</c:v>
                </c:pt>
                <c:pt idx="5">
                  <c:v>11.31</c:v>
                </c:pt>
                <c:pt idx="6">
                  <c:v>#N/A</c:v>
                </c:pt>
                <c:pt idx="7">
                  <c:v>11.81</c:v>
                </c:pt>
                <c:pt idx="8">
                  <c:v>#N/A</c:v>
                </c:pt>
                <c:pt idx="9">
                  <c:v>12.11</c:v>
                </c:pt>
              </c:numCache>
            </c:numRef>
          </c:val>
        </c:ser>
        <c:dLbls>
          <c:showLegendKey val="0"/>
          <c:showVal val="0"/>
          <c:showCatName val="0"/>
          <c:showSerName val="0"/>
          <c:showPercent val="0"/>
          <c:showBubbleSize val="0"/>
        </c:dLbls>
        <c:gapWidth val="150"/>
        <c:overlap val="100"/>
        <c:axId val="139272192"/>
        <c:axId val="139273728"/>
      </c:barChart>
      <c:catAx>
        <c:axId val="139272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273728"/>
        <c:crosses val="autoZero"/>
        <c:auto val="1"/>
        <c:lblAlgn val="ctr"/>
        <c:lblOffset val="100"/>
        <c:tickLblSkip val="1"/>
        <c:tickMarkSkip val="1"/>
        <c:noMultiLvlLbl val="0"/>
      </c:catAx>
      <c:valAx>
        <c:axId val="139273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72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1579</c:v>
                </c:pt>
                <c:pt idx="5">
                  <c:v>1443</c:v>
                </c:pt>
                <c:pt idx="8">
                  <c:v>1364</c:v>
                </c:pt>
                <c:pt idx="11">
                  <c:v>1332</c:v>
                </c:pt>
                <c:pt idx="14">
                  <c:v>1276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31</c:v>
                </c:pt>
                <c:pt idx="3">
                  <c:v>29</c:v>
                </c:pt>
                <c:pt idx="6">
                  <c:v>21</c:v>
                </c:pt>
                <c:pt idx="9">
                  <c:v>18</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591</c:v>
                </c:pt>
                <c:pt idx="3">
                  <c:v>642</c:v>
                </c:pt>
                <c:pt idx="6">
                  <c:v>653</c:v>
                </c:pt>
                <c:pt idx="9">
                  <c:v>663</c:v>
                </c:pt>
                <c:pt idx="12">
                  <c:v>650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1842</c:v>
                </c:pt>
                <c:pt idx="3">
                  <c:v>1661</c:v>
                </c:pt>
                <c:pt idx="6">
                  <c:v>1463</c:v>
                </c:pt>
                <c:pt idx="9">
                  <c:v>1343</c:v>
                </c:pt>
                <c:pt idx="12">
                  <c:v>1258</c:v>
                </c:pt>
              </c:numCache>
            </c:numRef>
          </c:val>
        </c:ser>
        <c:dLbls>
          <c:showLegendKey val="0"/>
          <c:showVal val="0"/>
          <c:showCatName val="0"/>
          <c:showSerName val="0"/>
          <c:showPercent val="0"/>
          <c:showBubbleSize val="0"/>
        </c:dLbls>
        <c:gapWidth val="100"/>
        <c:overlap val="100"/>
        <c:axId val="138042752"/>
        <c:axId val="138057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885</c:v>
                </c:pt>
                <c:pt idx="2">
                  <c:v>#N/A</c:v>
                </c:pt>
                <c:pt idx="3">
                  <c:v>#N/A</c:v>
                </c:pt>
                <c:pt idx="4">
                  <c:v>889</c:v>
                </c:pt>
                <c:pt idx="5">
                  <c:v>#N/A</c:v>
                </c:pt>
                <c:pt idx="6">
                  <c:v>#N/A</c:v>
                </c:pt>
                <c:pt idx="7">
                  <c:v>773</c:v>
                </c:pt>
                <c:pt idx="8">
                  <c:v>#N/A</c:v>
                </c:pt>
                <c:pt idx="9">
                  <c:v>#N/A</c:v>
                </c:pt>
                <c:pt idx="10">
                  <c:v>692</c:v>
                </c:pt>
                <c:pt idx="11">
                  <c:v>#N/A</c:v>
                </c:pt>
                <c:pt idx="12">
                  <c:v>#N/A</c:v>
                </c:pt>
                <c:pt idx="13">
                  <c:v>650</c:v>
                </c:pt>
                <c:pt idx="14">
                  <c:v>#N/A</c:v>
                </c:pt>
              </c:numCache>
            </c:numRef>
          </c:val>
          <c:smooth val="0"/>
        </c:ser>
        <c:dLbls>
          <c:showLegendKey val="0"/>
          <c:showVal val="0"/>
          <c:showCatName val="0"/>
          <c:showSerName val="0"/>
          <c:showPercent val="0"/>
          <c:showBubbleSize val="0"/>
        </c:dLbls>
        <c:marker val="1"/>
        <c:smooth val="0"/>
        <c:axId val="138042752"/>
        <c:axId val="138057216"/>
      </c:lineChart>
      <c:catAx>
        <c:axId val="138042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057216"/>
        <c:crosses val="autoZero"/>
        <c:auto val="1"/>
        <c:lblAlgn val="ctr"/>
        <c:lblOffset val="100"/>
        <c:tickLblSkip val="1"/>
        <c:tickMarkSkip val="1"/>
        <c:noMultiLvlLbl val="0"/>
      </c:catAx>
      <c:valAx>
        <c:axId val="138057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042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12211</c:v>
                </c:pt>
                <c:pt idx="5">
                  <c:v>11680</c:v>
                </c:pt>
                <c:pt idx="8">
                  <c:v>11148</c:v>
                </c:pt>
                <c:pt idx="11">
                  <c:v>10804</c:v>
                </c:pt>
                <c:pt idx="14">
                  <c:v>10516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935</c:v>
                </c:pt>
                <c:pt idx="5">
                  <c:v>572</c:v>
                </c:pt>
                <c:pt idx="8">
                  <c:v>462</c:v>
                </c:pt>
                <c:pt idx="11">
                  <c:v>392</c:v>
                </c:pt>
                <c:pt idx="14">
                  <c:v>312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2751</c:v>
                </c:pt>
                <c:pt idx="5">
                  <c:v>3108</c:v>
                </c:pt>
                <c:pt idx="8">
                  <c:v>4145</c:v>
                </c:pt>
                <c:pt idx="11">
                  <c:v>5032</c:v>
                </c:pt>
                <c:pt idx="14">
                  <c:v>5514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1791</c:v>
                </c:pt>
                <c:pt idx="3">
                  <c:v>1726</c:v>
                </c:pt>
                <c:pt idx="6">
                  <c:v>1683</c:v>
                </c:pt>
                <c:pt idx="9">
                  <c:v>1573</c:v>
                </c:pt>
                <c:pt idx="12">
                  <c:v>1506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8198</c:v>
                </c:pt>
                <c:pt idx="3">
                  <c:v>7885</c:v>
                </c:pt>
                <c:pt idx="6">
                  <c:v>7475</c:v>
                </c:pt>
                <c:pt idx="9">
                  <c:v>7139</c:v>
                </c:pt>
                <c:pt idx="12">
                  <c:v>6701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484</c:v>
                </c:pt>
                <c:pt idx="3">
                  <c:v>222</c:v>
                </c:pt>
                <c:pt idx="6">
                  <c:v>201</c:v>
                </c:pt>
                <c:pt idx="9">
                  <c:v>183</c:v>
                </c:pt>
                <c:pt idx="12">
                  <c:v>164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11303</c:v>
                </c:pt>
                <c:pt idx="3">
                  <c:v>10477</c:v>
                </c:pt>
                <c:pt idx="6">
                  <c:v>9912</c:v>
                </c:pt>
                <c:pt idx="9">
                  <c:v>9917</c:v>
                </c:pt>
                <c:pt idx="12">
                  <c:v>9443</c:v>
                </c:pt>
              </c:numCache>
            </c:numRef>
          </c:val>
        </c:ser>
        <c:dLbls>
          <c:showLegendKey val="0"/>
          <c:showVal val="0"/>
          <c:showCatName val="0"/>
          <c:showSerName val="0"/>
          <c:showPercent val="0"/>
          <c:showBubbleSize val="0"/>
        </c:dLbls>
        <c:gapWidth val="100"/>
        <c:overlap val="100"/>
        <c:axId val="139115520"/>
        <c:axId val="139125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5879</c:v>
                </c:pt>
                <c:pt idx="2">
                  <c:v>#N/A</c:v>
                </c:pt>
                <c:pt idx="3">
                  <c:v>#N/A</c:v>
                </c:pt>
                <c:pt idx="4">
                  <c:v>4950</c:v>
                </c:pt>
                <c:pt idx="5">
                  <c:v>#N/A</c:v>
                </c:pt>
                <c:pt idx="6">
                  <c:v>#N/A</c:v>
                </c:pt>
                <c:pt idx="7">
                  <c:v>3516</c:v>
                </c:pt>
                <c:pt idx="8">
                  <c:v>#N/A</c:v>
                </c:pt>
                <c:pt idx="9">
                  <c:v>#N/A</c:v>
                </c:pt>
                <c:pt idx="10">
                  <c:v>2583</c:v>
                </c:pt>
                <c:pt idx="11">
                  <c:v>#N/A</c:v>
                </c:pt>
                <c:pt idx="12">
                  <c:v>#N/A</c:v>
                </c:pt>
                <c:pt idx="13">
                  <c:v>1473</c:v>
                </c:pt>
                <c:pt idx="14">
                  <c:v>#N/A</c:v>
                </c:pt>
              </c:numCache>
            </c:numRef>
          </c:val>
          <c:smooth val="0"/>
        </c:ser>
        <c:dLbls>
          <c:showLegendKey val="0"/>
          <c:showVal val="0"/>
          <c:showCatName val="0"/>
          <c:showSerName val="0"/>
          <c:showPercent val="0"/>
          <c:showBubbleSize val="0"/>
        </c:dLbls>
        <c:marker val="1"/>
        <c:smooth val="0"/>
        <c:axId val="139115520"/>
        <c:axId val="139125888"/>
      </c:lineChart>
      <c:catAx>
        <c:axId val="139115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125888"/>
        <c:crosses val="autoZero"/>
        <c:auto val="1"/>
        <c:lblAlgn val="ctr"/>
        <c:lblOffset val="100"/>
        <c:tickLblSkip val="1"/>
        <c:tickMarkSkip val="1"/>
        <c:noMultiLvlLbl val="0"/>
      </c:catAx>
      <c:valAx>
        <c:axId val="139125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115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9,290
9,250
583.69
10,186,833
9,425,059
623,048
6,638,447
9,442,865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27.2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人口の減少や４０％を超える高齢化率に加え、基幹産業である農林業の低迷が依然として続いており、財政基盤が弱く全国市町村平均や類似団体を大きく下回っている。歳出面では、職階の短縮（７階層→５階層）、一般職の５％給与カット、特別職の一部報酬減等による人件費削減、歳入面においては、分担金・負担金を見直すことや税・使用料の収納率の向上等に取り組んできたが、今後においても、財政規模に応じた職員数の適正化や産業振興や農林業の基盤整備による生産量の拡大に努め、活力あるまちづくり・地域づくりを展開しつつ、</a:t>
          </a:r>
          <a:r>
            <a:rPr lang="ja-JP" altLang="en-US" sz="1100" b="0" i="0" baseline="0">
              <a:solidFill>
                <a:schemeClr val="dk1"/>
              </a:solidFill>
              <a:effectLst/>
              <a:latin typeface="+mn-lt"/>
              <a:ea typeface="+mn-ea"/>
              <a:cs typeface="+mn-cs"/>
            </a:rPr>
            <a:t>本町で策定した</a:t>
          </a:r>
          <a:r>
            <a:rPr lang="ja-JP" altLang="ja-JP" sz="1100" b="0" i="0" baseline="0">
              <a:solidFill>
                <a:schemeClr val="dk1"/>
              </a:solidFill>
              <a:effectLst/>
              <a:latin typeface="+mn-lt"/>
              <a:ea typeface="+mn-ea"/>
              <a:cs typeface="+mn-cs"/>
            </a:rPr>
            <a:t>財政</a:t>
          </a:r>
          <a:r>
            <a:rPr lang="ja-JP" altLang="en-US" sz="1100" b="0" i="0" baseline="0">
              <a:solidFill>
                <a:schemeClr val="dk1"/>
              </a:solidFill>
              <a:effectLst/>
              <a:latin typeface="+mn-lt"/>
              <a:ea typeface="+mn-ea"/>
              <a:cs typeface="+mn-cs"/>
            </a:rPr>
            <a:t>改善実行プランに基づき</a:t>
          </a:r>
          <a:r>
            <a:rPr lang="ja-JP" altLang="ja-JP" sz="1100" b="0" i="0" baseline="0">
              <a:solidFill>
                <a:schemeClr val="dk1"/>
              </a:solidFill>
              <a:effectLst/>
              <a:latin typeface="+mn-lt"/>
              <a:ea typeface="+mn-ea"/>
              <a:cs typeface="+mn-cs"/>
            </a:rPr>
            <a:t>健全化を図る必要がある。</a:t>
          </a:r>
          <a:endParaRPr lang="ja-JP" altLang="ja-JP" sz="1400">
            <a:effectLst/>
          </a:endParaRPr>
        </a:p>
        <a:p>
          <a:pPr rtl="0" eaLnBrk="1" fontAlgn="auto" latinLnBrk="0" hangingPunct="1"/>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17639</xdr:rowOff>
    </xdr:to>
    <xdr:cxnSp macro="">
      <xdr:nvCxnSpPr>
        <xdr:cNvPr id="66" name="直線コネクタ 65"/>
        <xdr:cNvCxnSpPr/>
      </xdr:nvCxnSpPr>
      <xdr:spPr>
        <a:xfrm>
          <a:off x="4114800" y="754803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7"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69" name="直線コネクタ 68"/>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4233</xdr:rowOff>
    </xdr:to>
    <xdr:cxnSp macro="">
      <xdr:nvCxnSpPr>
        <xdr:cNvPr id="72" name="直線コネクタ 71"/>
        <xdr:cNvCxnSpPr/>
      </xdr:nvCxnSpPr>
      <xdr:spPr>
        <a:xfrm>
          <a:off x="2336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74" name="テキスト ボックス 73"/>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162278</xdr:rowOff>
    </xdr:from>
    <xdr:to>
      <xdr:col>3</xdr:col>
      <xdr:colOff>279400</xdr:colOff>
      <xdr:row>44</xdr:row>
      <xdr:rowOff>4233</xdr:rowOff>
    </xdr:to>
    <xdr:cxnSp macro="">
      <xdr:nvCxnSpPr>
        <xdr:cNvPr id="75" name="直線コネクタ 74"/>
        <xdr:cNvCxnSpPr/>
      </xdr:nvCxnSpPr>
      <xdr:spPr>
        <a:xfrm>
          <a:off x="1447800" y="75346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77" name="テキスト ボックス 76"/>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8" name="フローチャート : 判断 77"/>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79" name="テキスト ボックス 78"/>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138289</xdr:rowOff>
    </xdr:from>
    <xdr:to>
      <xdr:col>7</xdr:col>
      <xdr:colOff>203200</xdr:colOff>
      <xdr:row>44</xdr:row>
      <xdr:rowOff>68439</xdr:rowOff>
    </xdr:to>
    <xdr:sp macro="" textlink="">
      <xdr:nvSpPr>
        <xdr:cNvPr id="85" name="円/楕円 84"/>
        <xdr:cNvSpPr/>
      </xdr:nvSpPr>
      <xdr:spPr>
        <a:xfrm>
          <a:off x="49022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34166</xdr:rowOff>
    </xdr:from>
    <xdr:ext cx="762000" cy="259045"/>
    <xdr:sp macro="" textlink="">
      <xdr:nvSpPr>
        <xdr:cNvPr id="86" name="財政力該当値テキスト"/>
        <xdr:cNvSpPr txBox="1"/>
      </xdr:nvSpPr>
      <xdr:spPr>
        <a:xfrm>
          <a:off x="5041900" y="74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7" name="円/楕円 86"/>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8" name="テキスト ボックス 87"/>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89" name="円/楕円 88"/>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0" name="テキスト ボックス 89"/>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1" name="円/楕円 90"/>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2" name="テキスト ボックス 91"/>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111478</xdr:rowOff>
    </xdr:from>
    <xdr:to>
      <xdr:col>2</xdr:col>
      <xdr:colOff>127000</xdr:colOff>
      <xdr:row>44</xdr:row>
      <xdr:rowOff>41628</xdr:rowOff>
    </xdr:to>
    <xdr:sp macro="" textlink="">
      <xdr:nvSpPr>
        <xdr:cNvPr id="93" name="円/楕円 92"/>
        <xdr:cNvSpPr/>
      </xdr:nvSpPr>
      <xdr:spPr>
        <a:xfrm>
          <a:off x="1397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26405</xdr:rowOff>
    </xdr:from>
    <xdr:ext cx="762000" cy="259045"/>
    <xdr:sp macro="" textlink="">
      <xdr:nvSpPr>
        <xdr:cNvPr id="94" name="テキスト ボックス 93"/>
        <xdr:cNvSpPr txBox="1"/>
      </xdr:nvSpPr>
      <xdr:spPr>
        <a:xfrm>
          <a:off x="1066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年度は地方交付税の影響により前年度と比べ</a:t>
          </a:r>
          <a:r>
            <a:rPr lang="ja-JP" altLang="en-US" sz="1100" b="0" i="0" baseline="0">
              <a:solidFill>
                <a:schemeClr val="dk1"/>
              </a:solidFill>
              <a:effectLst/>
              <a:latin typeface="+mn-lt"/>
              <a:ea typeface="+mn-ea"/>
              <a:cs typeface="+mn-cs"/>
            </a:rPr>
            <a:t>５．０</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したが、平成２４年度は</a:t>
          </a:r>
          <a:r>
            <a:rPr lang="ja-JP" altLang="en-US" sz="1100" b="0" i="0" baseline="0">
              <a:solidFill>
                <a:schemeClr val="dk1"/>
              </a:solidFill>
              <a:effectLst/>
              <a:latin typeface="+mn-lt"/>
              <a:ea typeface="+mn-ea"/>
              <a:cs typeface="+mn-cs"/>
            </a:rPr>
            <a:t>１．３</a:t>
          </a:r>
          <a:r>
            <a:rPr lang="ja-JP" altLang="ja-JP" sz="1100" b="0" i="0" baseline="0">
              <a:solidFill>
                <a:schemeClr val="dk1"/>
              </a:solidFill>
              <a:effectLst/>
              <a:latin typeface="+mn-lt"/>
              <a:ea typeface="+mn-ea"/>
              <a:cs typeface="+mn-cs"/>
            </a:rPr>
            <a:t>ポイントと</a:t>
          </a:r>
          <a:r>
            <a:rPr lang="ja-JP" altLang="en-US" sz="1100" b="0" i="0" baseline="0">
              <a:solidFill>
                <a:schemeClr val="dk1"/>
              </a:solidFill>
              <a:effectLst/>
              <a:latin typeface="+mn-lt"/>
              <a:ea typeface="+mn-ea"/>
              <a:cs typeface="+mn-cs"/>
            </a:rPr>
            <a:t>悪化し、</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に関しても２．２</a:t>
          </a:r>
          <a:r>
            <a:rPr lang="ja-JP" altLang="ja-JP" sz="1100" b="0" i="0" baseline="0">
              <a:solidFill>
                <a:schemeClr val="dk1"/>
              </a:solidFill>
              <a:effectLst/>
              <a:latin typeface="+mn-lt"/>
              <a:ea typeface="+mn-ea"/>
              <a:cs typeface="+mn-cs"/>
            </a:rPr>
            <a:t>ポイント悪化した。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傾向としては、経常一般財源収入を大きく占める普通交付税が約５</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２百万</a:t>
          </a:r>
          <a:r>
            <a:rPr lang="ja-JP" altLang="ja-JP" sz="1100" b="0" i="0" baseline="0">
              <a:solidFill>
                <a:schemeClr val="dk1"/>
              </a:solidFill>
              <a:effectLst/>
              <a:latin typeface="+mn-lt"/>
              <a:ea typeface="+mn-ea"/>
              <a:cs typeface="+mn-cs"/>
            </a:rPr>
            <a:t>円で、平成２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年度との比較では約</a:t>
          </a:r>
          <a:r>
            <a:rPr lang="ja-JP" altLang="en-US" sz="1100" b="0" i="0" baseline="0">
              <a:solidFill>
                <a:schemeClr val="dk1"/>
              </a:solidFill>
              <a:effectLst/>
              <a:latin typeface="+mn-lt"/>
              <a:ea typeface="+mn-ea"/>
              <a:cs typeface="+mn-cs"/>
            </a:rPr>
            <a:t>２億９</a:t>
          </a:r>
          <a:r>
            <a:rPr lang="ja-JP" altLang="ja-JP" sz="1100" b="0" i="0" baseline="0">
              <a:solidFill>
                <a:schemeClr val="dk1"/>
              </a:solidFill>
              <a:effectLst/>
              <a:latin typeface="+mn-lt"/>
              <a:ea typeface="+mn-ea"/>
              <a:cs typeface="+mn-cs"/>
            </a:rPr>
            <a:t>千万円の減額したことが悪化の要因となっている。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地方交付税の減額が経常収支比率の算定に大きく左右するため、平成２７年度以降の町村合併１０年後から始まる普通交付税の段階的削減に向けて、歳入規模に見合った経常費用の適正化を進める必要がある。このため、本町では、財政改善実行プランを策定し、将来の財政状況を的確に把握し、歳入歳出ともに抜本的な事業の見直しを進めることとし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130387</xdr:rowOff>
    </xdr:from>
    <xdr:to>
      <xdr:col>7</xdr:col>
      <xdr:colOff>152400</xdr:colOff>
      <xdr:row>64</xdr:row>
      <xdr:rowOff>47413</xdr:rowOff>
    </xdr:to>
    <xdr:cxnSp macro="">
      <xdr:nvCxnSpPr>
        <xdr:cNvPr id="129" name="直線コネクタ 128"/>
        <xdr:cNvCxnSpPr/>
      </xdr:nvCxnSpPr>
      <xdr:spPr>
        <a:xfrm>
          <a:off x="4114800" y="10931737"/>
          <a:ext cx="8382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0"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78105</xdr:rowOff>
    </xdr:from>
    <xdr:to>
      <xdr:col>6</xdr:col>
      <xdr:colOff>0</xdr:colOff>
      <xdr:row>63</xdr:row>
      <xdr:rowOff>130387</xdr:rowOff>
    </xdr:to>
    <xdr:cxnSp macro="">
      <xdr:nvCxnSpPr>
        <xdr:cNvPr id="132" name="直線コネクタ 131"/>
        <xdr:cNvCxnSpPr/>
      </xdr:nvCxnSpPr>
      <xdr:spPr>
        <a:xfrm>
          <a:off x="3225800" y="10879455"/>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4" name="テキスト ボックス 133"/>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78105</xdr:rowOff>
    </xdr:from>
    <xdr:to>
      <xdr:col>4</xdr:col>
      <xdr:colOff>482600</xdr:colOff>
      <xdr:row>64</xdr:row>
      <xdr:rowOff>107738</xdr:rowOff>
    </xdr:to>
    <xdr:cxnSp macro="">
      <xdr:nvCxnSpPr>
        <xdr:cNvPr id="135" name="直線コネクタ 134"/>
        <xdr:cNvCxnSpPr/>
      </xdr:nvCxnSpPr>
      <xdr:spPr>
        <a:xfrm flipV="1">
          <a:off x="2336800" y="10879455"/>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37" name="テキスト ボックス 136"/>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146473</xdr:rowOff>
    </xdr:from>
    <xdr:to>
      <xdr:col>3</xdr:col>
      <xdr:colOff>279400</xdr:colOff>
      <xdr:row>64</xdr:row>
      <xdr:rowOff>107738</xdr:rowOff>
    </xdr:to>
    <xdr:cxnSp macro="">
      <xdr:nvCxnSpPr>
        <xdr:cNvPr id="138" name="直線コネクタ 137"/>
        <xdr:cNvCxnSpPr/>
      </xdr:nvCxnSpPr>
      <xdr:spPr>
        <a:xfrm>
          <a:off x="1447800" y="10947823"/>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11871</xdr:rowOff>
    </xdr:from>
    <xdr:ext cx="762000" cy="259045"/>
    <xdr:sp macro="" textlink="">
      <xdr:nvSpPr>
        <xdr:cNvPr id="140" name="テキスト ボックス 139"/>
        <xdr:cNvSpPr txBox="1"/>
      </xdr:nvSpPr>
      <xdr:spPr>
        <a:xfrm>
          <a:off x="1955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47413</xdr:rowOff>
    </xdr:from>
    <xdr:to>
      <xdr:col>2</xdr:col>
      <xdr:colOff>127000</xdr:colOff>
      <xdr:row>63</xdr:row>
      <xdr:rowOff>149013</xdr:rowOff>
    </xdr:to>
    <xdr:sp macro="" textlink="">
      <xdr:nvSpPr>
        <xdr:cNvPr id="141" name="フローチャート : 判断 140"/>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159190</xdr:rowOff>
    </xdr:from>
    <xdr:ext cx="762000" cy="259045"/>
    <xdr:sp macro="" textlink="">
      <xdr:nvSpPr>
        <xdr:cNvPr id="142" name="テキスト ボックス 141"/>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168063</xdr:rowOff>
    </xdr:from>
    <xdr:to>
      <xdr:col>7</xdr:col>
      <xdr:colOff>203200</xdr:colOff>
      <xdr:row>64</xdr:row>
      <xdr:rowOff>98213</xdr:rowOff>
    </xdr:to>
    <xdr:sp macro="" textlink="">
      <xdr:nvSpPr>
        <xdr:cNvPr id="148" name="円/楕円 147"/>
        <xdr:cNvSpPr/>
      </xdr:nvSpPr>
      <xdr:spPr>
        <a:xfrm>
          <a:off x="4902200" y="1096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140140</xdr:rowOff>
    </xdr:from>
    <xdr:ext cx="762000" cy="259045"/>
    <xdr:sp macro="" textlink="">
      <xdr:nvSpPr>
        <xdr:cNvPr id="149" name="財政構造の弾力性該当値テキスト"/>
        <xdr:cNvSpPr txBox="1"/>
      </xdr:nvSpPr>
      <xdr:spPr>
        <a:xfrm>
          <a:off x="5041900" y="1094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79587</xdr:rowOff>
    </xdr:from>
    <xdr:to>
      <xdr:col>6</xdr:col>
      <xdr:colOff>50800</xdr:colOff>
      <xdr:row>64</xdr:row>
      <xdr:rowOff>9737</xdr:rowOff>
    </xdr:to>
    <xdr:sp macro="" textlink="">
      <xdr:nvSpPr>
        <xdr:cNvPr id="150" name="円/楕円 149"/>
        <xdr:cNvSpPr/>
      </xdr:nvSpPr>
      <xdr:spPr>
        <a:xfrm>
          <a:off x="4064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165964</xdr:rowOff>
    </xdr:from>
    <xdr:ext cx="736600" cy="259045"/>
    <xdr:sp macro="" textlink="">
      <xdr:nvSpPr>
        <xdr:cNvPr id="151" name="テキスト ボックス 150"/>
        <xdr:cNvSpPr txBox="1"/>
      </xdr:nvSpPr>
      <xdr:spPr>
        <a:xfrm>
          <a:off x="3733800" y="10967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27305</xdr:rowOff>
    </xdr:from>
    <xdr:to>
      <xdr:col>4</xdr:col>
      <xdr:colOff>533400</xdr:colOff>
      <xdr:row>63</xdr:row>
      <xdr:rowOff>128905</xdr:rowOff>
    </xdr:to>
    <xdr:sp macro="" textlink="">
      <xdr:nvSpPr>
        <xdr:cNvPr id="152" name="円/楕円 151"/>
        <xdr:cNvSpPr/>
      </xdr:nvSpPr>
      <xdr:spPr>
        <a:xfrm>
          <a:off x="3175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113682</xdr:rowOff>
    </xdr:from>
    <xdr:ext cx="762000" cy="259045"/>
    <xdr:sp macro="" textlink="">
      <xdr:nvSpPr>
        <xdr:cNvPr id="153" name="テキスト ボックス 152"/>
        <xdr:cNvSpPr txBox="1"/>
      </xdr:nvSpPr>
      <xdr:spPr>
        <a:xfrm>
          <a:off x="2844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56938</xdr:rowOff>
    </xdr:from>
    <xdr:to>
      <xdr:col>3</xdr:col>
      <xdr:colOff>330200</xdr:colOff>
      <xdr:row>64</xdr:row>
      <xdr:rowOff>158538</xdr:rowOff>
    </xdr:to>
    <xdr:sp macro="" textlink="">
      <xdr:nvSpPr>
        <xdr:cNvPr id="154" name="円/楕円 153"/>
        <xdr:cNvSpPr/>
      </xdr:nvSpPr>
      <xdr:spPr>
        <a:xfrm>
          <a:off x="2286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143315</xdr:rowOff>
    </xdr:from>
    <xdr:ext cx="762000" cy="259045"/>
    <xdr:sp macro="" textlink="">
      <xdr:nvSpPr>
        <xdr:cNvPr id="155" name="テキスト ボックス 154"/>
        <xdr:cNvSpPr txBox="1"/>
      </xdr:nvSpPr>
      <xdr:spPr>
        <a:xfrm>
          <a:off x="1955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95673</xdr:rowOff>
    </xdr:from>
    <xdr:to>
      <xdr:col>2</xdr:col>
      <xdr:colOff>127000</xdr:colOff>
      <xdr:row>64</xdr:row>
      <xdr:rowOff>25823</xdr:rowOff>
    </xdr:to>
    <xdr:sp macro="" textlink="">
      <xdr:nvSpPr>
        <xdr:cNvPr id="156" name="円/楕円 155"/>
        <xdr:cNvSpPr/>
      </xdr:nvSpPr>
      <xdr:spPr>
        <a:xfrm>
          <a:off x="1397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10600</xdr:rowOff>
    </xdr:from>
    <xdr:ext cx="762000" cy="259045"/>
    <xdr:sp macro="" textlink="">
      <xdr:nvSpPr>
        <xdr:cNvPr id="157" name="テキスト ボックス 156"/>
        <xdr:cNvSpPr txBox="1"/>
      </xdr:nvSpPr>
      <xdr:spPr>
        <a:xfrm>
          <a:off x="10668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[359,107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主に人件費がその要因となり、全国市町村平均や愛媛県市町平均と比較しても約</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倍</a:t>
          </a:r>
          <a:r>
            <a:rPr lang="ja-JP" altLang="en-US" sz="1100" b="0" i="0" baseline="0">
              <a:solidFill>
                <a:schemeClr val="dk1"/>
              </a:solidFill>
              <a:effectLst/>
              <a:latin typeface="+mn-lt"/>
              <a:ea typeface="+mn-ea"/>
              <a:cs typeface="+mn-cs"/>
            </a:rPr>
            <a:t>近く</a:t>
          </a:r>
          <a:r>
            <a:rPr lang="ja-JP" altLang="ja-JP" sz="1100" b="0" i="0" baseline="0">
              <a:solidFill>
                <a:schemeClr val="dk1"/>
              </a:solidFill>
              <a:effectLst/>
              <a:latin typeface="+mn-lt"/>
              <a:ea typeface="+mn-ea"/>
              <a:cs typeface="+mn-cs"/>
            </a:rPr>
            <a:t>の決算額となっている。また昨年に引続き、類似団体の中でも高い水準に位置しており、これは、過疎化・高齢化・少子化等により人口減少に歯止めがきかず、その減少が人口１人当たり決算額数値を引き上げているからである。今後は民間でも実施可能な部分については、指定管理者制度の導入などにより委託化を推進、コストの低減を図っていく方針である。</a:t>
          </a:r>
          <a:endParaRPr lang="ja-JP" altLang="ja-JP">
            <a:effectLst/>
          </a:endParaRPr>
        </a:p>
        <a:p>
          <a:pPr rtl="0"/>
          <a:endParaRPr lang="ja-JP" altLang="en-US" sz="1100" b="0" i="0" baseline="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94493</xdr:rowOff>
    </xdr:from>
    <xdr:to>
      <xdr:col>7</xdr:col>
      <xdr:colOff>152400</xdr:colOff>
      <xdr:row>86</xdr:row>
      <xdr:rowOff>2925</xdr:rowOff>
    </xdr:to>
    <xdr:cxnSp macro="">
      <xdr:nvCxnSpPr>
        <xdr:cNvPr id="189" name="直線コネクタ 188"/>
        <xdr:cNvCxnSpPr/>
      </xdr:nvCxnSpPr>
      <xdr:spPr>
        <a:xfrm>
          <a:off x="4114800" y="14667743"/>
          <a:ext cx="838200" cy="79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82680</xdr:rowOff>
    </xdr:from>
    <xdr:ext cx="762000" cy="259045"/>
    <xdr:sp macro="" textlink="">
      <xdr:nvSpPr>
        <xdr:cNvPr id="190" name="人件費・物件費等の状況平均値テキスト"/>
        <xdr:cNvSpPr txBox="1"/>
      </xdr:nvSpPr>
      <xdr:spPr>
        <a:xfrm>
          <a:off x="5041900" y="14313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56792</xdr:rowOff>
    </xdr:from>
    <xdr:to>
      <xdr:col>6</xdr:col>
      <xdr:colOff>0</xdr:colOff>
      <xdr:row>85</xdr:row>
      <xdr:rowOff>94493</xdr:rowOff>
    </xdr:to>
    <xdr:cxnSp macro="">
      <xdr:nvCxnSpPr>
        <xdr:cNvPr id="192" name="直線コネクタ 191"/>
        <xdr:cNvCxnSpPr/>
      </xdr:nvCxnSpPr>
      <xdr:spPr>
        <a:xfrm>
          <a:off x="3225800" y="14630042"/>
          <a:ext cx="889000" cy="37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138563</xdr:rowOff>
    </xdr:from>
    <xdr:ext cx="736600" cy="259045"/>
    <xdr:sp macro="" textlink="">
      <xdr:nvSpPr>
        <xdr:cNvPr id="194" name="テキスト ボックス 193"/>
        <xdr:cNvSpPr txBox="1"/>
      </xdr:nvSpPr>
      <xdr:spPr>
        <a:xfrm>
          <a:off x="3733800" y="14197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56792</xdr:rowOff>
    </xdr:from>
    <xdr:to>
      <xdr:col>4</xdr:col>
      <xdr:colOff>482600</xdr:colOff>
      <xdr:row>85</xdr:row>
      <xdr:rowOff>57728</xdr:rowOff>
    </xdr:to>
    <xdr:cxnSp macro="">
      <xdr:nvCxnSpPr>
        <xdr:cNvPr id="195" name="直線コネクタ 194"/>
        <xdr:cNvCxnSpPr/>
      </xdr:nvCxnSpPr>
      <xdr:spPr>
        <a:xfrm flipV="1">
          <a:off x="2336800" y="14630042"/>
          <a:ext cx="889000" cy="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121299</xdr:rowOff>
    </xdr:from>
    <xdr:ext cx="762000" cy="259045"/>
    <xdr:sp macro="" textlink="">
      <xdr:nvSpPr>
        <xdr:cNvPr id="197" name="テキスト ボックス 196"/>
        <xdr:cNvSpPr txBox="1"/>
      </xdr:nvSpPr>
      <xdr:spPr>
        <a:xfrm>
          <a:off x="2844800" y="14180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43810</xdr:rowOff>
    </xdr:from>
    <xdr:to>
      <xdr:col>3</xdr:col>
      <xdr:colOff>279400</xdr:colOff>
      <xdr:row>85</xdr:row>
      <xdr:rowOff>57728</xdr:rowOff>
    </xdr:to>
    <xdr:cxnSp macro="">
      <xdr:nvCxnSpPr>
        <xdr:cNvPr id="198" name="直線コネクタ 197"/>
        <xdr:cNvCxnSpPr/>
      </xdr:nvCxnSpPr>
      <xdr:spPr>
        <a:xfrm>
          <a:off x="1447800" y="14617060"/>
          <a:ext cx="889000" cy="13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123350</xdr:rowOff>
    </xdr:from>
    <xdr:ext cx="762000" cy="259045"/>
    <xdr:sp macro="" textlink="">
      <xdr:nvSpPr>
        <xdr:cNvPr id="200" name="テキスト ボックス 199"/>
        <xdr:cNvSpPr txBox="1"/>
      </xdr:nvSpPr>
      <xdr:spPr>
        <a:xfrm>
          <a:off x="1955800" y="1418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29367</xdr:rowOff>
    </xdr:from>
    <xdr:to>
      <xdr:col>2</xdr:col>
      <xdr:colOff>127000</xdr:colOff>
      <xdr:row>83</xdr:row>
      <xdr:rowOff>130967</xdr:rowOff>
    </xdr:to>
    <xdr:sp macro="" textlink="">
      <xdr:nvSpPr>
        <xdr:cNvPr id="201" name="フローチャート : 判断 200"/>
        <xdr:cNvSpPr/>
      </xdr:nvSpPr>
      <xdr:spPr>
        <a:xfrm>
          <a:off x="1397000" y="14259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141144</xdr:rowOff>
    </xdr:from>
    <xdr:ext cx="762000" cy="259045"/>
    <xdr:sp macro="" textlink="">
      <xdr:nvSpPr>
        <xdr:cNvPr id="202" name="テキスト ボックス 201"/>
        <xdr:cNvSpPr txBox="1"/>
      </xdr:nvSpPr>
      <xdr:spPr>
        <a:xfrm>
          <a:off x="1066800" y="1402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123575</xdr:rowOff>
    </xdr:from>
    <xdr:to>
      <xdr:col>7</xdr:col>
      <xdr:colOff>203200</xdr:colOff>
      <xdr:row>86</xdr:row>
      <xdr:rowOff>53725</xdr:rowOff>
    </xdr:to>
    <xdr:sp macro="" textlink="">
      <xdr:nvSpPr>
        <xdr:cNvPr id="208" name="円/楕円 207"/>
        <xdr:cNvSpPr/>
      </xdr:nvSpPr>
      <xdr:spPr>
        <a:xfrm>
          <a:off x="4902200" y="1469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95652</xdr:rowOff>
    </xdr:from>
    <xdr:ext cx="762000" cy="259045"/>
    <xdr:sp macro="" textlink="">
      <xdr:nvSpPr>
        <xdr:cNvPr id="209" name="人件費・物件費等の状況該当値テキスト"/>
        <xdr:cNvSpPr txBox="1"/>
      </xdr:nvSpPr>
      <xdr:spPr>
        <a:xfrm>
          <a:off x="5041900" y="14668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359,107</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43693</xdr:rowOff>
    </xdr:from>
    <xdr:to>
      <xdr:col>6</xdr:col>
      <xdr:colOff>50800</xdr:colOff>
      <xdr:row>85</xdr:row>
      <xdr:rowOff>145293</xdr:rowOff>
    </xdr:to>
    <xdr:sp macro="" textlink="">
      <xdr:nvSpPr>
        <xdr:cNvPr id="210" name="円/楕円 209"/>
        <xdr:cNvSpPr/>
      </xdr:nvSpPr>
      <xdr:spPr>
        <a:xfrm>
          <a:off x="4064000" y="14616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130070</xdr:rowOff>
    </xdr:from>
    <xdr:ext cx="736600" cy="259045"/>
    <xdr:sp macro="" textlink="">
      <xdr:nvSpPr>
        <xdr:cNvPr id="211" name="テキスト ボックス 210"/>
        <xdr:cNvSpPr txBox="1"/>
      </xdr:nvSpPr>
      <xdr:spPr>
        <a:xfrm>
          <a:off x="3733800" y="1470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326,002</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5992</xdr:rowOff>
    </xdr:from>
    <xdr:to>
      <xdr:col>4</xdr:col>
      <xdr:colOff>533400</xdr:colOff>
      <xdr:row>85</xdr:row>
      <xdr:rowOff>107592</xdr:rowOff>
    </xdr:to>
    <xdr:sp macro="" textlink="">
      <xdr:nvSpPr>
        <xdr:cNvPr id="212" name="円/楕円 211"/>
        <xdr:cNvSpPr/>
      </xdr:nvSpPr>
      <xdr:spPr>
        <a:xfrm>
          <a:off x="3175000" y="14579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92369</xdr:rowOff>
    </xdr:from>
    <xdr:ext cx="762000" cy="259045"/>
    <xdr:sp macro="" textlink="">
      <xdr:nvSpPr>
        <xdr:cNvPr id="213" name="テキスト ボックス 212"/>
        <xdr:cNvSpPr txBox="1"/>
      </xdr:nvSpPr>
      <xdr:spPr>
        <a:xfrm>
          <a:off x="2844800" y="14665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310,378</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6928</xdr:rowOff>
    </xdr:from>
    <xdr:to>
      <xdr:col>3</xdr:col>
      <xdr:colOff>330200</xdr:colOff>
      <xdr:row>85</xdr:row>
      <xdr:rowOff>108528</xdr:rowOff>
    </xdr:to>
    <xdr:sp macro="" textlink="">
      <xdr:nvSpPr>
        <xdr:cNvPr id="214" name="円/楕円 213"/>
        <xdr:cNvSpPr/>
      </xdr:nvSpPr>
      <xdr:spPr>
        <a:xfrm>
          <a:off x="2286000" y="1458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93305</xdr:rowOff>
    </xdr:from>
    <xdr:ext cx="762000" cy="259045"/>
    <xdr:sp macro="" textlink="">
      <xdr:nvSpPr>
        <xdr:cNvPr id="215" name="テキスト ボックス 214"/>
        <xdr:cNvSpPr txBox="1"/>
      </xdr:nvSpPr>
      <xdr:spPr>
        <a:xfrm>
          <a:off x="1955800" y="14666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310,766</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164460</xdr:rowOff>
    </xdr:from>
    <xdr:to>
      <xdr:col>2</xdr:col>
      <xdr:colOff>127000</xdr:colOff>
      <xdr:row>85</xdr:row>
      <xdr:rowOff>94610</xdr:rowOff>
    </xdr:to>
    <xdr:sp macro="" textlink="">
      <xdr:nvSpPr>
        <xdr:cNvPr id="216" name="円/楕円 215"/>
        <xdr:cNvSpPr/>
      </xdr:nvSpPr>
      <xdr:spPr>
        <a:xfrm>
          <a:off x="1397000" y="1456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79387</xdr:rowOff>
    </xdr:from>
    <xdr:ext cx="762000" cy="259045"/>
    <xdr:sp macro="" textlink="">
      <xdr:nvSpPr>
        <xdr:cNvPr id="217" name="テキスト ボックス 216"/>
        <xdr:cNvSpPr txBox="1"/>
      </xdr:nvSpPr>
      <xdr:spPr>
        <a:xfrm>
          <a:off x="1066800" y="1465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304,998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平成２３年度より、国の給与水準引下げに高水準となっていたが、国の給与制限解除</a:t>
          </a:r>
          <a:r>
            <a:rPr lang="ja-JP" altLang="en-US" sz="1100" b="0" i="0" baseline="0">
              <a:solidFill>
                <a:schemeClr val="dk1"/>
              </a:solidFill>
              <a:effectLst/>
              <a:latin typeface="+mn-lt"/>
              <a:ea typeface="+mn-ea"/>
              <a:cs typeface="+mn-cs"/>
            </a:rPr>
            <a:t>以降は平成２６年度は前年度比べ０．５</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したが、類似団体の中で</a:t>
          </a:r>
          <a:r>
            <a:rPr lang="ja-JP" altLang="en-US" sz="1100" b="0" i="0" baseline="0">
              <a:solidFill>
                <a:schemeClr val="dk1"/>
              </a:solidFill>
              <a:effectLst/>
              <a:latin typeface="+mn-lt"/>
              <a:ea typeface="+mn-ea"/>
              <a:cs typeface="+mn-cs"/>
            </a:rPr>
            <a:t>は未だ</a:t>
          </a:r>
          <a:r>
            <a:rPr lang="ja-JP" altLang="ja-JP" sz="1100" b="0" i="0" baseline="0">
              <a:solidFill>
                <a:schemeClr val="dk1"/>
              </a:solidFill>
              <a:effectLst/>
              <a:latin typeface="+mn-lt"/>
              <a:ea typeface="+mn-ea"/>
              <a:cs typeface="+mn-cs"/>
            </a:rPr>
            <a:t>低い水準にある。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103716</xdr:rowOff>
    </xdr:from>
    <xdr:to>
      <xdr:col>24</xdr:col>
      <xdr:colOff>558800</xdr:colOff>
      <xdr:row>82</xdr:row>
      <xdr:rowOff>143934</xdr:rowOff>
    </xdr:to>
    <xdr:cxnSp macro="">
      <xdr:nvCxnSpPr>
        <xdr:cNvPr id="251" name="直線コネクタ 250"/>
        <xdr:cNvCxnSpPr/>
      </xdr:nvCxnSpPr>
      <xdr:spPr>
        <a:xfrm>
          <a:off x="16179800" y="14162616"/>
          <a:ext cx="8382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17373</xdr:rowOff>
    </xdr:from>
    <xdr:ext cx="762000" cy="259045"/>
    <xdr:sp macro="" textlink="">
      <xdr:nvSpPr>
        <xdr:cNvPr id="252" name="給与水準   （国との比較）平均値テキスト"/>
        <xdr:cNvSpPr txBox="1"/>
      </xdr:nvSpPr>
      <xdr:spPr>
        <a:xfrm>
          <a:off x="17106900" y="1459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103716</xdr:rowOff>
    </xdr:from>
    <xdr:to>
      <xdr:col>23</xdr:col>
      <xdr:colOff>406400</xdr:colOff>
      <xdr:row>86</xdr:row>
      <xdr:rowOff>117687</xdr:rowOff>
    </xdr:to>
    <xdr:cxnSp macro="">
      <xdr:nvCxnSpPr>
        <xdr:cNvPr id="254" name="直線コネクタ 253"/>
        <xdr:cNvCxnSpPr/>
      </xdr:nvCxnSpPr>
      <xdr:spPr>
        <a:xfrm flipV="1">
          <a:off x="15290800" y="14162616"/>
          <a:ext cx="8890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123631</xdr:rowOff>
    </xdr:from>
    <xdr:ext cx="736600" cy="259045"/>
    <xdr:sp macro="" textlink="">
      <xdr:nvSpPr>
        <xdr:cNvPr id="256" name="テキスト ボックス 255"/>
        <xdr:cNvSpPr txBox="1"/>
      </xdr:nvSpPr>
      <xdr:spPr>
        <a:xfrm>
          <a:off x="15798800" y="1469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117687</xdr:rowOff>
    </xdr:from>
    <xdr:to>
      <xdr:col>22</xdr:col>
      <xdr:colOff>203200</xdr:colOff>
      <xdr:row>86</xdr:row>
      <xdr:rowOff>141816</xdr:rowOff>
    </xdr:to>
    <xdr:cxnSp macro="">
      <xdr:nvCxnSpPr>
        <xdr:cNvPr id="257" name="直線コネクタ 256"/>
        <xdr:cNvCxnSpPr/>
      </xdr:nvCxnSpPr>
      <xdr:spPr>
        <a:xfrm flipV="1">
          <a:off x="14401800" y="1486238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59" name="テキスト ボックス 258"/>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28787</xdr:rowOff>
    </xdr:from>
    <xdr:to>
      <xdr:col>21</xdr:col>
      <xdr:colOff>0</xdr:colOff>
      <xdr:row>86</xdr:row>
      <xdr:rowOff>141816</xdr:rowOff>
    </xdr:to>
    <xdr:cxnSp macro="">
      <xdr:nvCxnSpPr>
        <xdr:cNvPr id="260" name="直線コネクタ 259"/>
        <xdr:cNvCxnSpPr/>
      </xdr:nvCxnSpPr>
      <xdr:spPr>
        <a:xfrm>
          <a:off x="13512800" y="14259137"/>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33038</xdr:rowOff>
    </xdr:from>
    <xdr:ext cx="762000" cy="259045"/>
    <xdr:sp macro="" textlink="">
      <xdr:nvSpPr>
        <xdr:cNvPr id="262" name="テキスト ボックス 261"/>
        <xdr:cNvSpPr txBox="1"/>
      </xdr:nvSpPr>
      <xdr:spPr>
        <a:xfrm>
          <a:off x="14020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3" name="フローチャート : 判断 262"/>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64" name="テキスト ボックス 263"/>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70" name="円/楕円 269"/>
        <xdr:cNvSpPr/>
      </xdr:nvSpPr>
      <xdr:spPr>
        <a:xfrm>
          <a:off x="169672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109661</xdr:rowOff>
    </xdr:from>
    <xdr:ext cx="762000" cy="259045"/>
    <xdr:sp macro="" textlink="">
      <xdr:nvSpPr>
        <xdr:cNvPr id="271" name="給与水準   （国との比較）該当値テキスト"/>
        <xdr:cNvSpPr txBox="1"/>
      </xdr:nvSpPr>
      <xdr:spPr>
        <a:xfrm>
          <a:off x="17106900" y="1399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52916</xdr:rowOff>
    </xdr:from>
    <xdr:to>
      <xdr:col>23</xdr:col>
      <xdr:colOff>457200</xdr:colOff>
      <xdr:row>82</xdr:row>
      <xdr:rowOff>154516</xdr:rowOff>
    </xdr:to>
    <xdr:sp macro="" textlink="">
      <xdr:nvSpPr>
        <xdr:cNvPr id="272" name="円/楕円 271"/>
        <xdr:cNvSpPr/>
      </xdr:nvSpPr>
      <xdr:spPr>
        <a:xfrm>
          <a:off x="16129000" y="1411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164693</xdr:rowOff>
    </xdr:from>
    <xdr:ext cx="736600" cy="259045"/>
    <xdr:sp macro="" textlink="">
      <xdr:nvSpPr>
        <xdr:cNvPr id="273" name="テキスト ボックス 272"/>
        <xdr:cNvSpPr txBox="1"/>
      </xdr:nvSpPr>
      <xdr:spPr>
        <a:xfrm>
          <a:off x="15798800" y="13880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66887</xdr:rowOff>
    </xdr:from>
    <xdr:to>
      <xdr:col>22</xdr:col>
      <xdr:colOff>254000</xdr:colOff>
      <xdr:row>86</xdr:row>
      <xdr:rowOff>168487</xdr:rowOff>
    </xdr:to>
    <xdr:sp macro="" textlink="">
      <xdr:nvSpPr>
        <xdr:cNvPr id="274" name="円/楕円 273"/>
        <xdr:cNvSpPr/>
      </xdr:nvSpPr>
      <xdr:spPr>
        <a:xfrm>
          <a:off x="15240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7214</xdr:rowOff>
    </xdr:from>
    <xdr:ext cx="762000" cy="259045"/>
    <xdr:sp macro="" textlink="">
      <xdr:nvSpPr>
        <xdr:cNvPr id="275" name="テキスト ボックス 274"/>
        <xdr:cNvSpPr txBox="1"/>
      </xdr:nvSpPr>
      <xdr:spPr>
        <a:xfrm>
          <a:off x="14909800" y="1458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91016</xdr:rowOff>
    </xdr:from>
    <xdr:to>
      <xdr:col>21</xdr:col>
      <xdr:colOff>50800</xdr:colOff>
      <xdr:row>87</xdr:row>
      <xdr:rowOff>21166</xdr:rowOff>
    </xdr:to>
    <xdr:sp macro="" textlink="">
      <xdr:nvSpPr>
        <xdr:cNvPr id="276" name="円/楕円 275"/>
        <xdr:cNvSpPr/>
      </xdr:nvSpPr>
      <xdr:spPr>
        <a:xfrm>
          <a:off x="14351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31343</xdr:rowOff>
    </xdr:from>
    <xdr:ext cx="762000" cy="259045"/>
    <xdr:sp macro="" textlink="">
      <xdr:nvSpPr>
        <xdr:cNvPr id="277" name="テキスト ボックス 276"/>
        <xdr:cNvSpPr txBox="1"/>
      </xdr:nvSpPr>
      <xdr:spPr>
        <a:xfrm>
          <a:off x="14020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149437</xdr:rowOff>
    </xdr:from>
    <xdr:to>
      <xdr:col>19</xdr:col>
      <xdr:colOff>533400</xdr:colOff>
      <xdr:row>83</xdr:row>
      <xdr:rowOff>79587</xdr:rowOff>
    </xdr:to>
    <xdr:sp macro="" textlink="">
      <xdr:nvSpPr>
        <xdr:cNvPr id="278" name="円/楕円 277"/>
        <xdr:cNvSpPr/>
      </xdr:nvSpPr>
      <xdr:spPr>
        <a:xfrm>
          <a:off x="13462000" y="1420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89764</xdr:rowOff>
    </xdr:from>
    <xdr:ext cx="762000" cy="259045"/>
    <xdr:sp macro="" textlink="">
      <xdr:nvSpPr>
        <xdr:cNvPr id="279" name="テキスト ボックス 278"/>
        <xdr:cNvSpPr txBox="1"/>
      </xdr:nvSpPr>
      <xdr:spPr>
        <a:xfrm>
          <a:off x="13131800" y="1397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[26.80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１６年８月に町村合併し、翌年１月に一部事務組合の解散に伴う職員の受入があったことから、職員数については、相当数の増となっていたが、その後は一般行政職員の採用凍結の実施、定年退職等により減少を重ねてきたところ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しかしながら、依然として全国市町村平均、愛媛県市町平均との比較においては突出して職員が多く、人口１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０００人当たり職員数は昨年に引続き類似団体の中では最も多い</a:t>
          </a:r>
          <a:r>
            <a:rPr lang="ja-JP" altLang="en-US" sz="1100" b="0" i="0" baseline="0">
              <a:solidFill>
                <a:schemeClr val="dk1"/>
              </a:solidFill>
              <a:effectLst/>
              <a:latin typeface="+mn-lt"/>
              <a:ea typeface="+mn-ea"/>
              <a:cs typeface="+mn-cs"/>
            </a:rPr>
            <a:t>２６．８</a:t>
          </a:r>
          <a:r>
            <a:rPr lang="ja-JP" altLang="ja-JP" sz="1100" b="0" i="0" baseline="0">
              <a:solidFill>
                <a:schemeClr val="dk1"/>
              </a:solidFill>
              <a:effectLst/>
              <a:latin typeface="+mn-lt"/>
              <a:ea typeface="+mn-ea"/>
              <a:cs typeface="+mn-cs"/>
            </a:rPr>
            <a:t>人となっている。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本町の面積は県下最大で、集落が点在していることからも行政効率が悪く、行政サービスの低下を招かないためにも水準より多い職員数が必要であるともいえるが、経常的な固定経費の維持が財政硬直を招く最大要因になることが明白であることから、事業規模に応じた定員適正化を今後においても計画的に進める必要が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120469</xdr:rowOff>
    </xdr:from>
    <xdr:to>
      <xdr:col>24</xdr:col>
      <xdr:colOff>558800</xdr:colOff>
      <xdr:row>67</xdr:row>
      <xdr:rowOff>2794</xdr:rowOff>
    </xdr:to>
    <xdr:cxnSp macro="">
      <xdr:nvCxnSpPr>
        <xdr:cNvPr id="316" name="直線コネクタ 315"/>
        <xdr:cNvCxnSpPr/>
      </xdr:nvCxnSpPr>
      <xdr:spPr>
        <a:xfrm flipV="1">
          <a:off x="16179800" y="11436169"/>
          <a:ext cx="838200" cy="53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165770</xdr:rowOff>
    </xdr:from>
    <xdr:ext cx="762000" cy="259045"/>
    <xdr:sp macro="" textlink="">
      <xdr:nvSpPr>
        <xdr:cNvPr id="317" name="定員管理の状況平均値テキスト"/>
        <xdr:cNvSpPr txBox="1"/>
      </xdr:nvSpPr>
      <xdr:spPr>
        <a:xfrm>
          <a:off x="17106900" y="10452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2794</xdr:rowOff>
    </xdr:from>
    <xdr:to>
      <xdr:col>23</xdr:col>
      <xdr:colOff>406400</xdr:colOff>
      <xdr:row>67</xdr:row>
      <xdr:rowOff>11067</xdr:rowOff>
    </xdr:to>
    <xdr:cxnSp macro="">
      <xdr:nvCxnSpPr>
        <xdr:cNvPr id="319" name="直線コネクタ 318"/>
        <xdr:cNvCxnSpPr/>
      </xdr:nvCxnSpPr>
      <xdr:spPr>
        <a:xfrm flipV="1">
          <a:off x="15290800" y="11489944"/>
          <a:ext cx="889000" cy="8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57167</xdr:rowOff>
    </xdr:from>
    <xdr:ext cx="736600" cy="259045"/>
    <xdr:sp macro="" textlink="">
      <xdr:nvSpPr>
        <xdr:cNvPr id="321" name="テキスト ボックス 320"/>
        <xdr:cNvSpPr txBox="1"/>
      </xdr:nvSpPr>
      <xdr:spPr>
        <a:xfrm>
          <a:off x="15798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132878</xdr:rowOff>
    </xdr:from>
    <xdr:to>
      <xdr:col>22</xdr:col>
      <xdr:colOff>203200</xdr:colOff>
      <xdr:row>67</xdr:row>
      <xdr:rowOff>11067</xdr:rowOff>
    </xdr:to>
    <xdr:cxnSp macro="">
      <xdr:nvCxnSpPr>
        <xdr:cNvPr id="322" name="直線コネクタ 321"/>
        <xdr:cNvCxnSpPr/>
      </xdr:nvCxnSpPr>
      <xdr:spPr>
        <a:xfrm>
          <a:off x="14401800" y="11448578"/>
          <a:ext cx="889000" cy="49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48204</xdr:rowOff>
    </xdr:from>
    <xdr:ext cx="762000" cy="259045"/>
    <xdr:sp macro="" textlink="">
      <xdr:nvSpPr>
        <xdr:cNvPr id="324" name="テキスト ボックス 323"/>
        <xdr:cNvSpPr txBox="1"/>
      </xdr:nvSpPr>
      <xdr:spPr>
        <a:xfrm>
          <a:off x="14909800" y="10335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65315</xdr:rowOff>
    </xdr:from>
    <xdr:to>
      <xdr:col>21</xdr:col>
      <xdr:colOff>0</xdr:colOff>
      <xdr:row>66</xdr:row>
      <xdr:rowOff>132878</xdr:rowOff>
    </xdr:to>
    <xdr:cxnSp macro="">
      <xdr:nvCxnSpPr>
        <xdr:cNvPr id="325" name="直線コネクタ 324"/>
        <xdr:cNvCxnSpPr/>
      </xdr:nvCxnSpPr>
      <xdr:spPr>
        <a:xfrm>
          <a:off x="13512800" y="11381015"/>
          <a:ext cx="8890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44068</xdr:rowOff>
    </xdr:from>
    <xdr:ext cx="762000" cy="259045"/>
    <xdr:sp macro="" textlink="">
      <xdr:nvSpPr>
        <xdr:cNvPr id="327" name="テキスト ボックス 326"/>
        <xdr:cNvSpPr txBox="1"/>
      </xdr:nvSpPr>
      <xdr:spPr>
        <a:xfrm>
          <a:off x="14020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58020</xdr:rowOff>
    </xdr:from>
    <xdr:to>
      <xdr:col>19</xdr:col>
      <xdr:colOff>533400</xdr:colOff>
      <xdr:row>60</xdr:row>
      <xdr:rowOff>159620</xdr:rowOff>
    </xdr:to>
    <xdr:sp macro="" textlink="">
      <xdr:nvSpPr>
        <xdr:cNvPr id="328" name="フローチャート : 判断 327"/>
        <xdr:cNvSpPr/>
      </xdr:nvSpPr>
      <xdr:spPr>
        <a:xfrm>
          <a:off x="13462000" y="1034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169797</xdr:rowOff>
    </xdr:from>
    <xdr:ext cx="762000" cy="259045"/>
    <xdr:sp macro="" textlink="">
      <xdr:nvSpPr>
        <xdr:cNvPr id="329" name="テキスト ボックス 328"/>
        <xdr:cNvSpPr txBox="1"/>
      </xdr:nvSpPr>
      <xdr:spPr>
        <a:xfrm>
          <a:off x="13131800" y="1011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69669</xdr:rowOff>
    </xdr:from>
    <xdr:to>
      <xdr:col>24</xdr:col>
      <xdr:colOff>609600</xdr:colOff>
      <xdr:row>66</xdr:row>
      <xdr:rowOff>171269</xdr:rowOff>
    </xdr:to>
    <xdr:sp macro="" textlink="">
      <xdr:nvSpPr>
        <xdr:cNvPr id="335" name="円/楕円 334"/>
        <xdr:cNvSpPr/>
      </xdr:nvSpPr>
      <xdr:spPr>
        <a:xfrm>
          <a:off x="16967200" y="1138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136996</xdr:rowOff>
    </xdr:from>
    <xdr:ext cx="762000" cy="259045"/>
    <xdr:sp macro="" textlink="">
      <xdr:nvSpPr>
        <xdr:cNvPr id="336" name="定員管理の状況該当値テキスト"/>
        <xdr:cNvSpPr txBox="1"/>
      </xdr:nvSpPr>
      <xdr:spPr>
        <a:xfrm>
          <a:off x="17106900" y="11281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26.80</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123444</xdr:rowOff>
    </xdr:from>
    <xdr:to>
      <xdr:col>23</xdr:col>
      <xdr:colOff>457200</xdr:colOff>
      <xdr:row>67</xdr:row>
      <xdr:rowOff>53594</xdr:rowOff>
    </xdr:to>
    <xdr:sp macro="" textlink="">
      <xdr:nvSpPr>
        <xdr:cNvPr id="337" name="円/楕円 336"/>
        <xdr:cNvSpPr/>
      </xdr:nvSpPr>
      <xdr:spPr>
        <a:xfrm>
          <a:off x="16129000" y="1143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38371</xdr:rowOff>
    </xdr:from>
    <xdr:ext cx="736600" cy="259045"/>
    <xdr:sp macro="" textlink="">
      <xdr:nvSpPr>
        <xdr:cNvPr id="338" name="テキスト ボックス 337"/>
        <xdr:cNvSpPr txBox="1"/>
      </xdr:nvSpPr>
      <xdr:spPr>
        <a:xfrm>
          <a:off x="15798800" y="11525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27.58</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131717</xdr:rowOff>
    </xdr:from>
    <xdr:to>
      <xdr:col>22</xdr:col>
      <xdr:colOff>254000</xdr:colOff>
      <xdr:row>67</xdr:row>
      <xdr:rowOff>61867</xdr:rowOff>
    </xdr:to>
    <xdr:sp macro="" textlink="">
      <xdr:nvSpPr>
        <xdr:cNvPr id="339" name="円/楕円 338"/>
        <xdr:cNvSpPr/>
      </xdr:nvSpPr>
      <xdr:spPr>
        <a:xfrm>
          <a:off x="15240000" y="1144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46644</xdr:rowOff>
    </xdr:from>
    <xdr:ext cx="762000" cy="259045"/>
    <xdr:sp macro="" textlink="">
      <xdr:nvSpPr>
        <xdr:cNvPr id="340" name="テキスト ボックス 339"/>
        <xdr:cNvSpPr txBox="1"/>
      </xdr:nvSpPr>
      <xdr:spPr>
        <a:xfrm>
          <a:off x="14909800" y="11533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82078</xdr:rowOff>
    </xdr:from>
    <xdr:to>
      <xdr:col>21</xdr:col>
      <xdr:colOff>50800</xdr:colOff>
      <xdr:row>67</xdr:row>
      <xdr:rowOff>12228</xdr:rowOff>
    </xdr:to>
    <xdr:sp macro="" textlink="">
      <xdr:nvSpPr>
        <xdr:cNvPr id="341" name="円/楕円 340"/>
        <xdr:cNvSpPr/>
      </xdr:nvSpPr>
      <xdr:spPr>
        <a:xfrm>
          <a:off x="14351000" y="1139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168455</xdr:rowOff>
    </xdr:from>
    <xdr:ext cx="762000" cy="259045"/>
    <xdr:sp macro="" textlink="">
      <xdr:nvSpPr>
        <xdr:cNvPr id="342" name="テキスト ボックス 341"/>
        <xdr:cNvSpPr txBox="1"/>
      </xdr:nvSpPr>
      <xdr:spPr>
        <a:xfrm>
          <a:off x="14020800" y="1148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14515</xdr:rowOff>
    </xdr:from>
    <xdr:to>
      <xdr:col>19</xdr:col>
      <xdr:colOff>533400</xdr:colOff>
      <xdr:row>66</xdr:row>
      <xdr:rowOff>116115</xdr:rowOff>
    </xdr:to>
    <xdr:sp macro="" textlink="">
      <xdr:nvSpPr>
        <xdr:cNvPr id="343" name="円/楕円 342"/>
        <xdr:cNvSpPr/>
      </xdr:nvSpPr>
      <xdr:spPr>
        <a:xfrm>
          <a:off x="13462000" y="113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100892</xdr:rowOff>
    </xdr:from>
    <xdr:ext cx="762000" cy="259045"/>
    <xdr:sp macro="" textlink="">
      <xdr:nvSpPr>
        <xdr:cNvPr id="344" name="テキスト ボックス 343"/>
        <xdr:cNvSpPr txBox="1"/>
      </xdr:nvSpPr>
      <xdr:spPr>
        <a:xfrm>
          <a:off x="13131800" y="1141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地方交付税が昨年度との比較で約</a:t>
          </a:r>
          <a:r>
            <a:rPr lang="ja-JP" altLang="en-US" sz="1100" b="0" i="0" baseline="0">
              <a:solidFill>
                <a:schemeClr val="dk1"/>
              </a:solidFill>
              <a:effectLst/>
              <a:latin typeface="+mn-lt"/>
              <a:ea typeface="+mn-ea"/>
              <a:cs typeface="+mn-cs"/>
            </a:rPr>
            <a:t>２億８千９百</a:t>
          </a:r>
          <a:r>
            <a:rPr lang="ja-JP" altLang="ja-JP" sz="1100" b="0" i="0" baseline="0">
              <a:solidFill>
                <a:schemeClr val="dk1"/>
              </a:solidFill>
              <a:effectLst/>
              <a:latin typeface="+mn-lt"/>
              <a:ea typeface="+mn-ea"/>
              <a:cs typeface="+mn-cs"/>
            </a:rPr>
            <a:t>万の減額となったが、地方債元利償還額や公営企業に要する経費の財源とする地方債の償還の財源に充てられる繰入金の大幅減によって</a:t>
          </a:r>
          <a:r>
            <a:rPr lang="ja-JP" altLang="en-US" sz="1100" b="0" i="0" baseline="0">
              <a:solidFill>
                <a:schemeClr val="dk1"/>
              </a:solidFill>
              <a:effectLst/>
              <a:latin typeface="+mn-lt"/>
              <a:ea typeface="+mn-ea"/>
              <a:cs typeface="+mn-cs"/>
            </a:rPr>
            <a:t>１２．５</a:t>
          </a:r>
          <a:r>
            <a:rPr lang="ja-JP" altLang="ja-JP" sz="1100" b="0" i="0" baseline="0">
              <a:solidFill>
                <a:schemeClr val="dk1"/>
              </a:solidFill>
              <a:effectLst/>
              <a:latin typeface="+mn-lt"/>
              <a:ea typeface="+mn-ea"/>
              <a:cs typeface="+mn-cs"/>
            </a:rPr>
            <a:t>となり昨年度と比べ</a:t>
          </a:r>
          <a:r>
            <a:rPr lang="ja-JP" altLang="en-US" sz="1100" b="0" i="0" baseline="0">
              <a:solidFill>
                <a:schemeClr val="dk1"/>
              </a:solidFill>
              <a:effectLst/>
              <a:latin typeface="+mn-lt"/>
              <a:ea typeface="+mn-ea"/>
              <a:cs typeface="+mn-cs"/>
            </a:rPr>
            <a:t>１．５</a:t>
          </a:r>
          <a:r>
            <a:rPr lang="ja-JP" altLang="ja-JP" sz="1100" b="0" i="0" baseline="0">
              <a:solidFill>
                <a:schemeClr val="dk1"/>
              </a:solidFill>
              <a:effectLst/>
              <a:latin typeface="+mn-lt"/>
              <a:ea typeface="+mn-ea"/>
              <a:cs typeface="+mn-cs"/>
            </a:rPr>
            <a:t>ポイント改善した。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毎年、普通会計地方債の償還額が大きいため、３ヶ年平均では昨年度より１．</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ポイント減少し</a:t>
          </a:r>
          <a:r>
            <a:rPr lang="ja-JP" altLang="en-US" sz="1100" b="0" i="0" baseline="0">
              <a:solidFill>
                <a:schemeClr val="dk1"/>
              </a:solidFill>
              <a:effectLst/>
              <a:latin typeface="+mn-lt"/>
              <a:ea typeface="+mn-ea"/>
              <a:cs typeface="+mn-cs"/>
            </a:rPr>
            <a:t>１３．９</a:t>
          </a:r>
          <a:r>
            <a:rPr lang="ja-JP" altLang="ja-JP" sz="1100" b="0" i="0" baseline="0">
              <a:solidFill>
                <a:schemeClr val="dk1"/>
              </a:solidFill>
              <a:effectLst/>
              <a:latin typeface="+mn-lt"/>
              <a:ea typeface="+mn-ea"/>
              <a:cs typeface="+mn-cs"/>
            </a:rPr>
            <a:t>％となっている。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類似団体平均と比べると</a:t>
          </a:r>
          <a:r>
            <a:rPr lang="ja-JP" altLang="en-US" sz="1100" b="0" i="0" baseline="0">
              <a:solidFill>
                <a:schemeClr val="dk1"/>
              </a:solidFill>
              <a:effectLst/>
              <a:latin typeface="+mn-lt"/>
              <a:ea typeface="+mn-ea"/>
              <a:cs typeface="+mn-cs"/>
            </a:rPr>
            <a:t>３．４</a:t>
          </a:r>
          <a:r>
            <a:rPr lang="ja-JP" altLang="ja-JP" sz="1100" b="0" i="0" baseline="0">
              <a:solidFill>
                <a:schemeClr val="dk1"/>
              </a:solidFill>
              <a:effectLst/>
              <a:latin typeface="+mn-lt"/>
              <a:ea typeface="+mn-ea"/>
              <a:cs typeface="+mn-cs"/>
            </a:rPr>
            <a:t>ポイント高いが、本町では年間の地方債発行額は１０億円以内を財政規律としているため、今後も実質公債費比率は</a:t>
          </a:r>
          <a:r>
            <a:rPr lang="ja-JP" altLang="en-US" sz="1100" b="0" i="0" baseline="0">
              <a:solidFill>
                <a:schemeClr val="dk1"/>
              </a:solidFill>
              <a:effectLst/>
              <a:latin typeface="+mn-lt"/>
              <a:ea typeface="+mn-ea"/>
              <a:cs typeface="+mn-cs"/>
            </a:rPr>
            <a:t>若干ではあるが</a:t>
          </a:r>
          <a:r>
            <a:rPr lang="ja-JP" altLang="ja-JP" sz="1100" b="0" i="0" baseline="0">
              <a:solidFill>
                <a:schemeClr val="dk1"/>
              </a:solidFill>
              <a:effectLst/>
              <a:latin typeface="+mn-lt"/>
              <a:ea typeface="+mn-ea"/>
              <a:cs typeface="+mn-cs"/>
            </a:rPr>
            <a:t>改善して</a:t>
          </a:r>
          <a:r>
            <a:rPr lang="ja-JP" altLang="en-US" sz="1100" b="0" i="0" baseline="0">
              <a:solidFill>
                <a:schemeClr val="dk1"/>
              </a:solidFill>
              <a:effectLst/>
              <a:latin typeface="+mn-lt"/>
              <a:ea typeface="+mn-ea"/>
              <a:cs typeface="+mn-cs"/>
            </a:rPr>
            <a:t>いく</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146050</xdr:rowOff>
    </xdr:from>
    <xdr:to>
      <xdr:col>24</xdr:col>
      <xdr:colOff>558800</xdr:colOff>
      <xdr:row>43</xdr:row>
      <xdr:rowOff>46990</xdr:rowOff>
    </xdr:to>
    <xdr:cxnSp macro="">
      <xdr:nvCxnSpPr>
        <xdr:cNvPr id="375" name="直線コネクタ 374"/>
        <xdr:cNvCxnSpPr/>
      </xdr:nvCxnSpPr>
      <xdr:spPr>
        <a:xfrm flipV="1">
          <a:off x="16179800" y="734695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119143</xdr:rowOff>
    </xdr:from>
    <xdr:ext cx="762000" cy="259045"/>
    <xdr:sp macro="" textlink="">
      <xdr:nvSpPr>
        <xdr:cNvPr id="376" name="公債費負担の状況平均値テキスト"/>
        <xdr:cNvSpPr txBox="1"/>
      </xdr:nvSpPr>
      <xdr:spPr>
        <a:xfrm>
          <a:off x="17106900" y="6977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46990</xdr:rowOff>
    </xdr:from>
    <xdr:to>
      <xdr:col>23</xdr:col>
      <xdr:colOff>406400</xdr:colOff>
      <xdr:row>43</xdr:row>
      <xdr:rowOff>109728</xdr:rowOff>
    </xdr:to>
    <xdr:cxnSp macro="">
      <xdr:nvCxnSpPr>
        <xdr:cNvPr id="378" name="直線コネクタ 377"/>
        <xdr:cNvCxnSpPr/>
      </xdr:nvCxnSpPr>
      <xdr:spPr>
        <a:xfrm flipV="1">
          <a:off x="15290800" y="7419340"/>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76725</xdr:rowOff>
    </xdr:from>
    <xdr:ext cx="736600" cy="259045"/>
    <xdr:sp macro="" textlink="">
      <xdr:nvSpPr>
        <xdr:cNvPr id="380" name="テキスト ボックス 379"/>
        <xdr:cNvSpPr txBox="1"/>
      </xdr:nvSpPr>
      <xdr:spPr>
        <a:xfrm>
          <a:off x="15798800" y="6934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109728</xdr:rowOff>
    </xdr:from>
    <xdr:to>
      <xdr:col>22</xdr:col>
      <xdr:colOff>203200</xdr:colOff>
      <xdr:row>44</xdr:row>
      <xdr:rowOff>1016</xdr:rowOff>
    </xdr:to>
    <xdr:cxnSp macro="">
      <xdr:nvCxnSpPr>
        <xdr:cNvPr id="381" name="直線コネクタ 380"/>
        <xdr:cNvCxnSpPr/>
      </xdr:nvCxnSpPr>
      <xdr:spPr>
        <a:xfrm flipV="1">
          <a:off x="14401800" y="748207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124985</xdr:rowOff>
    </xdr:from>
    <xdr:ext cx="762000" cy="259045"/>
    <xdr:sp macro="" textlink="">
      <xdr:nvSpPr>
        <xdr:cNvPr id="383" name="テキスト ボックス 382"/>
        <xdr:cNvSpPr txBox="1"/>
      </xdr:nvSpPr>
      <xdr:spPr>
        <a:xfrm>
          <a:off x="14909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1016</xdr:rowOff>
    </xdr:from>
    <xdr:to>
      <xdr:col>21</xdr:col>
      <xdr:colOff>0</xdr:colOff>
      <xdr:row>44</xdr:row>
      <xdr:rowOff>44450</xdr:rowOff>
    </xdr:to>
    <xdr:cxnSp macro="">
      <xdr:nvCxnSpPr>
        <xdr:cNvPr id="384" name="直線コネクタ 383"/>
        <xdr:cNvCxnSpPr/>
      </xdr:nvCxnSpPr>
      <xdr:spPr>
        <a:xfrm flipV="1">
          <a:off x="13512800" y="754481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21099</xdr:rowOff>
    </xdr:from>
    <xdr:ext cx="762000" cy="259045"/>
    <xdr:sp macro="" textlink="">
      <xdr:nvSpPr>
        <xdr:cNvPr id="386" name="テキスト ボックス 385"/>
        <xdr:cNvSpPr txBox="1"/>
      </xdr:nvSpPr>
      <xdr:spPr>
        <a:xfrm>
          <a:off x="14020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73406</xdr:rowOff>
    </xdr:from>
    <xdr:to>
      <xdr:col>19</xdr:col>
      <xdr:colOff>533400</xdr:colOff>
      <xdr:row>44</xdr:row>
      <xdr:rowOff>3556</xdr:rowOff>
    </xdr:to>
    <xdr:sp macro="" textlink="">
      <xdr:nvSpPr>
        <xdr:cNvPr id="387" name="フローチャート : 判断 386"/>
        <xdr:cNvSpPr/>
      </xdr:nvSpPr>
      <xdr:spPr>
        <a:xfrm>
          <a:off x="13462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13733</xdr:rowOff>
    </xdr:from>
    <xdr:ext cx="762000" cy="259045"/>
    <xdr:sp macro="" textlink="">
      <xdr:nvSpPr>
        <xdr:cNvPr id="388" name="テキスト ボックス 387"/>
        <xdr:cNvSpPr txBox="1"/>
      </xdr:nvSpPr>
      <xdr:spPr>
        <a:xfrm>
          <a:off x="13131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95250</xdr:rowOff>
    </xdr:from>
    <xdr:to>
      <xdr:col>24</xdr:col>
      <xdr:colOff>609600</xdr:colOff>
      <xdr:row>43</xdr:row>
      <xdr:rowOff>25400</xdr:rowOff>
    </xdr:to>
    <xdr:sp macro="" textlink="">
      <xdr:nvSpPr>
        <xdr:cNvPr id="394" name="円/楕円 393"/>
        <xdr:cNvSpPr/>
      </xdr:nvSpPr>
      <xdr:spPr>
        <a:xfrm>
          <a:off x="16967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67327</xdr:rowOff>
    </xdr:from>
    <xdr:ext cx="762000" cy="259045"/>
    <xdr:sp macro="" textlink="">
      <xdr:nvSpPr>
        <xdr:cNvPr id="395" name="公債費負担の状況該当値テキスト"/>
        <xdr:cNvSpPr txBox="1"/>
      </xdr:nvSpPr>
      <xdr:spPr>
        <a:xfrm>
          <a:off x="17106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167640</xdr:rowOff>
    </xdr:from>
    <xdr:to>
      <xdr:col>23</xdr:col>
      <xdr:colOff>457200</xdr:colOff>
      <xdr:row>43</xdr:row>
      <xdr:rowOff>97790</xdr:rowOff>
    </xdr:to>
    <xdr:sp macro="" textlink="">
      <xdr:nvSpPr>
        <xdr:cNvPr id="396" name="円/楕円 395"/>
        <xdr:cNvSpPr/>
      </xdr:nvSpPr>
      <xdr:spPr>
        <a:xfrm>
          <a:off x="16129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82567</xdr:rowOff>
    </xdr:from>
    <xdr:ext cx="736600" cy="259045"/>
    <xdr:sp macro="" textlink="">
      <xdr:nvSpPr>
        <xdr:cNvPr id="397" name="テキスト ボックス 396"/>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58928</xdr:rowOff>
    </xdr:from>
    <xdr:to>
      <xdr:col>22</xdr:col>
      <xdr:colOff>254000</xdr:colOff>
      <xdr:row>43</xdr:row>
      <xdr:rowOff>160528</xdr:rowOff>
    </xdr:to>
    <xdr:sp macro="" textlink="">
      <xdr:nvSpPr>
        <xdr:cNvPr id="398" name="円/楕円 397"/>
        <xdr:cNvSpPr/>
      </xdr:nvSpPr>
      <xdr:spPr>
        <a:xfrm>
          <a:off x="15240000" y="743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145305</xdr:rowOff>
    </xdr:from>
    <xdr:ext cx="762000" cy="259045"/>
    <xdr:sp macro="" textlink="">
      <xdr:nvSpPr>
        <xdr:cNvPr id="399" name="テキスト ボックス 398"/>
        <xdr:cNvSpPr txBox="1"/>
      </xdr:nvSpPr>
      <xdr:spPr>
        <a:xfrm>
          <a:off x="14909800" y="751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121666</xdr:rowOff>
    </xdr:from>
    <xdr:to>
      <xdr:col>21</xdr:col>
      <xdr:colOff>50800</xdr:colOff>
      <xdr:row>44</xdr:row>
      <xdr:rowOff>51816</xdr:rowOff>
    </xdr:to>
    <xdr:sp macro="" textlink="">
      <xdr:nvSpPr>
        <xdr:cNvPr id="400" name="円/楕円 399"/>
        <xdr:cNvSpPr/>
      </xdr:nvSpPr>
      <xdr:spPr>
        <a:xfrm>
          <a:off x="14351000" y="749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36593</xdr:rowOff>
    </xdr:from>
    <xdr:ext cx="762000" cy="259045"/>
    <xdr:sp macro="" textlink="">
      <xdr:nvSpPr>
        <xdr:cNvPr id="401" name="テキスト ボックス 400"/>
        <xdr:cNvSpPr txBox="1"/>
      </xdr:nvSpPr>
      <xdr:spPr>
        <a:xfrm>
          <a:off x="14020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165100</xdr:rowOff>
    </xdr:from>
    <xdr:to>
      <xdr:col>19</xdr:col>
      <xdr:colOff>533400</xdr:colOff>
      <xdr:row>44</xdr:row>
      <xdr:rowOff>95250</xdr:rowOff>
    </xdr:to>
    <xdr:sp macro="" textlink="">
      <xdr:nvSpPr>
        <xdr:cNvPr id="402" name="円/楕円 401"/>
        <xdr:cNvSpPr/>
      </xdr:nvSpPr>
      <xdr:spPr>
        <a:xfrm>
          <a:off x="13462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80027</xdr:rowOff>
    </xdr:from>
    <xdr:ext cx="762000" cy="259045"/>
    <xdr:sp macro="" textlink="">
      <xdr:nvSpPr>
        <xdr:cNvPr id="403" name="テキスト ボックス 402"/>
        <xdr:cNvSpPr txBox="1"/>
      </xdr:nvSpPr>
      <xdr:spPr>
        <a:xfrm>
          <a:off x="13131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昨年度の将来負担比率</a:t>
          </a:r>
          <a:r>
            <a:rPr lang="ja-JP" altLang="en-US" sz="1100" b="0" i="0" baseline="0">
              <a:solidFill>
                <a:schemeClr val="dk1"/>
              </a:solidFill>
              <a:effectLst/>
              <a:latin typeface="+mn-lt"/>
              <a:ea typeface="+mn-ea"/>
              <a:cs typeface="+mn-cs"/>
            </a:rPr>
            <a:t>４５．３</a:t>
          </a:r>
          <a:r>
            <a:rPr lang="ja-JP" altLang="ja-JP" sz="1100" b="0" i="0" baseline="0">
              <a:solidFill>
                <a:schemeClr val="dk1"/>
              </a:solidFill>
              <a:effectLst/>
              <a:latin typeface="+mn-lt"/>
              <a:ea typeface="+mn-ea"/>
              <a:cs typeface="+mn-cs"/>
            </a:rPr>
            <a:t>％と比較すると、</a:t>
          </a:r>
          <a:r>
            <a:rPr lang="ja-JP" altLang="en-US" sz="1100" b="0" i="0" baseline="0">
              <a:solidFill>
                <a:schemeClr val="dk1"/>
              </a:solidFill>
              <a:effectLst/>
              <a:latin typeface="+mn-lt"/>
              <a:ea typeface="+mn-ea"/>
              <a:cs typeface="+mn-cs"/>
            </a:rPr>
            <a:t>１８．１</a:t>
          </a:r>
          <a:r>
            <a:rPr lang="ja-JP" altLang="ja-JP" sz="1100" b="0" i="0" baseline="0">
              <a:solidFill>
                <a:schemeClr val="dk1"/>
              </a:solidFill>
              <a:effectLst/>
              <a:latin typeface="+mn-lt"/>
              <a:ea typeface="+mn-ea"/>
              <a:cs typeface="+mn-cs"/>
            </a:rPr>
            <a:t>ポイント改善している。これは、公営企業債に対する将来の繰入見込額が約</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億３千</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百万円減額したこともあるが、将来負担に対応できる基金が約</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億８千</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百万円増加したことも主要因となっている。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現在、本町の単年度決算は町村合併の効果によって安定期にあるが、普通交付税の削減が始まる平成２７年度からは財政の硬直化が進み、現状規模の財政運営を維持した場合は、地方債発行額の増加、基金の取り崩し等を行いながら財政を維持しなければならなくなることが懸念される。こうならないためにも、将来の財政ビジョンを策定し、中長期的に段階を踏まえた財政改善を進めることとしてい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54005</xdr:rowOff>
    </xdr:from>
    <xdr:to>
      <xdr:col>24</xdr:col>
      <xdr:colOff>558800</xdr:colOff>
      <xdr:row>16</xdr:row>
      <xdr:rowOff>90533</xdr:rowOff>
    </xdr:to>
    <xdr:cxnSp macro="">
      <xdr:nvCxnSpPr>
        <xdr:cNvPr id="439" name="直線コネクタ 438"/>
        <xdr:cNvCxnSpPr/>
      </xdr:nvCxnSpPr>
      <xdr:spPr>
        <a:xfrm flipV="1">
          <a:off x="16179800" y="2625755"/>
          <a:ext cx="838200" cy="207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62791</xdr:rowOff>
    </xdr:from>
    <xdr:ext cx="762000" cy="259045"/>
    <xdr:sp macro="" textlink="">
      <xdr:nvSpPr>
        <xdr:cNvPr id="440"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1" name="フローチャート : 判断 440"/>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90533</xdr:rowOff>
    </xdr:from>
    <xdr:to>
      <xdr:col>23</xdr:col>
      <xdr:colOff>406400</xdr:colOff>
      <xdr:row>17</xdr:row>
      <xdr:rowOff>100632</xdr:rowOff>
    </xdr:to>
    <xdr:cxnSp macro="">
      <xdr:nvCxnSpPr>
        <xdr:cNvPr id="442" name="直線コネクタ 441"/>
        <xdr:cNvCxnSpPr/>
      </xdr:nvCxnSpPr>
      <xdr:spPr>
        <a:xfrm flipV="1">
          <a:off x="15290800" y="2833733"/>
          <a:ext cx="889000" cy="18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3" name="フローチャート : 判断 442"/>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4" name="テキスト ボックス 443"/>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100632</xdr:rowOff>
    </xdr:from>
    <xdr:to>
      <xdr:col>22</xdr:col>
      <xdr:colOff>203200</xdr:colOff>
      <xdr:row>19</xdr:row>
      <xdr:rowOff>120831</xdr:rowOff>
    </xdr:to>
    <xdr:cxnSp macro="">
      <xdr:nvCxnSpPr>
        <xdr:cNvPr id="445" name="直線コネクタ 444"/>
        <xdr:cNvCxnSpPr/>
      </xdr:nvCxnSpPr>
      <xdr:spPr>
        <a:xfrm flipV="1">
          <a:off x="14401800" y="3015282"/>
          <a:ext cx="889000" cy="36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99060</xdr:rowOff>
    </xdr:from>
    <xdr:to>
      <xdr:col>22</xdr:col>
      <xdr:colOff>254000</xdr:colOff>
      <xdr:row>14</xdr:row>
      <xdr:rowOff>29210</xdr:rowOff>
    </xdr:to>
    <xdr:sp macro="" textlink="">
      <xdr:nvSpPr>
        <xdr:cNvPr id="446" name="フローチャート : 判断 445"/>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7" name="テキスト ボックス 446"/>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120831</xdr:rowOff>
    </xdr:from>
    <xdr:to>
      <xdr:col>21</xdr:col>
      <xdr:colOff>0</xdr:colOff>
      <xdr:row>20</xdr:row>
      <xdr:rowOff>89565</xdr:rowOff>
    </xdr:to>
    <xdr:cxnSp macro="">
      <xdr:nvCxnSpPr>
        <xdr:cNvPr id="448" name="直線コネクタ 447"/>
        <xdr:cNvCxnSpPr/>
      </xdr:nvCxnSpPr>
      <xdr:spPr>
        <a:xfrm flipV="1">
          <a:off x="13512800" y="3378381"/>
          <a:ext cx="889000" cy="140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95371</xdr:rowOff>
    </xdr:from>
    <xdr:to>
      <xdr:col>21</xdr:col>
      <xdr:colOff>50800</xdr:colOff>
      <xdr:row>15</xdr:row>
      <xdr:rowOff>25521</xdr:rowOff>
    </xdr:to>
    <xdr:sp macro="" textlink="">
      <xdr:nvSpPr>
        <xdr:cNvPr id="449" name="フローチャート : 判断 448"/>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50" name="テキスト ボックス 449"/>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51888</xdr:rowOff>
    </xdr:from>
    <xdr:to>
      <xdr:col>19</xdr:col>
      <xdr:colOff>533400</xdr:colOff>
      <xdr:row>18</xdr:row>
      <xdr:rowOff>153488</xdr:rowOff>
    </xdr:to>
    <xdr:sp macro="" textlink="">
      <xdr:nvSpPr>
        <xdr:cNvPr id="451" name="フローチャート : 判断 450"/>
        <xdr:cNvSpPr/>
      </xdr:nvSpPr>
      <xdr:spPr>
        <a:xfrm>
          <a:off x="13462000" y="313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163665</xdr:rowOff>
    </xdr:from>
    <xdr:ext cx="762000" cy="259045"/>
    <xdr:sp macro="" textlink="">
      <xdr:nvSpPr>
        <xdr:cNvPr id="452" name="テキスト ボックス 451"/>
        <xdr:cNvSpPr txBox="1"/>
      </xdr:nvSpPr>
      <xdr:spPr>
        <a:xfrm>
          <a:off x="13131800" y="290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3205</xdr:rowOff>
    </xdr:from>
    <xdr:to>
      <xdr:col>24</xdr:col>
      <xdr:colOff>609600</xdr:colOff>
      <xdr:row>15</xdr:row>
      <xdr:rowOff>104805</xdr:rowOff>
    </xdr:to>
    <xdr:sp macro="" textlink="">
      <xdr:nvSpPr>
        <xdr:cNvPr id="458" name="円/楕円 457"/>
        <xdr:cNvSpPr/>
      </xdr:nvSpPr>
      <xdr:spPr>
        <a:xfrm>
          <a:off x="16967200" y="257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146732</xdr:rowOff>
    </xdr:from>
    <xdr:ext cx="762000" cy="259045"/>
    <xdr:sp macro="" textlink="">
      <xdr:nvSpPr>
        <xdr:cNvPr id="459" name="将来負担の状況該当値テキスト"/>
        <xdr:cNvSpPr txBox="1"/>
      </xdr:nvSpPr>
      <xdr:spPr>
        <a:xfrm>
          <a:off x="17106900" y="2547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39733</xdr:rowOff>
    </xdr:from>
    <xdr:to>
      <xdr:col>23</xdr:col>
      <xdr:colOff>457200</xdr:colOff>
      <xdr:row>16</xdr:row>
      <xdr:rowOff>141333</xdr:rowOff>
    </xdr:to>
    <xdr:sp macro="" textlink="">
      <xdr:nvSpPr>
        <xdr:cNvPr id="460" name="円/楕円 459"/>
        <xdr:cNvSpPr/>
      </xdr:nvSpPr>
      <xdr:spPr>
        <a:xfrm>
          <a:off x="16129000" y="278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126110</xdr:rowOff>
    </xdr:from>
    <xdr:ext cx="736600" cy="259045"/>
    <xdr:sp macro="" textlink="">
      <xdr:nvSpPr>
        <xdr:cNvPr id="461" name="テキスト ボックス 460"/>
        <xdr:cNvSpPr txBox="1"/>
      </xdr:nvSpPr>
      <xdr:spPr>
        <a:xfrm>
          <a:off x="15798800" y="2869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49832</xdr:rowOff>
    </xdr:from>
    <xdr:to>
      <xdr:col>22</xdr:col>
      <xdr:colOff>254000</xdr:colOff>
      <xdr:row>17</xdr:row>
      <xdr:rowOff>151432</xdr:rowOff>
    </xdr:to>
    <xdr:sp macro="" textlink="">
      <xdr:nvSpPr>
        <xdr:cNvPr id="462" name="円/楕円 461"/>
        <xdr:cNvSpPr/>
      </xdr:nvSpPr>
      <xdr:spPr>
        <a:xfrm>
          <a:off x="15240000" y="2964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136209</xdr:rowOff>
    </xdr:from>
    <xdr:ext cx="762000" cy="259045"/>
    <xdr:sp macro="" textlink="">
      <xdr:nvSpPr>
        <xdr:cNvPr id="463" name="テキスト ボックス 462"/>
        <xdr:cNvSpPr txBox="1"/>
      </xdr:nvSpPr>
      <xdr:spPr>
        <a:xfrm>
          <a:off x="14909800" y="3050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70031</xdr:rowOff>
    </xdr:from>
    <xdr:to>
      <xdr:col>21</xdr:col>
      <xdr:colOff>50800</xdr:colOff>
      <xdr:row>20</xdr:row>
      <xdr:rowOff>181</xdr:rowOff>
    </xdr:to>
    <xdr:sp macro="" textlink="">
      <xdr:nvSpPr>
        <xdr:cNvPr id="464" name="円/楕円 463"/>
        <xdr:cNvSpPr/>
      </xdr:nvSpPr>
      <xdr:spPr>
        <a:xfrm>
          <a:off x="14351000" y="332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156408</xdr:rowOff>
    </xdr:from>
    <xdr:ext cx="762000" cy="259045"/>
    <xdr:sp macro="" textlink="">
      <xdr:nvSpPr>
        <xdr:cNvPr id="465" name="テキスト ボックス 464"/>
        <xdr:cNvSpPr txBox="1"/>
      </xdr:nvSpPr>
      <xdr:spPr>
        <a:xfrm>
          <a:off x="14020800" y="341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38765</xdr:rowOff>
    </xdr:from>
    <xdr:to>
      <xdr:col>19</xdr:col>
      <xdr:colOff>533400</xdr:colOff>
      <xdr:row>20</xdr:row>
      <xdr:rowOff>140365</xdr:rowOff>
    </xdr:to>
    <xdr:sp macro="" textlink="">
      <xdr:nvSpPr>
        <xdr:cNvPr id="466" name="円/楕円 465"/>
        <xdr:cNvSpPr/>
      </xdr:nvSpPr>
      <xdr:spPr>
        <a:xfrm>
          <a:off x="13462000" y="346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125142</xdr:rowOff>
    </xdr:from>
    <xdr:ext cx="762000" cy="259045"/>
    <xdr:sp macro="" textlink="">
      <xdr:nvSpPr>
        <xdr:cNvPr id="467" name="テキスト ボックス 466"/>
        <xdr:cNvSpPr txBox="1"/>
      </xdr:nvSpPr>
      <xdr:spPr>
        <a:xfrm>
          <a:off x="13131800" y="3554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9,290
9,250
583.69
10,186,833
9,425,059
623,048
6,638,447
9,442,865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27.2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２２年度までは、集中改革プランに掲げた取組の実施に加え、特別職給与の報酬一部減、一般職給与の５％カットの実施により、人件費は減少傾向にあったが、平成２３年度より一般職給与の５％カットを解消したため、再び上昇することに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また、人口１，０００人当たりの職員数が類似団体の中でも最多の</a:t>
          </a:r>
          <a:r>
            <a:rPr lang="ja-JP" altLang="en-US" sz="1100" b="0" i="0" baseline="0">
              <a:solidFill>
                <a:schemeClr val="dk1"/>
              </a:solidFill>
              <a:effectLst/>
              <a:latin typeface="+mn-lt"/>
              <a:ea typeface="+mn-ea"/>
              <a:cs typeface="+mn-cs"/>
            </a:rPr>
            <a:t>２６．８</a:t>
          </a:r>
          <a:r>
            <a:rPr lang="ja-JP" altLang="ja-JP" sz="1100" b="0" i="0" baseline="0">
              <a:solidFill>
                <a:schemeClr val="dk1"/>
              </a:solidFill>
              <a:effectLst/>
              <a:latin typeface="+mn-lt"/>
              <a:ea typeface="+mn-ea"/>
              <a:cs typeface="+mn-cs"/>
            </a:rPr>
            <a:t>人と全国市町村平均や愛媛県市町平均と比較しても突出して多いために、経常収支比率にも人件費の影響が高く反映されている。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94996</xdr:rowOff>
    </xdr:from>
    <xdr:to>
      <xdr:col>7</xdr:col>
      <xdr:colOff>15875</xdr:colOff>
      <xdr:row>38</xdr:row>
      <xdr:rowOff>136144</xdr:rowOff>
    </xdr:to>
    <xdr:cxnSp macro="">
      <xdr:nvCxnSpPr>
        <xdr:cNvPr id="62" name="直線コネクタ 61"/>
        <xdr:cNvCxnSpPr/>
      </xdr:nvCxnSpPr>
      <xdr:spPr>
        <a:xfrm>
          <a:off x="3987800" y="661009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67564</xdr:rowOff>
    </xdr:from>
    <xdr:to>
      <xdr:col>5</xdr:col>
      <xdr:colOff>549275</xdr:colOff>
      <xdr:row>38</xdr:row>
      <xdr:rowOff>94996</xdr:rowOff>
    </xdr:to>
    <xdr:cxnSp macro="">
      <xdr:nvCxnSpPr>
        <xdr:cNvPr id="65" name="直線コネクタ 64"/>
        <xdr:cNvCxnSpPr/>
      </xdr:nvCxnSpPr>
      <xdr:spPr>
        <a:xfrm>
          <a:off x="3098800" y="65826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7" name="テキスト ボックス 66"/>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67564</xdr:rowOff>
    </xdr:from>
    <xdr:to>
      <xdr:col>4</xdr:col>
      <xdr:colOff>346075</xdr:colOff>
      <xdr:row>38</xdr:row>
      <xdr:rowOff>127000</xdr:rowOff>
    </xdr:to>
    <xdr:cxnSp macro="">
      <xdr:nvCxnSpPr>
        <xdr:cNvPr id="68" name="直線コネクタ 67"/>
        <xdr:cNvCxnSpPr/>
      </xdr:nvCxnSpPr>
      <xdr:spPr>
        <a:xfrm flipV="1">
          <a:off x="2209800" y="658266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70" name="テキスト ボックス 69"/>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156718</xdr:rowOff>
    </xdr:from>
    <xdr:to>
      <xdr:col>3</xdr:col>
      <xdr:colOff>142875</xdr:colOff>
      <xdr:row>38</xdr:row>
      <xdr:rowOff>127000</xdr:rowOff>
    </xdr:to>
    <xdr:cxnSp macro="">
      <xdr:nvCxnSpPr>
        <xdr:cNvPr id="71" name="直線コネクタ 70"/>
        <xdr:cNvCxnSpPr/>
      </xdr:nvCxnSpPr>
      <xdr:spPr>
        <a:xfrm>
          <a:off x="1320800" y="6500368"/>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3" name="テキスト ボックス 72"/>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39624</xdr:rowOff>
    </xdr:from>
    <xdr:to>
      <xdr:col>1</xdr:col>
      <xdr:colOff>676275</xdr:colOff>
      <xdr:row>36</xdr:row>
      <xdr:rowOff>141224</xdr:rowOff>
    </xdr:to>
    <xdr:sp macro="" textlink="">
      <xdr:nvSpPr>
        <xdr:cNvPr id="74" name="フローチャート : 判断 73"/>
        <xdr:cNvSpPr/>
      </xdr:nvSpPr>
      <xdr:spPr>
        <a:xfrm>
          <a:off x="12700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151401</xdr:rowOff>
    </xdr:from>
    <xdr:ext cx="762000" cy="259045"/>
    <xdr:sp macro="" textlink="">
      <xdr:nvSpPr>
        <xdr:cNvPr id="75" name="テキスト ボックス 74"/>
        <xdr:cNvSpPr txBox="1"/>
      </xdr:nvSpPr>
      <xdr:spPr>
        <a:xfrm>
          <a:off x="939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85344</xdr:rowOff>
    </xdr:from>
    <xdr:to>
      <xdr:col>7</xdr:col>
      <xdr:colOff>66675</xdr:colOff>
      <xdr:row>39</xdr:row>
      <xdr:rowOff>15494</xdr:rowOff>
    </xdr:to>
    <xdr:sp macro="" textlink="">
      <xdr:nvSpPr>
        <xdr:cNvPr id="81" name="円/楕円 80"/>
        <xdr:cNvSpPr/>
      </xdr:nvSpPr>
      <xdr:spPr>
        <a:xfrm>
          <a:off x="47752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57421</xdr:rowOff>
    </xdr:from>
    <xdr:ext cx="762000" cy="259045"/>
    <xdr:sp macro="" textlink="">
      <xdr:nvSpPr>
        <xdr:cNvPr id="82" name="人件費該当値テキスト"/>
        <xdr:cNvSpPr txBox="1"/>
      </xdr:nvSpPr>
      <xdr:spPr>
        <a:xfrm>
          <a:off x="49149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44196</xdr:rowOff>
    </xdr:from>
    <xdr:to>
      <xdr:col>5</xdr:col>
      <xdr:colOff>600075</xdr:colOff>
      <xdr:row>38</xdr:row>
      <xdr:rowOff>145796</xdr:rowOff>
    </xdr:to>
    <xdr:sp macro="" textlink="">
      <xdr:nvSpPr>
        <xdr:cNvPr id="83" name="円/楕円 82"/>
        <xdr:cNvSpPr/>
      </xdr:nvSpPr>
      <xdr:spPr>
        <a:xfrm>
          <a:off x="3937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130573</xdr:rowOff>
    </xdr:from>
    <xdr:ext cx="736600" cy="259045"/>
    <xdr:sp macro="" textlink="">
      <xdr:nvSpPr>
        <xdr:cNvPr id="84" name="テキスト ボックス 83"/>
        <xdr:cNvSpPr txBox="1"/>
      </xdr:nvSpPr>
      <xdr:spPr>
        <a:xfrm>
          <a:off x="3606800" y="6645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16764</xdr:rowOff>
    </xdr:from>
    <xdr:to>
      <xdr:col>4</xdr:col>
      <xdr:colOff>396875</xdr:colOff>
      <xdr:row>38</xdr:row>
      <xdr:rowOff>118364</xdr:rowOff>
    </xdr:to>
    <xdr:sp macro="" textlink="">
      <xdr:nvSpPr>
        <xdr:cNvPr id="85" name="円/楕円 84"/>
        <xdr:cNvSpPr/>
      </xdr:nvSpPr>
      <xdr:spPr>
        <a:xfrm>
          <a:off x="30480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103141</xdr:rowOff>
    </xdr:from>
    <xdr:ext cx="762000" cy="259045"/>
    <xdr:sp macro="" textlink="">
      <xdr:nvSpPr>
        <xdr:cNvPr id="86" name="テキスト ボックス 85"/>
        <xdr:cNvSpPr txBox="1"/>
      </xdr:nvSpPr>
      <xdr:spPr>
        <a:xfrm>
          <a:off x="2717800" y="661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76200</xdr:rowOff>
    </xdr:from>
    <xdr:to>
      <xdr:col>3</xdr:col>
      <xdr:colOff>193675</xdr:colOff>
      <xdr:row>39</xdr:row>
      <xdr:rowOff>6350</xdr:rowOff>
    </xdr:to>
    <xdr:sp macro="" textlink="">
      <xdr:nvSpPr>
        <xdr:cNvPr id="87" name="円/楕円 86"/>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162577</xdr:rowOff>
    </xdr:from>
    <xdr:ext cx="762000" cy="259045"/>
    <xdr:sp macro="" textlink="">
      <xdr:nvSpPr>
        <xdr:cNvPr id="88" name="テキスト ボックス 87"/>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105918</xdr:rowOff>
    </xdr:from>
    <xdr:to>
      <xdr:col>1</xdr:col>
      <xdr:colOff>676275</xdr:colOff>
      <xdr:row>38</xdr:row>
      <xdr:rowOff>36068</xdr:rowOff>
    </xdr:to>
    <xdr:sp macro="" textlink="">
      <xdr:nvSpPr>
        <xdr:cNvPr id="89" name="円/楕円 88"/>
        <xdr:cNvSpPr/>
      </xdr:nvSpPr>
      <xdr:spPr>
        <a:xfrm>
          <a:off x="1270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20845</xdr:rowOff>
    </xdr:from>
    <xdr:ext cx="762000" cy="259045"/>
    <xdr:sp macro="" textlink="">
      <xdr:nvSpPr>
        <xdr:cNvPr id="90" name="テキスト ボックス 89"/>
        <xdr:cNvSpPr txBox="1"/>
      </xdr:nvSpPr>
      <xdr:spPr>
        <a:xfrm>
          <a:off x="939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物件費は、平成２０年・２１年度</a:t>
          </a:r>
          <a:r>
            <a:rPr lang="ja-JP" altLang="en-US" sz="1100" b="0" i="0" baseline="0">
              <a:solidFill>
                <a:schemeClr val="dk1"/>
              </a:solidFill>
              <a:effectLst/>
              <a:latin typeface="+mn-lt"/>
              <a:ea typeface="+mn-ea"/>
              <a:cs typeface="+mn-cs"/>
            </a:rPr>
            <a:t>で</a:t>
          </a:r>
          <a:r>
            <a:rPr lang="ja-JP" altLang="ja-JP" sz="1100" b="0" i="0" baseline="0">
              <a:solidFill>
                <a:schemeClr val="dk1"/>
              </a:solidFill>
              <a:effectLst/>
              <a:latin typeface="+mn-lt"/>
              <a:ea typeface="+mn-ea"/>
              <a:cs typeface="+mn-cs"/>
            </a:rPr>
            <a:t>用度や契約等の一元化を進め、一括発注による契約単価の圧縮を図ることでコスト削減が実現できた。</a:t>
          </a:r>
          <a:endParaRPr lang="ja-JP" altLang="ja-JP" sz="1400">
            <a:effectLst/>
          </a:endParaRPr>
        </a:p>
        <a:p>
          <a:pPr rtl="0"/>
          <a:r>
            <a:rPr lang="ja-JP" altLang="ja-JP" sz="1100" b="0" i="0" baseline="0">
              <a:solidFill>
                <a:schemeClr val="dk1"/>
              </a:solidFill>
              <a:effectLst/>
              <a:latin typeface="+mn-lt"/>
              <a:ea typeface="+mn-ea"/>
              <a:cs typeface="+mn-cs"/>
            </a:rPr>
            <a:t>　ただし、地域経済対策を目的とした臨時交付金の活用によって、各種整備等も同時並行で進めているため、類似団体平均の規模で現在のところは推移している。</a:t>
          </a:r>
          <a:endParaRPr lang="ja-JP" altLang="ja-JP" sz="1400">
            <a:effectLst/>
          </a:endParaRPr>
        </a:p>
        <a:p>
          <a:pPr rtl="0"/>
          <a:r>
            <a:rPr lang="ja-JP" altLang="ja-JP" sz="1100" b="0" i="0" baseline="0">
              <a:solidFill>
                <a:schemeClr val="dk1"/>
              </a:solidFill>
              <a:effectLst/>
              <a:latin typeface="+mn-lt"/>
              <a:ea typeface="+mn-ea"/>
              <a:cs typeface="+mn-cs"/>
            </a:rPr>
            <a:t>　需用費は、指定管理者制度の導入やごみ処理の委託化等によって、今後増加する要因もあるが、これに対しては人件費などの減少が見込まれるため、各事業の評価は事業トータルのバランスで判断し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40132</xdr:rowOff>
    </xdr:from>
    <xdr:to>
      <xdr:col>24</xdr:col>
      <xdr:colOff>31750</xdr:colOff>
      <xdr:row>16</xdr:row>
      <xdr:rowOff>127000</xdr:rowOff>
    </xdr:to>
    <xdr:cxnSp macro="">
      <xdr:nvCxnSpPr>
        <xdr:cNvPr id="120" name="直線コネクタ 119"/>
        <xdr:cNvCxnSpPr/>
      </xdr:nvCxnSpPr>
      <xdr:spPr>
        <a:xfrm>
          <a:off x="15671800" y="278333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57421</xdr:rowOff>
    </xdr:from>
    <xdr:ext cx="762000" cy="259045"/>
    <xdr:sp macro="" textlink="">
      <xdr:nvSpPr>
        <xdr:cNvPr id="121" name="物件費平均値テキスト"/>
        <xdr:cNvSpPr txBox="1"/>
      </xdr:nvSpPr>
      <xdr:spPr>
        <a:xfrm>
          <a:off x="16598900" y="280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170434</xdr:rowOff>
    </xdr:from>
    <xdr:to>
      <xdr:col>22</xdr:col>
      <xdr:colOff>565150</xdr:colOff>
      <xdr:row>16</xdr:row>
      <xdr:rowOff>40132</xdr:rowOff>
    </xdr:to>
    <xdr:cxnSp macro="">
      <xdr:nvCxnSpPr>
        <xdr:cNvPr id="123" name="直線コネクタ 122"/>
        <xdr:cNvCxnSpPr/>
      </xdr:nvCxnSpPr>
      <xdr:spPr>
        <a:xfrm>
          <a:off x="14782800" y="274218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170434</xdr:rowOff>
    </xdr:from>
    <xdr:to>
      <xdr:col>21</xdr:col>
      <xdr:colOff>361950</xdr:colOff>
      <xdr:row>16</xdr:row>
      <xdr:rowOff>35560</xdr:rowOff>
    </xdr:to>
    <xdr:cxnSp macro="">
      <xdr:nvCxnSpPr>
        <xdr:cNvPr id="126" name="直線コネクタ 125"/>
        <xdr:cNvCxnSpPr/>
      </xdr:nvCxnSpPr>
      <xdr:spPr>
        <a:xfrm flipV="1">
          <a:off x="13893800" y="27421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21844</xdr:rowOff>
    </xdr:from>
    <xdr:to>
      <xdr:col>20</xdr:col>
      <xdr:colOff>158750</xdr:colOff>
      <xdr:row>16</xdr:row>
      <xdr:rowOff>35560</xdr:rowOff>
    </xdr:to>
    <xdr:cxnSp macro="">
      <xdr:nvCxnSpPr>
        <xdr:cNvPr id="129" name="直線コネクタ 128"/>
        <xdr:cNvCxnSpPr/>
      </xdr:nvCxnSpPr>
      <xdr:spPr>
        <a:xfrm>
          <a:off x="13004800" y="2765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115062</xdr:rowOff>
    </xdr:from>
    <xdr:to>
      <xdr:col>19</xdr:col>
      <xdr:colOff>6350</xdr:colOff>
      <xdr:row>16</xdr:row>
      <xdr:rowOff>45212</xdr:rowOff>
    </xdr:to>
    <xdr:sp macro="" textlink="">
      <xdr:nvSpPr>
        <xdr:cNvPr id="132" name="フローチャート : 判断 131"/>
        <xdr:cNvSpPr/>
      </xdr:nvSpPr>
      <xdr:spPr>
        <a:xfrm>
          <a:off x="12954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55389</xdr:rowOff>
    </xdr:from>
    <xdr:ext cx="762000" cy="259045"/>
    <xdr:sp macro="" textlink="">
      <xdr:nvSpPr>
        <xdr:cNvPr id="133" name="テキスト ボックス 132"/>
        <xdr:cNvSpPr txBox="1"/>
      </xdr:nvSpPr>
      <xdr:spPr>
        <a:xfrm>
          <a:off x="12623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39" name="円/楕円 138"/>
        <xdr:cNvSpPr/>
      </xdr:nvSpPr>
      <xdr:spPr>
        <a:xfrm>
          <a:off x="164592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92727</xdr:rowOff>
    </xdr:from>
    <xdr:ext cx="762000" cy="259045"/>
    <xdr:sp macro="" textlink="">
      <xdr:nvSpPr>
        <xdr:cNvPr id="140" name="物件費該当値テキスト"/>
        <xdr:cNvSpPr txBox="1"/>
      </xdr:nvSpPr>
      <xdr:spPr>
        <a:xfrm>
          <a:off x="165989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160782</xdr:rowOff>
    </xdr:from>
    <xdr:to>
      <xdr:col>22</xdr:col>
      <xdr:colOff>615950</xdr:colOff>
      <xdr:row>16</xdr:row>
      <xdr:rowOff>90932</xdr:rowOff>
    </xdr:to>
    <xdr:sp macro="" textlink="">
      <xdr:nvSpPr>
        <xdr:cNvPr id="141" name="円/楕円 140"/>
        <xdr:cNvSpPr/>
      </xdr:nvSpPr>
      <xdr:spPr>
        <a:xfrm>
          <a:off x="15621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101109</xdr:rowOff>
    </xdr:from>
    <xdr:ext cx="736600" cy="259045"/>
    <xdr:sp macro="" textlink="">
      <xdr:nvSpPr>
        <xdr:cNvPr id="142" name="テキスト ボックス 141"/>
        <xdr:cNvSpPr txBox="1"/>
      </xdr:nvSpPr>
      <xdr:spPr>
        <a:xfrm>
          <a:off x="15290800" y="2501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119634</xdr:rowOff>
    </xdr:from>
    <xdr:to>
      <xdr:col>21</xdr:col>
      <xdr:colOff>412750</xdr:colOff>
      <xdr:row>16</xdr:row>
      <xdr:rowOff>49784</xdr:rowOff>
    </xdr:to>
    <xdr:sp macro="" textlink="">
      <xdr:nvSpPr>
        <xdr:cNvPr id="143" name="円/楕円 142"/>
        <xdr:cNvSpPr/>
      </xdr:nvSpPr>
      <xdr:spPr>
        <a:xfrm>
          <a:off x="14732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59961</xdr:rowOff>
    </xdr:from>
    <xdr:ext cx="762000" cy="259045"/>
    <xdr:sp macro="" textlink="">
      <xdr:nvSpPr>
        <xdr:cNvPr id="144" name="テキスト ボックス 143"/>
        <xdr:cNvSpPr txBox="1"/>
      </xdr:nvSpPr>
      <xdr:spPr>
        <a:xfrm>
          <a:off x="14401800" y="246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45" name="円/楕円 144"/>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46" name="テキスト ボックス 145"/>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142494</xdr:rowOff>
    </xdr:from>
    <xdr:to>
      <xdr:col>19</xdr:col>
      <xdr:colOff>6350</xdr:colOff>
      <xdr:row>16</xdr:row>
      <xdr:rowOff>72644</xdr:rowOff>
    </xdr:to>
    <xdr:sp macro="" textlink="">
      <xdr:nvSpPr>
        <xdr:cNvPr id="147" name="円/楕円 146"/>
        <xdr:cNvSpPr/>
      </xdr:nvSpPr>
      <xdr:spPr>
        <a:xfrm>
          <a:off x="12954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57421</xdr:rowOff>
    </xdr:from>
    <xdr:ext cx="762000" cy="259045"/>
    <xdr:sp macro="" textlink="">
      <xdr:nvSpPr>
        <xdr:cNvPr id="148" name="テキスト ボックス 147"/>
        <xdr:cNvSpPr txBox="1"/>
      </xdr:nvSpPr>
      <xdr:spPr>
        <a:xfrm>
          <a:off x="12623800" y="280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扶助費については、概ね横ばいに推移している。</a:t>
          </a:r>
          <a:endParaRPr lang="ja-JP" altLang="ja-JP" sz="1400">
            <a:effectLst/>
          </a:endParaRPr>
        </a:p>
        <a:p>
          <a:pPr rtl="0"/>
          <a:r>
            <a:rPr lang="ja-JP" altLang="ja-JP" sz="1100" b="0" i="0" baseline="0">
              <a:solidFill>
                <a:schemeClr val="dk1"/>
              </a:solidFill>
              <a:effectLst/>
              <a:latin typeface="+mn-lt"/>
              <a:ea typeface="+mn-ea"/>
              <a:cs typeface="+mn-cs"/>
            </a:rPr>
            <a:t>　本年度は前年度と</a:t>
          </a:r>
          <a:r>
            <a:rPr lang="ja-JP" altLang="en-US" sz="1100" b="0" i="0" baseline="0">
              <a:solidFill>
                <a:schemeClr val="dk1"/>
              </a:solidFill>
              <a:effectLst/>
              <a:latin typeface="+mn-lt"/>
              <a:ea typeface="+mn-ea"/>
              <a:cs typeface="+mn-cs"/>
            </a:rPr>
            <a:t>同水準となったが</a:t>
          </a:r>
          <a:r>
            <a:rPr lang="ja-JP" altLang="ja-JP" sz="1100" b="0" i="0" baseline="0">
              <a:solidFill>
                <a:schemeClr val="dk1"/>
              </a:solidFill>
              <a:effectLst/>
              <a:latin typeface="+mn-lt"/>
              <a:ea typeface="+mn-ea"/>
              <a:cs typeface="+mn-cs"/>
            </a:rPr>
            <a:t>、扶助費はその年度の需要によって左右されるため、今後においても同水準で推移するものと考えられる。</a:t>
          </a:r>
          <a:endParaRPr lang="ja-JP" altLang="ja-JP" sz="1400">
            <a:effectLst/>
          </a:endParaRPr>
        </a:p>
        <a:p>
          <a:r>
            <a:rPr lang="ja-JP" altLang="ja-JP" sz="1100" b="0" i="0" baseline="0">
              <a:solidFill>
                <a:schemeClr val="dk1"/>
              </a:solidFill>
              <a:effectLst/>
              <a:latin typeface="+mn-lt"/>
              <a:ea typeface="+mn-ea"/>
              <a:cs typeface="+mn-cs"/>
            </a:rPr>
            <a:t>　類似団体平均や全国市町村平均、愛媛県内市町平均と比較しても低い状況であるが、全国・県平均を大きく上回る高齢化率から見れば、今後は医療費扶助等の増額は回避できず、ゆるやかな上昇が続くと思われる。町単独扶助事業の見直し等、事業の評価・検証をもとに改善を進める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107950</xdr:rowOff>
    </xdr:from>
    <xdr:to>
      <xdr:col>7</xdr:col>
      <xdr:colOff>15875</xdr:colOff>
      <xdr:row>53</xdr:row>
      <xdr:rowOff>107950</xdr:rowOff>
    </xdr:to>
    <xdr:cxnSp macro="">
      <xdr:nvCxnSpPr>
        <xdr:cNvPr id="181" name="直線コネクタ 180"/>
        <xdr:cNvCxnSpPr/>
      </xdr:nvCxnSpPr>
      <xdr:spPr>
        <a:xfrm>
          <a:off x="3987800" y="919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107950</xdr:rowOff>
    </xdr:from>
    <xdr:to>
      <xdr:col>5</xdr:col>
      <xdr:colOff>549275</xdr:colOff>
      <xdr:row>53</xdr:row>
      <xdr:rowOff>127000</xdr:rowOff>
    </xdr:to>
    <xdr:cxnSp macro="">
      <xdr:nvCxnSpPr>
        <xdr:cNvPr id="184" name="直線コネクタ 183"/>
        <xdr:cNvCxnSpPr/>
      </xdr:nvCxnSpPr>
      <xdr:spPr>
        <a:xfrm flipV="1">
          <a:off x="3098800" y="919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186" name="テキスト ボックス 185"/>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53</xdr:row>
      <xdr:rowOff>165100</xdr:rowOff>
    </xdr:to>
    <xdr:cxnSp macro="">
      <xdr:nvCxnSpPr>
        <xdr:cNvPr id="187" name="直線コネクタ 186"/>
        <xdr:cNvCxnSpPr/>
      </xdr:nvCxnSpPr>
      <xdr:spPr>
        <a:xfrm flipV="1">
          <a:off x="2209800" y="9213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189" name="テキスト ボックス 188"/>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53</xdr:row>
      <xdr:rowOff>165100</xdr:rowOff>
    </xdr:to>
    <xdr:cxnSp macro="">
      <xdr:nvCxnSpPr>
        <xdr:cNvPr id="190" name="直線コネクタ 189"/>
        <xdr:cNvCxnSpPr/>
      </xdr:nvCxnSpPr>
      <xdr:spPr>
        <a:xfrm>
          <a:off x="1320800" y="9213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57150</xdr:rowOff>
    </xdr:from>
    <xdr:to>
      <xdr:col>7</xdr:col>
      <xdr:colOff>66675</xdr:colOff>
      <xdr:row>53</xdr:row>
      <xdr:rowOff>158750</xdr:rowOff>
    </xdr:to>
    <xdr:sp macro="" textlink="">
      <xdr:nvSpPr>
        <xdr:cNvPr id="200" name="円/楕円 199"/>
        <xdr:cNvSpPr/>
      </xdr:nvSpPr>
      <xdr:spPr>
        <a:xfrm>
          <a:off x="4775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73677</xdr:rowOff>
    </xdr:from>
    <xdr:ext cx="762000" cy="259045"/>
    <xdr:sp macro="" textlink="">
      <xdr:nvSpPr>
        <xdr:cNvPr id="201" name="扶助費該当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57150</xdr:rowOff>
    </xdr:from>
    <xdr:to>
      <xdr:col>5</xdr:col>
      <xdr:colOff>600075</xdr:colOff>
      <xdr:row>53</xdr:row>
      <xdr:rowOff>158750</xdr:rowOff>
    </xdr:to>
    <xdr:sp macro="" textlink="">
      <xdr:nvSpPr>
        <xdr:cNvPr id="202" name="円/楕円 201"/>
        <xdr:cNvSpPr/>
      </xdr:nvSpPr>
      <xdr:spPr>
        <a:xfrm>
          <a:off x="3937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168927</xdr:rowOff>
    </xdr:from>
    <xdr:ext cx="736600" cy="259045"/>
    <xdr:sp macro="" textlink="">
      <xdr:nvSpPr>
        <xdr:cNvPr id="203" name="テキスト ボックス 202"/>
        <xdr:cNvSpPr txBox="1"/>
      </xdr:nvSpPr>
      <xdr:spPr>
        <a:xfrm>
          <a:off x="3606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76200</xdr:rowOff>
    </xdr:from>
    <xdr:to>
      <xdr:col>4</xdr:col>
      <xdr:colOff>396875</xdr:colOff>
      <xdr:row>54</xdr:row>
      <xdr:rowOff>6350</xdr:rowOff>
    </xdr:to>
    <xdr:sp macro="" textlink="">
      <xdr:nvSpPr>
        <xdr:cNvPr id="204" name="円/楕円 203"/>
        <xdr:cNvSpPr/>
      </xdr:nvSpPr>
      <xdr:spPr>
        <a:xfrm>
          <a:off x="3048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16527</xdr:rowOff>
    </xdr:from>
    <xdr:ext cx="762000" cy="259045"/>
    <xdr:sp macro="" textlink="">
      <xdr:nvSpPr>
        <xdr:cNvPr id="205" name="テキスト ボックス 204"/>
        <xdr:cNvSpPr txBox="1"/>
      </xdr:nvSpPr>
      <xdr:spPr>
        <a:xfrm>
          <a:off x="2717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114300</xdr:rowOff>
    </xdr:from>
    <xdr:to>
      <xdr:col>3</xdr:col>
      <xdr:colOff>193675</xdr:colOff>
      <xdr:row>54</xdr:row>
      <xdr:rowOff>44450</xdr:rowOff>
    </xdr:to>
    <xdr:sp macro="" textlink="">
      <xdr:nvSpPr>
        <xdr:cNvPr id="206" name="円/楕円 205"/>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54627</xdr:rowOff>
    </xdr:from>
    <xdr:ext cx="762000" cy="259045"/>
    <xdr:sp macro="" textlink="">
      <xdr:nvSpPr>
        <xdr:cNvPr id="207" name="テキスト ボックス 206"/>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08" name="円/楕円 207"/>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09" name="テキスト ボックス 208"/>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　その他に係る経常収支比率が類似団体平均を上回っているのは、繰出金が他団体に比べて多いことが要因となっている。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これまでに整備してきた簡水・下水施設の元利償還金や維持管理費として、基準を超えた繰出金を行っており、国民健康保険や後期高齢者医療保険等の社会保障分野への繰出金も高齢化に伴い増加している。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また、地域医療確保のため病院事業を運営しており、不採算分野への運営経費の繰出も行っている。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今後は、各事業は独自の経営計画の下に、効率的な運営と合理化による経費節減に努め</a:t>
          </a:r>
          <a:r>
            <a:rPr lang="ja-JP" altLang="en-US" sz="1100">
              <a:solidFill>
                <a:schemeClr val="dk1"/>
              </a:solidFill>
              <a:effectLst/>
              <a:latin typeface="+mn-lt"/>
              <a:ea typeface="+mn-ea"/>
              <a:cs typeface="+mn-cs"/>
            </a:rPr>
            <a:t>るとともに</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公営企業においては、経営戦略を策定し、</a:t>
          </a:r>
          <a:r>
            <a:rPr lang="ja-JP" altLang="ja-JP" sz="1100">
              <a:solidFill>
                <a:schemeClr val="dk1"/>
              </a:solidFill>
              <a:effectLst/>
              <a:latin typeface="+mn-lt"/>
              <a:ea typeface="+mn-ea"/>
              <a:cs typeface="+mn-cs"/>
            </a:rPr>
            <a:t>独立採算の原則に立ち返った経営の安定化を</a:t>
          </a:r>
          <a:r>
            <a:rPr lang="ja-JP" altLang="en-US" sz="1100">
              <a:solidFill>
                <a:schemeClr val="dk1"/>
              </a:solidFill>
              <a:effectLst/>
              <a:latin typeface="+mn-lt"/>
              <a:ea typeface="+mn-ea"/>
              <a:cs typeface="+mn-cs"/>
            </a:rPr>
            <a:t>今一度図る</a:t>
          </a:r>
          <a:r>
            <a:rPr lang="ja-JP" altLang="ja-JP" sz="1100">
              <a:solidFill>
                <a:schemeClr val="dk1"/>
              </a:solidFill>
              <a:effectLst/>
              <a:latin typeface="+mn-lt"/>
              <a:ea typeface="+mn-ea"/>
              <a:cs typeface="+mn-cs"/>
            </a:rPr>
            <a:t>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104140</xdr:rowOff>
    </xdr:from>
    <xdr:to>
      <xdr:col>24</xdr:col>
      <xdr:colOff>31750</xdr:colOff>
      <xdr:row>59</xdr:row>
      <xdr:rowOff>121285</xdr:rowOff>
    </xdr:to>
    <xdr:cxnSp macro="">
      <xdr:nvCxnSpPr>
        <xdr:cNvPr id="237" name="直線コネクタ 236"/>
        <xdr:cNvCxnSpPr/>
      </xdr:nvCxnSpPr>
      <xdr:spPr>
        <a:xfrm flipV="1">
          <a:off x="15671800" y="1021969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52705</xdr:rowOff>
    </xdr:from>
    <xdr:to>
      <xdr:col>22</xdr:col>
      <xdr:colOff>565150</xdr:colOff>
      <xdr:row>59</xdr:row>
      <xdr:rowOff>121285</xdr:rowOff>
    </xdr:to>
    <xdr:cxnSp macro="">
      <xdr:nvCxnSpPr>
        <xdr:cNvPr id="240" name="直線コネクタ 239"/>
        <xdr:cNvCxnSpPr/>
      </xdr:nvCxnSpPr>
      <xdr:spPr>
        <a:xfrm>
          <a:off x="14782800" y="1016825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149860</xdr:rowOff>
    </xdr:from>
    <xdr:to>
      <xdr:col>21</xdr:col>
      <xdr:colOff>361950</xdr:colOff>
      <xdr:row>59</xdr:row>
      <xdr:rowOff>52705</xdr:rowOff>
    </xdr:to>
    <xdr:cxnSp macro="">
      <xdr:nvCxnSpPr>
        <xdr:cNvPr id="243" name="直線コネクタ 242"/>
        <xdr:cNvCxnSpPr/>
      </xdr:nvCxnSpPr>
      <xdr:spPr>
        <a:xfrm>
          <a:off x="13893800" y="1009396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104140</xdr:rowOff>
    </xdr:from>
    <xdr:to>
      <xdr:col>20</xdr:col>
      <xdr:colOff>158750</xdr:colOff>
      <xdr:row>58</xdr:row>
      <xdr:rowOff>149860</xdr:rowOff>
    </xdr:to>
    <xdr:cxnSp macro="">
      <xdr:nvCxnSpPr>
        <xdr:cNvPr id="246" name="直線コネクタ 245"/>
        <xdr:cNvCxnSpPr/>
      </xdr:nvCxnSpPr>
      <xdr:spPr>
        <a:xfrm>
          <a:off x="13004800" y="100482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49" name="フローチャート : 判断 248"/>
        <xdr:cNvSpPr/>
      </xdr:nvSpPr>
      <xdr:spPr>
        <a:xfrm>
          <a:off x="12954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96537</xdr:rowOff>
    </xdr:from>
    <xdr:ext cx="762000" cy="259045"/>
    <xdr:sp macro="" textlink="">
      <xdr:nvSpPr>
        <xdr:cNvPr id="250" name="テキスト ボックス 249"/>
        <xdr:cNvSpPr txBox="1"/>
      </xdr:nvSpPr>
      <xdr:spPr>
        <a:xfrm>
          <a:off x="12623800" y="96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53340</xdr:rowOff>
    </xdr:from>
    <xdr:to>
      <xdr:col>24</xdr:col>
      <xdr:colOff>82550</xdr:colOff>
      <xdr:row>59</xdr:row>
      <xdr:rowOff>154940</xdr:rowOff>
    </xdr:to>
    <xdr:sp macro="" textlink="">
      <xdr:nvSpPr>
        <xdr:cNvPr id="256" name="円/楕円 255"/>
        <xdr:cNvSpPr/>
      </xdr:nvSpPr>
      <xdr:spPr>
        <a:xfrm>
          <a:off x="16459200" y="1016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25417</xdr:rowOff>
    </xdr:from>
    <xdr:ext cx="762000" cy="259045"/>
    <xdr:sp macro="" textlink="">
      <xdr:nvSpPr>
        <xdr:cNvPr id="257" name="その他該当値テキスト"/>
        <xdr:cNvSpPr txBox="1"/>
      </xdr:nvSpPr>
      <xdr:spPr>
        <a:xfrm>
          <a:off x="16598900" y="1014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70485</xdr:rowOff>
    </xdr:from>
    <xdr:to>
      <xdr:col>22</xdr:col>
      <xdr:colOff>615950</xdr:colOff>
      <xdr:row>60</xdr:row>
      <xdr:rowOff>635</xdr:rowOff>
    </xdr:to>
    <xdr:sp macro="" textlink="">
      <xdr:nvSpPr>
        <xdr:cNvPr id="258" name="円/楕円 257"/>
        <xdr:cNvSpPr/>
      </xdr:nvSpPr>
      <xdr:spPr>
        <a:xfrm>
          <a:off x="15621000" y="1018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156862</xdr:rowOff>
    </xdr:from>
    <xdr:ext cx="736600" cy="259045"/>
    <xdr:sp macro="" textlink="">
      <xdr:nvSpPr>
        <xdr:cNvPr id="259" name="テキスト ボックス 258"/>
        <xdr:cNvSpPr txBox="1"/>
      </xdr:nvSpPr>
      <xdr:spPr>
        <a:xfrm>
          <a:off x="15290800" y="10272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1905</xdr:rowOff>
    </xdr:from>
    <xdr:to>
      <xdr:col>21</xdr:col>
      <xdr:colOff>412750</xdr:colOff>
      <xdr:row>59</xdr:row>
      <xdr:rowOff>103505</xdr:rowOff>
    </xdr:to>
    <xdr:sp macro="" textlink="">
      <xdr:nvSpPr>
        <xdr:cNvPr id="260" name="円/楕円 259"/>
        <xdr:cNvSpPr/>
      </xdr:nvSpPr>
      <xdr:spPr>
        <a:xfrm>
          <a:off x="14732000" y="1011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88282</xdr:rowOff>
    </xdr:from>
    <xdr:ext cx="762000" cy="259045"/>
    <xdr:sp macro="" textlink="">
      <xdr:nvSpPr>
        <xdr:cNvPr id="261" name="テキスト ボックス 260"/>
        <xdr:cNvSpPr txBox="1"/>
      </xdr:nvSpPr>
      <xdr:spPr>
        <a:xfrm>
          <a:off x="14401800" y="1020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99060</xdr:rowOff>
    </xdr:from>
    <xdr:to>
      <xdr:col>20</xdr:col>
      <xdr:colOff>209550</xdr:colOff>
      <xdr:row>59</xdr:row>
      <xdr:rowOff>29210</xdr:rowOff>
    </xdr:to>
    <xdr:sp macro="" textlink="">
      <xdr:nvSpPr>
        <xdr:cNvPr id="262" name="円/楕円 261"/>
        <xdr:cNvSpPr/>
      </xdr:nvSpPr>
      <xdr:spPr>
        <a:xfrm>
          <a:off x="13843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13987</xdr:rowOff>
    </xdr:from>
    <xdr:ext cx="762000" cy="259045"/>
    <xdr:sp macro="" textlink="">
      <xdr:nvSpPr>
        <xdr:cNvPr id="263" name="テキスト ボックス 262"/>
        <xdr:cNvSpPr txBox="1"/>
      </xdr:nvSpPr>
      <xdr:spPr>
        <a:xfrm>
          <a:off x="13512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64" name="円/楕円 263"/>
        <xdr:cNvSpPr/>
      </xdr:nvSpPr>
      <xdr:spPr>
        <a:xfrm>
          <a:off x="12954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65" name="テキスト ボックス 264"/>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補助費については、徹底した補助見直し等により昨年度に引続き、類似団体の中でも</a:t>
          </a:r>
          <a:r>
            <a:rPr lang="ja-JP" altLang="en-US" sz="1100" b="0" i="0" baseline="0">
              <a:solidFill>
                <a:schemeClr val="dk1"/>
              </a:solidFill>
              <a:effectLst/>
              <a:latin typeface="+mn-lt"/>
              <a:ea typeface="+mn-ea"/>
              <a:cs typeface="+mn-cs"/>
            </a:rPr>
            <a:t>５．５</a:t>
          </a:r>
          <a:r>
            <a:rPr lang="ja-JP" altLang="ja-JP" sz="1100" b="0" i="0" baseline="0">
              <a:solidFill>
                <a:schemeClr val="dk1"/>
              </a:solidFill>
              <a:effectLst/>
              <a:latin typeface="+mn-lt"/>
              <a:ea typeface="+mn-ea"/>
              <a:cs typeface="+mn-cs"/>
            </a:rPr>
            <a:t>％と低い水準にある。全国市町村平均を大きく下回る結果となっている。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ながら、目的別に見た場合は、民生や農林水産関係の町単独補助金の比率が類似団体平均に比べ高くなっていることから、定期的な検証と評価を繰り返し、廃止・見直し継続等のメリハリのある判断が必要となっている。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127000</xdr:rowOff>
    </xdr:from>
    <xdr:to>
      <xdr:col>24</xdr:col>
      <xdr:colOff>31750</xdr:colOff>
      <xdr:row>34</xdr:row>
      <xdr:rowOff>159657</xdr:rowOff>
    </xdr:to>
    <xdr:cxnSp macro="">
      <xdr:nvCxnSpPr>
        <xdr:cNvPr id="299" name="直線コネクタ 298"/>
        <xdr:cNvCxnSpPr/>
      </xdr:nvCxnSpPr>
      <xdr:spPr>
        <a:xfrm flipV="1">
          <a:off x="15671800" y="59563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169108</xdr:rowOff>
    </xdr:from>
    <xdr:ext cx="762000" cy="259045"/>
    <xdr:sp macro="" textlink="">
      <xdr:nvSpPr>
        <xdr:cNvPr id="300" name="補助費等平均値テキスト"/>
        <xdr:cNvSpPr txBox="1"/>
      </xdr:nvSpPr>
      <xdr:spPr>
        <a:xfrm>
          <a:off x="16598900" y="6341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127000</xdr:rowOff>
    </xdr:from>
    <xdr:to>
      <xdr:col>22</xdr:col>
      <xdr:colOff>565150</xdr:colOff>
      <xdr:row>34</xdr:row>
      <xdr:rowOff>159657</xdr:rowOff>
    </xdr:to>
    <xdr:cxnSp macro="">
      <xdr:nvCxnSpPr>
        <xdr:cNvPr id="302" name="直線コネクタ 301"/>
        <xdr:cNvCxnSpPr/>
      </xdr:nvCxnSpPr>
      <xdr:spPr>
        <a:xfrm>
          <a:off x="14782800" y="5956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85833</xdr:rowOff>
    </xdr:from>
    <xdr:ext cx="736600" cy="259045"/>
    <xdr:sp macro="" textlink="">
      <xdr:nvSpPr>
        <xdr:cNvPr id="304" name="テキスト ボックス 303"/>
        <xdr:cNvSpPr txBox="1"/>
      </xdr:nvSpPr>
      <xdr:spPr>
        <a:xfrm>
          <a:off x="15290800" y="6429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153126</xdr:rowOff>
    </xdr:to>
    <xdr:cxnSp macro="">
      <xdr:nvCxnSpPr>
        <xdr:cNvPr id="305" name="直線コネクタ 304"/>
        <xdr:cNvCxnSpPr/>
      </xdr:nvCxnSpPr>
      <xdr:spPr>
        <a:xfrm flipV="1">
          <a:off x="13893800" y="5956300"/>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92364</xdr:rowOff>
    </xdr:from>
    <xdr:ext cx="762000" cy="259045"/>
    <xdr:sp macro="" textlink="">
      <xdr:nvSpPr>
        <xdr:cNvPr id="307" name="テキスト ボックス 306"/>
        <xdr:cNvSpPr txBox="1"/>
      </xdr:nvSpPr>
      <xdr:spPr>
        <a:xfrm>
          <a:off x="14401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153126</xdr:rowOff>
    </xdr:from>
    <xdr:to>
      <xdr:col>20</xdr:col>
      <xdr:colOff>158750</xdr:colOff>
      <xdr:row>34</xdr:row>
      <xdr:rowOff>153126</xdr:rowOff>
    </xdr:to>
    <xdr:cxnSp macro="">
      <xdr:nvCxnSpPr>
        <xdr:cNvPr id="308" name="直線コネクタ 307"/>
        <xdr:cNvCxnSpPr/>
      </xdr:nvCxnSpPr>
      <xdr:spPr>
        <a:xfrm>
          <a:off x="13004800" y="598242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125021</xdr:rowOff>
    </xdr:from>
    <xdr:ext cx="762000" cy="259045"/>
    <xdr:sp macro="" textlink="">
      <xdr:nvSpPr>
        <xdr:cNvPr id="310" name="テキスト ボックス 309"/>
        <xdr:cNvSpPr txBox="1"/>
      </xdr:nvSpPr>
      <xdr:spPr>
        <a:xfrm>
          <a:off x="13512800" y="646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71301</xdr:rowOff>
    </xdr:from>
    <xdr:to>
      <xdr:col>19</xdr:col>
      <xdr:colOff>6350</xdr:colOff>
      <xdr:row>38</xdr:row>
      <xdr:rowOff>1451</xdr:rowOff>
    </xdr:to>
    <xdr:sp macro="" textlink="">
      <xdr:nvSpPr>
        <xdr:cNvPr id="311" name="フローチャート : 判断 310"/>
        <xdr:cNvSpPr/>
      </xdr:nvSpPr>
      <xdr:spPr>
        <a:xfrm>
          <a:off x="12954000" y="641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157678</xdr:rowOff>
    </xdr:from>
    <xdr:ext cx="762000" cy="259045"/>
    <xdr:sp macro="" textlink="">
      <xdr:nvSpPr>
        <xdr:cNvPr id="312" name="テキスト ボックス 311"/>
        <xdr:cNvSpPr txBox="1"/>
      </xdr:nvSpPr>
      <xdr:spPr>
        <a:xfrm>
          <a:off x="12623800" y="6501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76200</xdr:rowOff>
    </xdr:from>
    <xdr:to>
      <xdr:col>24</xdr:col>
      <xdr:colOff>82550</xdr:colOff>
      <xdr:row>35</xdr:row>
      <xdr:rowOff>6350</xdr:rowOff>
    </xdr:to>
    <xdr:sp macro="" textlink="">
      <xdr:nvSpPr>
        <xdr:cNvPr id="318" name="円/楕円 317"/>
        <xdr:cNvSpPr/>
      </xdr:nvSpPr>
      <xdr:spPr>
        <a:xfrm>
          <a:off x="164592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92727</xdr:rowOff>
    </xdr:from>
    <xdr:ext cx="762000" cy="259045"/>
    <xdr:sp macro="" textlink="">
      <xdr:nvSpPr>
        <xdr:cNvPr id="319" name="補助費等該当値テキスト"/>
        <xdr:cNvSpPr txBox="1"/>
      </xdr:nvSpPr>
      <xdr:spPr>
        <a:xfrm>
          <a:off x="165989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108857</xdr:rowOff>
    </xdr:from>
    <xdr:to>
      <xdr:col>22</xdr:col>
      <xdr:colOff>615950</xdr:colOff>
      <xdr:row>35</xdr:row>
      <xdr:rowOff>39007</xdr:rowOff>
    </xdr:to>
    <xdr:sp macro="" textlink="">
      <xdr:nvSpPr>
        <xdr:cNvPr id="320" name="円/楕円 319"/>
        <xdr:cNvSpPr/>
      </xdr:nvSpPr>
      <xdr:spPr>
        <a:xfrm>
          <a:off x="15621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49184</xdr:rowOff>
    </xdr:from>
    <xdr:ext cx="736600" cy="259045"/>
    <xdr:sp macro="" textlink="">
      <xdr:nvSpPr>
        <xdr:cNvPr id="321" name="テキスト ボックス 320"/>
        <xdr:cNvSpPr txBox="1"/>
      </xdr:nvSpPr>
      <xdr:spPr>
        <a:xfrm>
          <a:off x="15290800" y="5707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76200</xdr:rowOff>
    </xdr:from>
    <xdr:to>
      <xdr:col>21</xdr:col>
      <xdr:colOff>412750</xdr:colOff>
      <xdr:row>35</xdr:row>
      <xdr:rowOff>6350</xdr:rowOff>
    </xdr:to>
    <xdr:sp macro="" textlink="">
      <xdr:nvSpPr>
        <xdr:cNvPr id="322" name="円/楕円 321"/>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16527</xdr:rowOff>
    </xdr:from>
    <xdr:ext cx="762000" cy="259045"/>
    <xdr:sp macro="" textlink="">
      <xdr:nvSpPr>
        <xdr:cNvPr id="323" name="テキスト ボックス 322"/>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102326</xdr:rowOff>
    </xdr:from>
    <xdr:to>
      <xdr:col>20</xdr:col>
      <xdr:colOff>209550</xdr:colOff>
      <xdr:row>35</xdr:row>
      <xdr:rowOff>32476</xdr:rowOff>
    </xdr:to>
    <xdr:sp macro="" textlink="">
      <xdr:nvSpPr>
        <xdr:cNvPr id="324" name="円/楕円 323"/>
        <xdr:cNvSpPr/>
      </xdr:nvSpPr>
      <xdr:spPr>
        <a:xfrm>
          <a:off x="13843000" y="59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42653</xdr:rowOff>
    </xdr:from>
    <xdr:ext cx="762000" cy="259045"/>
    <xdr:sp macro="" textlink="">
      <xdr:nvSpPr>
        <xdr:cNvPr id="325" name="テキスト ボックス 324"/>
        <xdr:cNvSpPr txBox="1"/>
      </xdr:nvSpPr>
      <xdr:spPr>
        <a:xfrm>
          <a:off x="13512800" y="5700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102326</xdr:rowOff>
    </xdr:from>
    <xdr:to>
      <xdr:col>19</xdr:col>
      <xdr:colOff>6350</xdr:colOff>
      <xdr:row>35</xdr:row>
      <xdr:rowOff>32476</xdr:rowOff>
    </xdr:to>
    <xdr:sp macro="" textlink="">
      <xdr:nvSpPr>
        <xdr:cNvPr id="326" name="円/楕円 325"/>
        <xdr:cNvSpPr/>
      </xdr:nvSpPr>
      <xdr:spPr>
        <a:xfrm>
          <a:off x="12954000" y="59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42653</xdr:rowOff>
    </xdr:from>
    <xdr:ext cx="762000" cy="259045"/>
    <xdr:sp macro="" textlink="">
      <xdr:nvSpPr>
        <xdr:cNvPr id="327" name="テキスト ボックス 326"/>
        <xdr:cNvSpPr txBox="1"/>
      </xdr:nvSpPr>
      <xdr:spPr>
        <a:xfrm>
          <a:off x="12623800" y="5700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町村の地方債を引き継いだことにより地方債現在高が増加し、地方債の元利償還金が膨らみ、類似団体平均や全国市町村平均と比較しても高い水準に位置していたが、公債費適正化計画の着実な実行によって、下水道事業など公営企業債の元利償還金に係るものなど公債費に類似する経費を合わせても、類似団体の平均水準以下にまで改善されてきている。</a:t>
          </a:r>
          <a:endParaRPr lang="ja-JP" altLang="ja-JP" sz="1400">
            <a:effectLst/>
          </a:endParaRPr>
        </a:p>
        <a:p>
          <a:r>
            <a:rPr lang="ja-JP" altLang="ja-JP" sz="1100" b="0" i="0" baseline="0">
              <a:solidFill>
                <a:schemeClr val="dk1"/>
              </a:solidFill>
              <a:effectLst/>
              <a:latin typeface="+mn-lt"/>
              <a:ea typeface="+mn-ea"/>
              <a:cs typeface="+mn-cs"/>
            </a:rPr>
            <a:t>　今後も中長期の財政を見据えた地方債の新規発行の適正化に努め、身の丈に合った規模の普通建設事業を進めることで、安定レベルの公債費負担を維持することとしている。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44704</xdr:rowOff>
    </xdr:to>
    <xdr:cxnSp macro="">
      <xdr:nvCxnSpPr>
        <xdr:cNvPr id="357" name="直線コネクタ 356"/>
        <xdr:cNvCxnSpPr/>
      </xdr:nvCxnSpPr>
      <xdr:spPr>
        <a:xfrm>
          <a:off x="3987800" y="13408661"/>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117856</xdr:rowOff>
    </xdr:to>
    <xdr:cxnSp macro="">
      <xdr:nvCxnSpPr>
        <xdr:cNvPr id="360" name="直線コネクタ 359"/>
        <xdr:cNvCxnSpPr/>
      </xdr:nvCxnSpPr>
      <xdr:spPr>
        <a:xfrm flipV="1">
          <a:off x="3098800" y="13408661"/>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117856</xdr:rowOff>
    </xdr:from>
    <xdr:to>
      <xdr:col>4</xdr:col>
      <xdr:colOff>346075</xdr:colOff>
      <xdr:row>79</xdr:row>
      <xdr:rowOff>110998</xdr:rowOff>
    </xdr:to>
    <xdr:cxnSp macro="">
      <xdr:nvCxnSpPr>
        <xdr:cNvPr id="363" name="直線コネクタ 362"/>
        <xdr:cNvCxnSpPr/>
      </xdr:nvCxnSpPr>
      <xdr:spPr>
        <a:xfrm flipV="1">
          <a:off x="2209800" y="1349095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146829</xdr:rowOff>
    </xdr:from>
    <xdr:ext cx="762000" cy="259045"/>
    <xdr:sp macro="" textlink="">
      <xdr:nvSpPr>
        <xdr:cNvPr id="365" name="テキスト ボックス 364"/>
        <xdr:cNvSpPr txBox="1"/>
      </xdr:nvSpPr>
      <xdr:spPr>
        <a:xfrm>
          <a:off x="2717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110998</xdr:rowOff>
    </xdr:from>
    <xdr:to>
      <xdr:col>3</xdr:col>
      <xdr:colOff>142875</xdr:colOff>
      <xdr:row>79</xdr:row>
      <xdr:rowOff>161289</xdr:rowOff>
    </xdr:to>
    <xdr:cxnSp macro="">
      <xdr:nvCxnSpPr>
        <xdr:cNvPr id="366" name="直線コネクタ 365"/>
        <xdr:cNvCxnSpPr/>
      </xdr:nvCxnSpPr>
      <xdr:spPr>
        <a:xfrm flipV="1">
          <a:off x="1320800" y="13655548"/>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34814</xdr:rowOff>
    </xdr:from>
    <xdr:ext cx="762000" cy="259045"/>
    <xdr:sp macro="" textlink="">
      <xdr:nvSpPr>
        <xdr:cNvPr id="368" name="テキスト ボックス 367"/>
        <xdr:cNvSpPr txBox="1"/>
      </xdr:nvSpPr>
      <xdr:spPr>
        <a:xfrm>
          <a:off x="1828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163068</xdr:rowOff>
    </xdr:from>
    <xdr:to>
      <xdr:col>1</xdr:col>
      <xdr:colOff>676275</xdr:colOff>
      <xdr:row>79</xdr:row>
      <xdr:rowOff>93218</xdr:rowOff>
    </xdr:to>
    <xdr:sp macro="" textlink="">
      <xdr:nvSpPr>
        <xdr:cNvPr id="369" name="フローチャート : 判断 368"/>
        <xdr:cNvSpPr/>
      </xdr:nvSpPr>
      <xdr:spPr>
        <a:xfrm>
          <a:off x="1270000" y="1353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103395</xdr:rowOff>
    </xdr:from>
    <xdr:ext cx="762000" cy="259045"/>
    <xdr:sp macro="" textlink="">
      <xdr:nvSpPr>
        <xdr:cNvPr id="370" name="テキスト ボックス 369"/>
        <xdr:cNvSpPr txBox="1"/>
      </xdr:nvSpPr>
      <xdr:spPr>
        <a:xfrm>
          <a:off x="939800" y="13305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165354</xdr:rowOff>
    </xdr:from>
    <xdr:to>
      <xdr:col>7</xdr:col>
      <xdr:colOff>66675</xdr:colOff>
      <xdr:row>78</xdr:row>
      <xdr:rowOff>95504</xdr:rowOff>
    </xdr:to>
    <xdr:sp macro="" textlink="">
      <xdr:nvSpPr>
        <xdr:cNvPr id="376" name="円/楕円 375"/>
        <xdr:cNvSpPr/>
      </xdr:nvSpPr>
      <xdr:spPr>
        <a:xfrm>
          <a:off x="47752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10431</xdr:rowOff>
    </xdr:from>
    <xdr:ext cx="762000" cy="259045"/>
    <xdr:sp macro="" textlink="">
      <xdr:nvSpPr>
        <xdr:cNvPr id="377" name="公債費該当値テキスト"/>
        <xdr:cNvSpPr txBox="1"/>
      </xdr:nvSpPr>
      <xdr:spPr>
        <a:xfrm>
          <a:off x="4914900" y="13212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156211</xdr:rowOff>
    </xdr:from>
    <xdr:to>
      <xdr:col>5</xdr:col>
      <xdr:colOff>600075</xdr:colOff>
      <xdr:row>78</xdr:row>
      <xdr:rowOff>86361</xdr:rowOff>
    </xdr:to>
    <xdr:sp macro="" textlink="">
      <xdr:nvSpPr>
        <xdr:cNvPr id="378" name="円/楕円 377"/>
        <xdr:cNvSpPr/>
      </xdr:nvSpPr>
      <xdr:spPr>
        <a:xfrm>
          <a:off x="3937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9" name="テキスト ボックス 378"/>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67056</xdr:rowOff>
    </xdr:from>
    <xdr:to>
      <xdr:col>4</xdr:col>
      <xdr:colOff>396875</xdr:colOff>
      <xdr:row>78</xdr:row>
      <xdr:rowOff>168656</xdr:rowOff>
    </xdr:to>
    <xdr:sp macro="" textlink="">
      <xdr:nvSpPr>
        <xdr:cNvPr id="380" name="円/楕円 379"/>
        <xdr:cNvSpPr/>
      </xdr:nvSpPr>
      <xdr:spPr>
        <a:xfrm>
          <a:off x="3048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153433</xdr:rowOff>
    </xdr:from>
    <xdr:ext cx="762000" cy="259045"/>
    <xdr:sp macro="" textlink="">
      <xdr:nvSpPr>
        <xdr:cNvPr id="381" name="テキスト ボックス 380"/>
        <xdr:cNvSpPr txBox="1"/>
      </xdr:nvSpPr>
      <xdr:spPr>
        <a:xfrm>
          <a:off x="2717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60198</xdr:rowOff>
    </xdr:from>
    <xdr:to>
      <xdr:col>3</xdr:col>
      <xdr:colOff>193675</xdr:colOff>
      <xdr:row>79</xdr:row>
      <xdr:rowOff>161798</xdr:rowOff>
    </xdr:to>
    <xdr:sp macro="" textlink="">
      <xdr:nvSpPr>
        <xdr:cNvPr id="382" name="円/楕円 381"/>
        <xdr:cNvSpPr/>
      </xdr:nvSpPr>
      <xdr:spPr>
        <a:xfrm>
          <a:off x="2159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146575</xdr:rowOff>
    </xdr:from>
    <xdr:ext cx="762000" cy="259045"/>
    <xdr:sp macro="" textlink="">
      <xdr:nvSpPr>
        <xdr:cNvPr id="383" name="テキスト ボックス 382"/>
        <xdr:cNvSpPr txBox="1"/>
      </xdr:nvSpPr>
      <xdr:spPr>
        <a:xfrm>
          <a:off x="1828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110489</xdr:rowOff>
    </xdr:from>
    <xdr:to>
      <xdr:col>1</xdr:col>
      <xdr:colOff>676275</xdr:colOff>
      <xdr:row>80</xdr:row>
      <xdr:rowOff>40639</xdr:rowOff>
    </xdr:to>
    <xdr:sp macro="" textlink="">
      <xdr:nvSpPr>
        <xdr:cNvPr id="384" name="円/楕円 383"/>
        <xdr:cNvSpPr/>
      </xdr:nvSpPr>
      <xdr:spPr>
        <a:xfrm>
          <a:off x="1270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25416</xdr:rowOff>
    </xdr:from>
    <xdr:ext cx="762000" cy="259045"/>
    <xdr:sp macro="" textlink="">
      <xdr:nvSpPr>
        <xdr:cNvPr id="385" name="テキスト ボックス 384"/>
        <xdr:cNvSpPr txBox="1"/>
      </xdr:nvSpPr>
      <xdr:spPr>
        <a:xfrm>
          <a:off x="939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公債費以外に係る経常収支比率は横ばいに推移しており、類似団体と比</a:t>
          </a:r>
          <a:r>
            <a:rPr lang="ja-JP" altLang="en-US" sz="1100">
              <a:solidFill>
                <a:schemeClr val="dk1"/>
              </a:solidFill>
              <a:effectLst/>
              <a:latin typeface="+mn-lt"/>
              <a:ea typeface="+mn-ea"/>
              <a:cs typeface="+mn-cs"/>
            </a:rPr>
            <a:t>すると２．７ポイント悪化している</a:t>
          </a:r>
          <a:r>
            <a:rPr lang="ja-JP" altLang="ja-JP" sz="1100">
              <a:solidFill>
                <a:schemeClr val="dk1"/>
              </a:solidFill>
              <a:effectLst/>
              <a:latin typeface="+mn-lt"/>
              <a:ea typeface="+mn-ea"/>
              <a:cs typeface="+mn-cs"/>
            </a:rPr>
            <a:t>。しかしながら、人件費をはじめ性質別に分析した場合には、改善を要する項目も見受けられることから、それぞれの状況に応じた対策に取り組む必要がある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99241</xdr:rowOff>
    </xdr:from>
    <xdr:to>
      <xdr:col>24</xdr:col>
      <xdr:colOff>31750</xdr:colOff>
      <xdr:row>75</xdr:row>
      <xdr:rowOff>164556</xdr:rowOff>
    </xdr:to>
    <xdr:cxnSp macro="">
      <xdr:nvCxnSpPr>
        <xdr:cNvPr id="420" name="直線コネクタ 419"/>
        <xdr:cNvCxnSpPr/>
      </xdr:nvCxnSpPr>
      <xdr:spPr>
        <a:xfrm>
          <a:off x="15671800" y="12957991"/>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169454</xdr:rowOff>
    </xdr:from>
    <xdr:to>
      <xdr:col>22</xdr:col>
      <xdr:colOff>565150</xdr:colOff>
      <xdr:row>75</xdr:row>
      <xdr:rowOff>99241</xdr:rowOff>
    </xdr:to>
    <xdr:cxnSp macro="">
      <xdr:nvCxnSpPr>
        <xdr:cNvPr id="423" name="直線コネクタ 422"/>
        <xdr:cNvCxnSpPr/>
      </xdr:nvCxnSpPr>
      <xdr:spPr>
        <a:xfrm>
          <a:off x="14782800" y="12856754"/>
          <a:ext cx="8890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169454</xdr:rowOff>
    </xdr:from>
    <xdr:to>
      <xdr:col>21</xdr:col>
      <xdr:colOff>361950</xdr:colOff>
      <xdr:row>75</xdr:row>
      <xdr:rowOff>43724</xdr:rowOff>
    </xdr:to>
    <xdr:cxnSp macro="">
      <xdr:nvCxnSpPr>
        <xdr:cNvPr id="426" name="直線コネクタ 425"/>
        <xdr:cNvCxnSpPr/>
      </xdr:nvCxnSpPr>
      <xdr:spPr>
        <a:xfrm flipV="1">
          <a:off x="13893800" y="1285675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71483</xdr:rowOff>
    </xdr:from>
    <xdr:to>
      <xdr:col>20</xdr:col>
      <xdr:colOff>158750</xdr:colOff>
      <xdr:row>75</xdr:row>
      <xdr:rowOff>43724</xdr:rowOff>
    </xdr:to>
    <xdr:cxnSp macro="">
      <xdr:nvCxnSpPr>
        <xdr:cNvPr id="429" name="直線コネクタ 428"/>
        <xdr:cNvCxnSpPr/>
      </xdr:nvCxnSpPr>
      <xdr:spPr>
        <a:xfrm>
          <a:off x="13004800" y="12758783"/>
          <a:ext cx="889000" cy="14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66403</xdr:rowOff>
    </xdr:from>
    <xdr:to>
      <xdr:col>19</xdr:col>
      <xdr:colOff>6350</xdr:colOff>
      <xdr:row>74</xdr:row>
      <xdr:rowOff>168003</xdr:rowOff>
    </xdr:to>
    <xdr:sp macro="" textlink="">
      <xdr:nvSpPr>
        <xdr:cNvPr id="432" name="フローチャート : 判断 431"/>
        <xdr:cNvSpPr/>
      </xdr:nvSpPr>
      <xdr:spPr>
        <a:xfrm>
          <a:off x="12954000" y="12753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152780</xdr:rowOff>
    </xdr:from>
    <xdr:ext cx="762000" cy="259045"/>
    <xdr:sp macro="" textlink="">
      <xdr:nvSpPr>
        <xdr:cNvPr id="433" name="テキスト ボックス 432"/>
        <xdr:cNvSpPr txBox="1"/>
      </xdr:nvSpPr>
      <xdr:spPr>
        <a:xfrm>
          <a:off x="12623800" y="12840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113756</xdr:rowOff>
    </xdr:from>
    <xdr:to>
      <xdr:col>24</xdr:col>
      <xdr:colOff>82550</xdr:colOff>
      <xdr:row>76</xdr:row>
      <xdr:rowOff>43906</xdr:rowOff>
    </xdr:to>
    <xdr:sp macro="" textlink="">
      <xdr:nvSpPr>
        <xdr:cNvPr id="439" name="円/楕円 438"/>
        <xdr:cNvSpPr/>
      </xdr:nvSpPr>
      <xdr:spPr>
        <a:xfrm>
          <a:off x="164592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85833</xdr:rowOff>
    </xdr:from>
    <xdr:ext cx="762000" cy="259045"/>
    <xdr:sp macro="" textlink="">
      <xdr:nvSpPr>
        <xdr:cNvPr id="440" name="公債費以外該当値テキスト"/>
        <xdr:cNvSpPr txBox="1"/>
      </xdr:nvSpPr>
      <xdr:spPr>
        <a:xfrm>
          <a:off x="16598900" y="12944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48441</xdr:rowOff>
    </xdr:from>
    <xdr:to>
      <xdr:col>22</xdr:col>
      <xdr:colOff>615950</xdr:colOff>
      <xdr:row>75</xdr:row>
      <xdr:rowOff>150040</xdr:rowOff>
    </xdr:to>
    <xdr:sp macro="" textlink="">
      <xdr:nvSpPr>
        <xdr:cNvPr id="441" name="円/楕円 440"/>
        <xdr:cNvSpPr/>
      </xdr:nvSpPr>
      <xdr:spPr>
        <a:xfrm>
          <a:off x="15621000" y="129071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134819</xdr:rowOff>
    </xdr:from>
    <xdr:ext cx="736600" cy="259045"/>
    <xdr:sp macro="" textlink="">
      <xdr:nvSpPr>
        <xdr:cNvPr id="442" name="テキスト ボックス 441"/>
        <xdr:cNvSpPr txBox="1"/>
      </xdr:nvSpPr>
      <xdr:spPr>
        <a:xfrm>
          <a:off x="15290800" y="12993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118654</xdr:rowOff>
    </xdr:from>
    <xdr:to>
      <xdr:col>21</xdr:col>
      <xdr:colOff>412750</xdr:colOff>
      <xdr:row>75</xdr:row>
      <xdr:rowOff>48804</xdr:rowOff>
    </xdr:to>
    <xdr:sp macro="" textlink="">
      <xdr:nvSpPr>
        <xdr:cNvPr id="443" name="円/楕円 442"/>
        <xdr:cNvSpPr/>
      </xdr:nvSpPr>
      <xdr:spPr>
        <a:xfrm>
          <a:off x="14732000" y="12805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33581</xdr:rowOff>
    </xdr:from>
    <xdr:ext cx="762000" cy="259045"/>
    <xdr:sp macro="" textlink="">
      <xdr:nvSpPr>
        <xdr:cNvPr id="444" name="テキスト ボックス 443"/>
        <xdr:cNvSpPr txBox="1"/>
      </xdr:nvSpPr>
      <xdr:spPr>
        <a:xfrm>
          <a:off x="14401800" y="1289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164374</xdr:rowOff>
    </xdr:from>
    <xdr:to>
      <xdr:col>20</xdr:col>
      <xdr:colOff>209550</xdr:colOff>
      <xdr:row>75</xdr:row>
      <xdr:rowOff>94524</xdr:rowOff>
    </xdr:to>
    <xdr:sp macro="" textlink="">
      <xdr:nvSpPr>
        <xdr:cNvPr id="445" name="円/楕円 444"/>
        <xdr:cNvSpPr/>
      </xdr:nvSpPr>
      <xdr:spPr>
        <a:xfrm>
          <a:off x="13843000" y="12851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79301</xdr:rowOff>
    </xdr:from>
    <xdr:ext cx="762000" cy="259045"/>
    <xdr:sp macro="" textlink="">
      <xdr:nvSpPr>
        <xdr:cNvPr id="446" name="テキスト ボックス 445"/>
        <xdr:cNvSpPr txBox="1"/>
      </xdr:nvSpPr>
      <xdr:spPr>
        <a:xfrm>
          <a:off x="13512800" y="12938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20683</xdr:rowOff>
    </xdr:from>
    <xdr:to>
      <xdr:col>19</xdr:col>
      <xdr:colOff>6350</xdr:colOff>
      <xdr:row>74</xdr:row>
      <xdr:rowOff>122283</xdr:rowOff>
    </xdr:to>
    <xdr:sp macro="" textlink="">
      <xdr:nvSpPr>
        <xdr:cNvPr id="447" name="円/楕円 446"/>
        <xdr:cNvSpPr/>
      </xdr:nvSpPr>
      <xdr:spPr>
        <a:xfrm>
          <a:off x="12954000" y="1270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132460</xdr:rowOff>
    </xdr:from>
    <xdr:ext cx="762000" cy="259045"/>
    <xdr:sp macro="" textlink="">
      <xdr:nvSpPr>
        <xdr:cNvPr id="448" name="テキスト ボックス 447"/>
        <xdr:cNvSpPr txBox="1"/>
      </xdr:nvSpPr>
      <xdr:spPr>
        <a:xfrm>
          <a:off x="12623800" y="12476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愛媛県久万高原町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82979</xdr:rowOff>
    </xdr:from>
    <xdr:to>
      <xdr:col>4</xdr:col>
      <xdr:colOff>1117600</xdr:colOff>
      <xdr:row>15</xdr:row>
      <xdr:rowOff>147593</xdr:rowOff>
    </xdr:to>
    <xdr:cxnSp macro="">
      <xdr:nvCxnSpPr>
        <xdr:cNvPr id="46" name="直線コネクタ 45"/>
        <xdr:cNvCxnSpPr/>
      </xdr:nvCxnSpPr>
      <xdr:spPr bwMode="auto">
        <a:xfrm flipV="1">
          <a:off x="5003800" y="2702354"/>
          <a:ext cx="647700" cy="64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84175</xdr:rowOff>
    </xdr:from>
    <xdr:ext cx="762000" cy="259045"/>
    <xdr:sp macro="" textlink="">
      <xdr:nvSpPr>
        <xdr:cNvPr id="47" name="人口1人当たり決算額の推移平均値テキスト130"/>
        <xdr:cNvSpPr txBox="1"/>
      </xdr:nvSpPr>
      <xdr:spPr>
        <a:xfrm>
          <a:off x="5740400" y="2875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147593</xdr:rowOff>
    </xdr:from>
    <xdr:to>
      <xdr:col>4</xdr:col>
      <xdr:colOff>469900</xdr:colOff>
      <xdr:row>15</xdr:row>
      <xdr:rowOff>169716</xdr:rowOff>
    </xdr:to>
    <xdr:cxnSp macro="">
      <xdr:nvCxnSpPr>
        <xdr:cNvPr id="49" name="直線コネクタ 48"/>
        <xdr:cNvCxnSpPr/>
      </xdr:nvCxnSpPr>
      <xdr:spPr bwMode="auto">
        <a:xfrm flipV="1">
          <a:off x="4305300" y="2766968"/>
          <a:ext cx="698500" cy="22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70539</xdr:rowOff>
    </xdr:from>
    <xdr:ext cx="736600" cy="259045"/>
    <xdr:sp macro="" textlink="">
      <xdr:nvSpPr>
        <xdr:cNvPr id="51" name="テキスト ボックス 50"/>
        <xdr:cNvSpPr txBox="1"/>
      </xdr:nvSpPr>
      <xdr:spPr>
        <a:xfrm>
          <a:off x="4622800" y="303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169716</xdr:rowOff>
    </xdr:from>
    <xdr:to>
      <xdr:col>3</xdr:col>
      <xdr:colOff>904875</xdr:colOff>
      <xdr:row>16</xdr:row>
      <xdr:rowOff>31167</xdr:rowOff>
    </xdr:to>
    <xdr:cxnSp macro="">
      <xdr:nvCxnSpPr>
        <xdr:cNvPr id="52" name="直線コネクタ 51"/>
        <xdr:cNvCxnSpPr/>
      </xdr:nvCxnSpPr>
      <xdr:spPr bwMode="auto">
        <a:xfrm flipV="1">
          <a:off x="3606800" y="2789091"/>
          <a:ext cx="698500" cy="32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59246</xdr:rowOff>
    </xdr:from>
    <xdr:ext cx="762000" cy="259045"/>
    <xdr:sp macro="" textlink="">
      <xdr:nvSpPr>
        <xdr:cNvPr id="54" name="テキスト ボックス 53"/>
        <xdr:cNvSpPr txBox="1"/>
      </xdr:nvSpPr>
      <xdr:spPr>
        <a:xfrm>
          <a:off x="39243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31167</xdr:rowOff>
    </xdr:from>
    <xdr:to>
      <xdr:col>3</xdr:col>
      <xdr:colOff>206375</xdr:colOff>
      <xdr:row>16</xdr:row>
      <xdr:rowOff>112920</xdr:rowOff>
    </xdr:to>
    <xdr:cxnSp macro="">
      <xdr:nvCxnSpPr>
        <xdr:cNvPr id="55" name="直線コネクタ 54"/>
        <xdr:cNvCxnSpPr/>
      </xdr:nvCxnSpPr>
      <xdr:spPr bwMode="auto">
        <a:xfrm flipV="1">
          <a:off x="2908300" y="2821992"/>
          <a:ext cx="698500" cy="81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46387</xdr:rowOff>
    </xdr:from>
    <xdr:ext cx="762000" cy="259045"/>
    <xdr:sp macro="" textlink="">
      <xdr:nvSpPr>
        <xdr:cNvPr id="57" name="テキスト ボックス 56"/>
        <xdr:cNvSpPr txBox="1"/>
      </xdr:nvSpPr>
      <xdr:spPr>
        <a:xfrm>
          <a:off x="32258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21927</xdr:rowOff>
    </xdr:from>
    <xdr:to>
      <xdr:col>2</xdr:col>
      <xdr:colOff>692150</xdr:colOff>
      <xdr:row>18</xdr:row>
      <xdr:rowOff>123527</xdr:rowOff>
    </xdr:to>
    <xdr:sp macro="" textlink="">
      <xdr:nvSpPr>
        <xdr:cNvPr id="58" name="フローチャート : 判断 57"/>
        <xdr:cNvSpPr/>
      </xdr:nvSpPr>
      <xdr:spPr bwMode="auto">
        <a:xfrm>
          <a:off x="2857500" y="3155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108304</xdr:rowOff>
    </xdr:from>
    <xdr:ext cx="762000" cy="259045"/>
    <xdr:sp macro="" textlink="">
      <xdr:nvSpPr>
        <xdr:cNvPr id="59" name="テキスト ボックス 58"/>
        <xdr:cNvSpPr txBox="1"/>
      </xdr:nvSpPr>
      <xdr:spPr>
        <a:xfrm>
          <a:off x="2527300" y="324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32179</xdr:rowOff>
    </xdr:from>
    <xdr:to>
      <xdr:col>5</xdr:col>
      <xdr:colOff>34925</xdr:colOff>
      <xdr:row>15</xdr:row>
      <xdr:rowOff>133779</xdr:rowOff>
    </xdr:to>
    <xdr:sp macro="" textlink="">
      <xdr:nvSpPr>
        <xdr:cNvPr id="65" name="円/楕円 64"/>
        <xdr:cNvSpPr/>
      </xdr:nvSpPr>
      <xdr:spPr bwMode="auto">
        <a:xfrm>
          <a:off x="5600700" y="2651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48706</xdr:rowOff>
    </xdr:from>
    <xdr:ext cx="762000" cy="259045"/>
    <xdr:sp macro="" textlink="">
      <xdr:nvSpPr>
        <xdr:cNvPr id="66" name="人口1人当たり決算額の推移該当値テキスト130"/>
        <xdr:cNvSpPr txBox="1"/>
      </xdr:nvSpPr>
      <xdr:spPr>
        <a:xfrm>
          <a:off x="5740400" y="249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216,036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96793</xdr:rowOff>
    </xdr:from>
    <xdr:to>
      <xdr:col>4</xdr:col>
      <xdr:colOff>520700</xdr:colOff>
      <xdr:row>16</xdr:row>
      <xdr:rowOff>26943</xdr:rowOff>
    </xdr:to>
    <xdr:sp macro="" textlink="">
      <xdr:nvSpPr>
        <xdr:cNvPr id="67" name="円/楕円 66"/>
        <xdr:cNvSpPr/>
      </xdr:nvSpPr>
      <xdr:spPr bwMode="auto">
        <a:xfrm>
          <a:off x="4953000" y="2716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37120</xdr:rowOff>
    </xdr:from>
    <xdr:ext cx="736600" cy="259045"/>
    <xdr:sp macro="" textlink="">
      <xdr:nvSpPr>
        <xdr:cNvPr id="68" name="テキスト ボックス 67"/>
        <xdr:cNvSpPr txBox="1"/>
      </xdr:nvSpPr>
      <xdr:spPr>
        <a:xfrm>
          <a:off x="4622800" y="2485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204,730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118916</xdr:rowOff>
    </xdr:from>
    <xdr:to>
      <xdr:col>3</xdr:col>
      <xdr:colOff>955675</xdr:colOff>
      <xdr:row>16</xdr:row>
      <xdr:rowOff>49066</xdr:rowOff>
    </xdr:to>
    <xdr:sp macro="" textlink="">
      <xdr:nvSpPr>
        <xdr:cNvPr id="69" name="円/楕円 68"/>
        <xdr:cNvSpPr/>
      </xdr:nvSpPr>
      <xdr:spPr bwMode="auto">
        <a:xfrm>
          <a:off x="4254500" y="2738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59243</xdr:rowOff>
    </xdr:from>
    <xdr:ext cx="762000" cy="259045"/>
    <xdr:sp macro="" textlink="">
      <xdr:nvSpPr>
        <xdr:cNvPr id="70" name="テキスト ボックス 69"/>
        <xdr:cNvSpPr txBox="1"/>
      </xdr:nvSpPr>
      <xdr:spPr>
        <a:xfrm>
          <a:off x="3924300" y="250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200,859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151817</xdr:rowOff>
    </xdr:from>
    <xdr:to>
      <xdr:col>3</xdr:col>
      <xdr:colOff>257175</xdr:colOff>
      <xdr:row>16</xdr:row>
      <xdr:rowOff>81967</xdr:rowOff>
    </xdr:to>
    <xdr:sp macro="" textlink="">
      <xdr:nvSpPr>
        <xdr:cNvPr id="71" name="円/楕円 70"/>
        <xdr:cNvSpPr/>
      </xdr:nvSpPr>
      <xdr:spPr bwMode="auto">
        <a:xfrm>
          <a:off x="3556000" y="2771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92144</xdr:rowOff>
    </xdr:from>
    <xdr:ext cx="762000" cy="259045"/>
    <xdr:sp macro="" textlink="">
      <xdr:nvSpPr>
        <xdr:cNvPr id="72" name="テキスト ボックス 71"/>
        <xdr:cNvSpPr txBox="1"/>
      </xdr:nvSpPr>
      <xdr:spPr>
        <a:xfrm>
          <a:off x="3225800" y="254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195,102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62120</xdr:rowOff>
    </xdr:from>
    <xdr:to>
      <xdr:col>2</xdr:col>
      <xdr:colOff>692150</xdr:colOff>
      <xdr:row>16</xdr:row>
      <xdr:rowOff>163720</xdr:rowOff>
    </xdr:to>
    <xdr:sp macro="" textlink="">
      <xdr:nvSpPr>
        <xdr:cNvPr id="73" name="円/楕円 72"/>
        <xdr:cNvSpPr/>
      </xdr:nvSpPr>
      <xdr:spPr bwMode="auto">
        <a:xfrm>
          <a:off x="2857500" y="2852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2447</xdr:rowOff>
    </xdr:from>
    <xdr:ext cx="762000" cy="259045"/>
    <xdr:sp macro="" textlink="">
      <xdr:nvSpPr>
        <xdr:cNvPr id="74" name="テキスト ボックス 73"/>
        <xdr:cNvSpPr txBox="1"/>
      </xdr:nvSpPr>
      <xdr:spPr>
        <a:xfrm>
          <a:off x="2527300" y="262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180,797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333032</xdr:rowOff>
    </xdr:from>
    <xdr:to>
      <xdr:col>4</xdr:col>
      <xdr:colOff>1117600</xdr:colOff>
      <xdr:row>34</xdr:row>
      <xdr:rowOff>18237</xdr:rowOff>
    </xdr:to>
    <xdr:cxnSp macro="">
      <xdr:nvCxnSpPr>
        <xdr:cNvPr id="107" name="直線コネクタ 106"/>
        <xdr:cNvCxnSpPr/>
      </xdr:nvCxnSpPr>
      <xdr:spPr bwMode="auto">
        <a:xfrm>
          <a:off x="5003800" y="6257582"/>
          <a:ext cx="647700" cy="281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21417</xdr:rowOff>
    </xdr:from>
    <xdr:ext cx="762000" cy="259045"/>
    <xdr:sp macro="" textlink="">
      <xdr:nvSpPr>
        <xdr:cNvPr id="108" name="人口1人当たり決算額の推移平均値テキスト445"/>
        <xdr:cNvSpPr txBox="1"/>
      </xdr:nvSpPr>
      <xdr:spPr>
        <a:xfrm>
          <a:off x="5740400" y="6631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242786</xdr:rowOff>
    </xdr:from>
    <xdr:to>
      <xdr:col>4</xdr:col>
      <xdr:colOff>469900</xdr:colOff>
      <xdr:row>33</xdr:row>
      <xdr:rowOff>333032</xdr:rowOff>
    </xdr:to>
    <xdr:cxnSp macro="">
      <xdr:nvCxnSpPr>
        <xdr:cNvPr id="110" name="直線コネクタ 109"/>
        <xdr:cNvCxnSpPr/>
      </xdr:nvCxnSpPr>
      <xdr:spPr bwMode="auto">
        <a:xfrm>
          <a:off x="4305300" y="6167336"/>
          <a:ext cx="698500" cy="90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98696</xdr:rowOff>
    </xdr:from>
    <xdr:ext cx="736600" cy="259045"/>
    <xdr:sp macro="" textlink="">
      <xdr:nvSpPr>
        <xdr:cNvPr id="112" name="テキスト ボックス 111"/>
        <xdr:cNvSpPr txBox="1"/>
      </xdr:nvSpPr>
      <xdr:spPr>
        <a:xfrm>
          <a:off x="4622800" y="6709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108953</xdr:rowOff>
    </xdr:from>
    <xdr:to>
      <xdr:col>3</xdr:col>
      <xdr:colOff>904875</xdr:colOff>
      <xdr:row>33</xdr:row>
      <xdr:rowOff>242786</xdr:rowOff>
    </xdr:to>
    <xdr:cxnSp macro="">
      <xdr:nvCxnSpPr>
        <xdr:cNvPr id="113" name="直線コネクタ 112"/>
        <xdr:cNvCxnSpPr/>
      </xdr:nvCxnSpPr>
      <xdr:spPr bwMode="auto">
        <a:xfrm>
          <a:off x="3606800" y="6033503"/>
          <a:ext cx="698500" cy="133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55300</xdr:rowOff>
    </xdr:from>
    <xdr:ext cx="762000" cy="259045"/>
    <xdr:sp macro="" textlink="">
      <xdr:nvSpPr>
        <xdr:cNvPr id="115" name="テキスト ボックス 114"/>
        <xdr:cNvSpPr txBox="1"/>
      </xdr:nvSpPr>
      <xdr:spPr>
        <a:xfrm>
          <a:off x="3924300" y="666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108953</xdr:rowOff>
    </xdr:from>
    <xdr:to>
      <xdr:col>3</xdr:col>
      <xdr:colOff>206375</xdr:colOff>
      <xdr:row>33</xdr:row>
      <xdr:rowOff>138227</xdr:rowOff>
    </xdr:to>
    <xdr:cxnSp macro="">
      <xdr:nvCxnSpPr>
        <xdr:cNvPr id="116" name="直線コネクタ 115"/>
        <xdr:cNvCxnSpPr/>
      </xdr:nvCxnSpPr>
      <xdr:spPr bwMode="auto">
        <a:xfrm flipV="1">
          <a:off x="2908300" y="6033503"/>
          <a:ext cx="698500" cy="29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332821</xdr:rowOff>
    </xdr:from>
    <xdr:ext cx="762000" cy="259045"/>
    <xdr:sp macro="" textlink="">
      <xdr:nvSpPr>
        <xdr:cNvPr id="118" name="テキスト ボックス 117"/>
        <xdr:cNvSpPr txBox="1"/>
      </xdr:nvSpPr>
      <xdr:spPr>
        <a:xfrm>
          <a:off x="3225800" y="66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227279</xdr:rowOff>
    </xdr:from>
    <xdr:to>
      <xdr:col>2</xdr:col>
      <xdr:colOff>692150</xdr:colOff>
      <xdr:row>34</xdr:row>
      <xdr:rowOff>328879</xdr:rowOff>
    </xdr:to>
    <xdr:sp macro="" textlink="">
      <xdr:nvSpPr>
        <xdr:cNvPr id="119" name="フローチャート : 判断 118"/>
        <xdr:cNvSpPr/>
      </xdr:nvSpPr>
      <xdr:spPr bwMode="auto">
        <a:xfrm>
          <a:off x="2857500" y="64947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313656</xdr:rowOff>
    </xdr:from>
    <xdr:ext cx="762000" cy="259045"/>
    <xdr:sp macro="" textlink="">
      <xdr:nvSpPr>
        <xdr:cNvPr id="120" name="テキスト ボックス 119"/>
        <xdr:cNvSpPr txBox="1"/>
      </xdr:nvSpPr>
      <xdr:spPr>
        <a:xfrm>
          <a:off x="2527300" y="6581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310337</xdr:rowOff>
    </xdr:from>
    <xdr:to>
      <xdr:col>5</xdr:col>
      <xdr:colOff>34925</xdr:colOff>
      <xdr:row>34</xdr:row>
      <xdr:rowOff>69037</xdr:rowOff>
    </xdr:to>
    <xdr:sp macro="" textlink="">
      <xdr:nvSpPr>
        <xdr:cNvPr id="126" name="円/楕円 125"/>
        <xdr:cNvSpPr/>
      </xdr:nvSpPr>
      <xdr:spPr bwMode="auto">
        <a:xfrm>
          <a:off x="5600700" y="6234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155414</xdr:rowOff>
    </xdr:from>
    <xdr:ext cx="762000" cy="259045"/>
    <xdr:sp macro="" textlink="">
      <xdr:nvSpPr>
        <xdr:cNvPr id="127" name="人口1人当たり決算額の推移該当値テキスト445"/>
        <xdr:cNvSpPr txBox="1"/>
      </xdr:nvSpPr>
      <xdr:spPr>
        <a:xfrm>
          <a:off x="5740400" y="6079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70,064</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282232</xdr:rowOff>
    </xdr:from>
    <xdr:to>
      <xdr:col>4</xdr:col>
      <xdr:colOff>520700</xdr:colOff>
      <xdr:row>34</xdr:row>
      <xdr:rowOff>40932</xdr:rowOff>
    </xdr:to>
    <xdr:sp macro="" textlink="">
      <xdr:nvSpPr>
        <xdr:cNvPr id="128" name="円/楕円 127"/>
        <xdr:cNvSpPr/>
      </xdr:nvSpPr>
      <xdr:spPr bwMode="auto">
        <a:xfrm>
          <a:off x="4953000" y="6206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51109</xdr:rowOff>
    </xdr:from>
    <xdr:ext cx="736600" cy="259045"/>
    <xdr:sp macro="" textlink="">
      <xdr:nvSpPr>
        <xdr:cNvPr id="129" name="テキスト ボックス 128"/>
        <xdr:cNvSpPr txBox="1"/>
      </xdr:nvSpPr>
      <xdr:spPr>
        <a:xfrm>
          <a:off x="4622800" y="59756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72,277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191986</xdr:rowOff>
    </xdr:from>
    <xdr:to>
      <xdr:col>3</xdr:col>
      <xdr:colOff>955675</xdr:colOff>
      <xdr:row>33</xdr:row>
      <xdr:rowOff>293586</xdr:rowOff>
    </xdr:to>
    <xdr:sp macro="" textlink="">
      <xdr:nvSpPr>
        <xdr:cNvPr id="130" name="円/楕円 129"/>
        <xdr:cNvSpPr/>
      </xdr:nvSpPr>
      <xdr:spPr bwMode="auto">
        <a:xfrm>
          <a:off x="4254500" y="6116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132313</xdr:rowOff>
    </xdr:from>
    <xdr:ext cx="762000" cy="259045"/>
    <xdr:sp macro="" textlink="">
      <xdr:nvSpPr>
        <xdr:cNvPr id="131" name="テキスト ボックス 130"/>
        <xdr:cNvSpPr txBox="1"/>
      </xdr:nvSpPr>
      <xdr:spPr>
        <a:xfrm>
          <a:off x="3924300" y="588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79,383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58153</xdr:rowOff>
    </xdr:from>
    <xdr:to>
      <xdr:col>3</xdr:col>
      <xdr:colOff>257175</xdr:colOff>
      <xdr:row>33</xdr:row>
      <xdr:rowOff>159753</xdr:rowOff>
    </xdr:to>
    <xdr:sp macro="" textlink="">
      <xdr:nvSpPr>
        <xdr:cNvPr id="132" name="円/楕円 131"/>
        <xdr:cNvSpPr/>
      </xdr:nvSpPr>
      <xdr:spPr bwMode="auto">
        <a:xfrm>
          <a:off x="3556000" y="5982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31</xdr:row>
      <xdr:rowOff>341380</xdr:rowOff>
    </xdr:from>
    <xdr:ext cx="762000" cy="259045"/>
    <xdr:sp macro="" textlink="">
      <xdr:nvSpPr>
        <xdr:cNvPr id="133" name="テキスト ボックス 132"/>
        <xdr:cNvSpPr txBox="1"/>
      </xdr:nvSpPr>
      <xdr:spPr>
        <a:xfrm>
          <a:off x="3225800" y="575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89,921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87427</xdr:rowOff>
    </xdr:from>
    <xdr:to>
      <xdr:col>2</xdr:col>
      <xdr:colOff>692150</xdr:colOff>
      <xdr:row>33</xdr:row>
      <xdr:rowOff>189027</xdr:rowOff>
    </xdr:to>
    <xdr:sp macro="" textlink="">
      <xdr:nvSpPr>
        <xdr:cNvPr id="134" name="円/楕円 133"/>
        <xdr:cNvSpPr/>
      </xdr:nvSpPr>
      <xdr:spPr bwMode="auto">
        <a:xfrm>
          <a:off x="2857500" y="6011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27754</xdr:rowOff>
    </xdr:from>
    <xdr:ext cx="762000" cy="259045"/>
    <xdr:sp macro="" textlink="">
      <xdr:nvSpPr>
        <xdr:cNvPr id="135" name="テキスト ボックス 134"/>
        <xdr:cNvSpPr txBox="1"/>
      </xdr:nvSpPr>
      <xdr:spPr>
        <a:xfrm>
          <a:off x="2527300" y="5780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前年度と比較すると、歳入は、約</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億</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－７．２</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、歳出についても</a:t>
          </a:r>
          <a:r>
            <a:rPr lang="ja-JP" altLang="en-US" sz="1100">
              <a:solidFill>
                <a:schemeClr val="dk1"/>
              </a:solidFill>
              <a:effectLst/>
              <a:latin typeface="+mn-lt"/>
              <a:ea typeface="+mn-ea"/>
              <a:cs typeface="+mn-cs"/>
            </a:rPr>
            <a:t>約８</a:t>
          </a:r>
          <a:r>
            <a:rPr lang="ja-JP" altLang="ja-JP" sz="1100">
              <a:solidFill>
                <a:schemeClr val="dk1"/>
              </a:solidFill>
              <a:effectLst/>
              <a:latin typeface="+mn-lt"/>
              <a:ea typeface="+mn-ea"/>
              <a:cs typeface="+mn-cs"/>
            </a:rPr>
            <a:t>億</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千８百万円（</a:t>
          </a:r>
          <a:r>
            <a:rPr lang="ja-JP" altLang="en-US" sz="1100">
              <a:solidFill>
                <a:schemeClr val="dk1"/>
              </a:solidFill>
              <a:effectLst/>
              <a:latin typeface="+mn-lt"/>
              <a:ea typeface="+mn-ea"/>
              <a:cs typeface="+mn-cs"/>
            </a:rPr>
            <a:t>－８．４</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となり、歳入歳出差引額は約</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百万円の増となっている。</a:t>
          </a:r>
          <a:endParaRPr lang="ja-JP" altLang="ja-JP" sz="1400">
            <a:effectLst/>
          </a:endParaRPr>
        </a:p>
        <a:p>
          <a:r>
            <a:rPr lang="ja-JP" altLang="ja-JP" sz="1100">
              <a:solidFill>
                <a:schemeClr val="dk1"/>
              </a:solidFill>
              <a:effectLst/>
              <a:latin typeface="+mn-lt"/>
              <a:ea typeface="+mn-ea"/>
              <a:cs typeface="+mn-cs"/>
            </a:rPr>
            <a:t>　経常収支比率は</a:t>
          </a:r>
          <a:r>
            <a:rPr lang="ja-JP" altLang="en-US" sz="1100">
              <a:solidFill>
                <a:schemeClr val="dk1"/>
              </a:solidFill>
              <a:effectLst/>
              <a:latin typeface="+mn-lt"/>
              <a:ea typeface="+mn-ea"/>
              <a:cs typeface="+mn-cs"/>
            </a:rPr>
            <a:t>８３．４</a:t>
          </a:r>
          <a:r>
            <a:rPr lang="ja-JP" altLang="ja-JP" sz="1100">
              <a:solidFill>
                <a:schemeClr val="dk1"/>
              </a:solidFill>
              <a:effectLst/>
              <a:latin typeface="+mn-lt"/>
              <a:ea typeface="+mn-ea"/>
              <a:cs typeface="+mn-cs"/>
            </a:rPr>
            <a:t>％から</a:t>
          </a:r>
          <a:r>
            <a:rPr lang="ja-JP" altLang="en-US" sz="1100">
              <a:solidFill>
                <a:schemeClr val="dk1"/>
              </a:solidFill>
              <a:effectLst/>
              <a:latin typeface="+mn-lt"/>
              <a:ea typeface="+mn-ea"/>
              <a:cs typeface="+mn-cs"/>
            </a:rPr>
            <a:t>８５．６</a:t>
          </a:r>
          <a:r>
            <a:rPr lang="ja-JP" altLang="ja-JP" sz="1100">
              <a:solidFill>
                <a:schemeClr val="dk1"/>
              </a:solidFill>
              <a:effectLst/>
              <a:latin typeface="+mn-lt"/>
              <a:ea typeface="+mn-ea"/>
              <a:cs typeface="+mn-cs"/>
            </a:rPr>
            <a:t>％に悪化し、その影響は、普通交付税が減額したことが大きい。</a:t>
          </a:r>
          <a:endParaRPr lang="ja-JP" altLang="ja-JP" sz="1400">
            <a:effectLst/>
          </a:endParaRPr>
        </a:p>
        <a:p>
          <a:r>
            <a:rPr lang="ja-JP" altLang="ja-JP" sz="1100">
              <a:solidFill>
                <a:schemeClr val="dk1"/>
              </a:solidFill>
              <a:effectLst/>
              <a:latin typeface="+mn-lt"/>
              <a:ea typeface="+mn-ea"/>
              <a:cs typeface="+mn-cs"/>
            </a:rPr>
            <a:t>　実質収支は、前年度比で約</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百万円（</a:t>
          </a:r>
          <a:r>
            <a:rPr lang="ja-JP" altLang="en-US" sz="1100">
              <a:solidFill>
                <a:schemeClr val="dk1"/>
              </a:solidFill>
              <a:effectLst/>
              <a:latin typeface="+mn-lt"/>
              <a:ea typeface="+mn-ea"/>
              <a:cs typeface="+mn-cs"/>
            </a:rPr>
            <a:t>１２．０</a:t>
          </a:r>
          <a:r>
            <a:rPr lang="ja-JP" altLang="ja-JP" sz="1100">
              <a:solidFill>
                <a:schemeClr val="dk1"/>
              </a:solidFill>
              <a:effectLst/>
              <a:latin typeface="+mn-lt"/>
              <a:ea typeface="+mn-ea"/>
              <a:cs typeface="+mn-cs"/>
            </a:rPr>
            <a:t>％）の増となっているが、ここ数年は、財政運営が安定しているために、基金への積立を増額していることもこの影響の一因である。実質収支比率は概ね横ばいに推移しており、バランスのとれた財政運営を現在は行え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特別会計は、全１２会計とも黒字決算となっているが、一般会計からの繰入金（全特別会計で総額で</a:t>
          </a:r>
          <a:r>
            <a:rPr lang="ja-JP" altLang="en-US" sz="1100">
              <a:solidFill>
                <a:schemeClr val="dk1"/>
              </a:solidFill>
              <a:effectLst/>
              <a:latin typeface="+mn-lt"/>
              <a:ea typeface="+mn-ea"/>
              <a:cs typeface="+mn-cs"/>
            </a:rPr>
            <a:t>１５</a:t>
          </a:r>
          <a:r>
            <a:rPr lang="ja-JP" altLang="ja-JP" sz="1100">
              <a:solidFill>
                <a:schemeClr val="dk1"/>
              </a:solidFill>
              <a:effectLst/>
              <a:latin typeface="+mn-lt"/>
              <a:ea typeface="+mn-ea"/>
              <a:cs typeface="+mn-cs"/>
            </a:rPr>
            <a:t>億</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千</a:t>
          </a:r>
          <a:r>
            <a:rPr lang="ja-JP" altLang="en-US" sz="1100">
              <a:solidFill>
                <a:schemeClr val="dk1"/>
              </a:solidFill>
              <a:effectLst/>
              <a:latin typeface="+mn-lt"/>
              <a:ea typeface="+mn-ea"/>
              <a:cs typeface="+mn-cs"/>
            </a:rPr>
            <a:t>３百</a:t>
          </a:r>
          <a:r>
            <a:rPr lang="ja-JP" altLang="ja-JP" sz="1100">
              <a:solidFill>
                <a:schemeClr val="dk1"/>
              </a:solidFill>
              <a:effectLst/>
              <a:latin typeface="+mn-lt"/>
              <a:ea typeface="+mn-ea"/>
              <a:cs typeface="+mn-cs"/>
            </a:rPr>
            <a:t>万円）によって収支の均衡が保たれているのが現状である。</a:t>
          </a:r>
          <a:endParaRPr lang="ja-JP" altLang="ja-JP" sz="1400">
            <a:effectLst/>
          </a:endParaRPr>
        </a:p>
        <a:p>
          <a:r>
            <a:rPr lang="ja-JP" altLang="ja-JP" sz="1100">
              <a:solidFill>
                <a:schemeClr val="dk1"/>
              </a:solidFill>
              <a:effectLst/>
              <a:latin typeface="+mn-lt"/>
              <a:ea typeface="+mn-ea"/>
              <a:cs typeface="+mn-cs"/>
            </a:rPr>
            <a:t>　今後も安定的な運営を目指すべく、事業の効率化や利用料金の適正化、地方公営企業法適用の検討等を進めていく必要がある。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病院事業会計と老人保健施設事業会計においては、公営企業会計制度の見直しにより退職手当引当金の一括計上が影響し赤字決算となったが、今後は落ち着いていくものと考えられる。</a:t>
          </a:r>
          <a:endParaRPr lang="ja-JP" altLang="ja-JP" sz="1400">
            <a:effectLst/>
          </a:endParaRPr>
        </a:p>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また、</a:t>
          </a:r>
          <a:r>
            <a:rPr lang="ja-JP" altLang="ja-JP" sz="1100">
              <a:solidFill>
                <a:schemeClr val="dk1"/>
              </a:solidFill>
              <a:effectLst/>
              <a:latin typeface="+mn-lt"/>
              <a:ea typeface="+mn-ea"/>
              <a:cs typeface="+mn-cs"/>
            </a:rPr>
            <a:t>病院事業は、医師</a:t>
          </a:r>
          <a:r>
            <a:rPr lang="ja-JP" altLang="en-US" sz="1100">
              <a:solidFill>
                <a:schemeClr val="dk1"/>
              </a:solidFill>
              <a:effectLst/>
              <a:latin typeface="+mn-lt"/>
              <a:ea typeface="+mn-ea"/>
              <a:cs typeface="+mn-cs"/>
            </a:rPr>
            <a:t>・看護師</a:t>
          </a:r>
          <a:r>
            <a:rPr lang="ja-JP" altLang="ja-JP" sz="1100">
              <a:solidFill>
                <a:schemeClr val="dk1"/>
              </a:solidFill>
              <a:effectLst/>
              <a:latin typeface="+mn-lt"/>
              <a:ea typeface="+mn-ea"/>
              <a:cs typeface="+mn-cs"/>
            </a:rPr>
            <a:t>不足による診療体制の縮小などの不可抗力による影響が大きい。</a:t>
          </a:r>
          <a:r>
            <a:rPr lang="ja-JP" altLang="en-US" sz="1100">
              <a:solidFill>
                <a:schemeClr val="dk1"/>
              </a:solidFill>
              <a:effectLst/>
              <a:latin typeface="+mn-lt"/>
              <a:ea typeface="+mn-ea"/>
              <a:cs typeface="+mn-cs"/>
            </a:rPr>
            <a:t>老人保健</a:t>
          </a:r>
          <a:r>
            <a:rPr lang="ja-JP" altLang="ja-JP" sz="1100">
              <a:solidFill>
                <a:schemeClr val="dk1"/>
              </a:solidFill>
              <a:effectLst/>
              <a:latin typeface="+mn-lt"/>
              <a:ea typeface="+mn-ea"/>
              <a:cs typeface="+mn-cs"/>
            </a:rPr>
            <a:t>施設事業については、介護サービス事業収支が赤字となっており、利用者増につながる医療・介護サービスの向上に努めるとともに、人件費の抑制や経費節減等の経営改善を進めていく必要がある</a:t>
          </a:r>
          <a:r>
            <a:rPr lang="ja-JP" altLang="en-US" sz="1100">
              <a:solidFill>
                <a:schemeClr val="dk1"/>
              </a:solidFill>
              <a:effectLst/>
              <a:latin typeface="+mn-lt"/>
              <a:ea typeface="+mn-ea"/>
              <a:cs typeface="+mn-cs"/>
            </a:rPr>
            <a:t>。</a:t>
          </a:r>
          <a:endParaRPr lang="en-US" altLang="ja-JP" sz="14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実質公債費比率は、前年度比</a:t>
          </a:r>
          <a:r>
            <a:rPr kumimoji="1" lang="ja-JP" altLang="en-US" sz="1100">
              <a:solidFill>
                <a:schemeClr val="dk1"/>
              </a:solidFill>
              <a:effectLst/>
              <a:latin typeface="+mn-lt"/>
              <a:ea typeface="+mn-ea"/>
              <a:cs typeface="+mn-cs"/>
            </a:rPr>
            <a:t>１．５</a:t>
          </a:r>
          <a:r>
            <a:rPr kumimoji="1" lang="ja-JP" altLang="ja-JP" sz="1100">
              <a:solidFill>
                <a:schemeClr val="dk1"/>
              </a:solidFill>
              <a:effectLst/>
              <a:latin typeface="+mn-lt"/>
              <a:ea typeface="+mn-ea"/>
              <a:cs typeface="+mn-cs"/>
            </a:rPr>
            <a:t>ポイント減の</a:t>
          </a:r>
          <a:r>
            <a:rPr kumimoji="1" lang="ja-JP" altLang="en-US" sz="1100">
              <a:solidFill>
                <a:schemeClr val="dk1"/>
              </a:solidFill>
              <a:effectLst/>
              <a:latin typeface="+mn-lt"/>
              <a:ea typeface="+mn-ea"/>
              <a:cs typeface="+mn-cs"/>
            </a:rPr>
            <a:t>１２．５</a:t>
          </a:r>
          <a:r>
            <a:rPr kumimoji="1" lang="ja-JP" altLang="ja-JP" sz="1100">
              <a:solidFill>
                <a:schemeClr val="dk1"/>
              </a:solidFill>
              <a:effectLst/>
              <a:latin typeface="+mn-lt"/>
              <a:ea typeface="+mn-ea"/>
              <a:cs typeface="+mn-cs"/>
            </a:rPr>
            <a:t>となった。減少となった要因は、分子では地方債元利償還金の減（対前年で</a:t>
          </a:r>
          <a:r>
            <a:rPr kumimoji="1" lang="ja-JP" altLang="en-US" sz="1100">
              <a:solidFill>
                <a:schemeClr val="dk1"/>
              </a:solidFill>
              <a:effectLst/>
              <a:latin typeface="+mn-lt"/>
              <a:ea typeface="+mn-ea"/>
              <a:cs typeface="+mn-cs"/>
            </a:rPr>
            <a:t>８千５百</a:t>
          </a:r>
          <a:r>
            <a:rPr kumimoji="1" lang="ja-JP" altLang="ja-JP" sz="1100">
              <a:solidFill>
                <a:schemeClr val="dk1"/>
              </a:solidFill>
              <a:effectLst/>
              <a:latin typeface="+mn-lt"/>
              <a:ea typeface="+mn-ea"/>
              <a:cs typeface="+mn-cs"/>
            </a:rPr>
            <a:t>万円の減）となったことが最も大きい。</a:t>
          </a:r>
          <a:endParaRPr lang="ja-JP" altLang="ja-JP" sz="1400">
            <a:effectLst/>
          </a:endParaRPr>
        </a:p>
        <a:p>
          <a:r>
            <a:rPr kumimoji="1" lang="ja-JP" altLang="ja-JP" sz="1100">
              <a:solidFill>
                <a:schemeClr val="dk1"/>
              </a:solidFill>
              <a:effectLst/>
              <a:latin typeface="+mn-lt"/>
              <a:ea typeface="+mn-ea"/>
              <a:cs typeface="+mn-cs"/>
            </a:rPr>
            <a:t>　地方債の元利償還金は、平成２２年度をピークに減少に向かっており、これは、これまでに進めてきた公債費適正化計画による地方債の発行抑制の効果が平成２２年度より効果を発揮し始めたからである。</a:t>
          </a:r>
          <a:endParaRPr lang="ja-JP" altLang="ja-JP" sz="1400">
            <a:effectLst/>
          </a:endParaRPr>
        </a:p>
        <a:p>
          <a:r>
            <a:rPr kumimoji="1" lang="ja-JP" altLang="ja-JP" sz="1100">
              <a:solidFill>
                <a:schemeClr val="dk1"/>
              </a:solidFill>
              <a:effectLst/>
              <a:latin typeface="+mn-lt"/>
              <a:ea typeface="+mn-ea"/>
              <a:cs typeface="+mn-cs"/>
            </a:rPr>
            <a:t>　今後は、さらに計画的に進めてきた普通建設事業の抑制による公債費の適正化の効果が顕著に反映されることとなることから、普通会計の元利償還金の減少が実質公債費比率の減少に大きく影響するものと見込んで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実質公債費比率と同様に、一般会計に係る地方債の現在高が大きく減少しているのが主な要因となっている。この減少となる取り組みも実質公債費比率の構造で説明した内容と同様である。</a:t>
          </a:r>
          <a:endParaRPr lang="ja-JP" altLang="ja-JP" sz="1400">
            <a:effectLst/>
          </a:endParaRPr>
        </a:p>
        <a:p>
          <a:r>
            <a:rPr lang="ja-JP" altLang="ja-JP" sz="1100">
              <a:solidFill>
                <a:schemeClr val="dk1"/>
              </a:solidFill>
              <a:effectLst/>
              <a:latin typeface="+mn-lt"/>
              <a:ea typeface="+mn-ea"/>
              <a:cs typeface="+mn-cs"/>
            </a:rPr>
            <a:t>　そのほか、現在の財政状況の安定化から、充当可能基金が増額できていることも改善が図れた要因としては大きい。</a:t>
          </a:r>
          <a:endParaRPr lang="ja-JP" altLang="ja-JP" sz="1400">
            <a:effectLst/>
          </a:endParaRPr>
        </a:p>
        <a:p>
          <a:r>
            <a:rPr lang="ja-JP" altLang="ja-JP" sz="1100">
              <a:solidFill>
                <a:schemeClr val="dk1"/>
              </a:solidFill>
              <a:effectLst/>
              <a:latin typeface="+mn-lt"/>
              <a:ea typeface="+mn-ea"/>
              <a:cs typeface="+mn-cs"/>
            </a:rPr>
            <a:t>　債務負担行為に基づく支出予定額も土地開発公社の用地買戻し（新道の駅事業の用地として有効活用）によって、平成２３年度以降は半減し、新たな大型の物件取得を目的とした債務負担は行わないことから、今後においても、将来負担比率は大きく減少するものと見込んで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10186833</v>
      </c>
      <c r="BO4" s="379"/>
      <c r="BP4" s="379"/>
      <c r="BQ4" s="379"/>
      <c r="BR4" s="379"/>
      <c r="BS4" s="379"/>
      <c r="BT4" s="379"/>
      <c r="BU4" s="380"/>
      <c r="BV4" s="378">
        <v>10973372</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9.4</v>
      </c>
      <c r="CU4" s="556"/>
      <c r="CV4" s="556"/>
      <c r="CW4" s="556"/>
      <c r="CX4" s="556"/>
      <c r="CY4" s="556"/>
      <c r="CZ4" s="556"/>
      <c r="DA4" s="557"/>
      <c r="DB4" s="555">
        <v>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9425059</v>
      </c>
      <c r="BO5" s="384"/>
      <c r="BP5" s="384"/>
      <c r="BQ5" s="384"/>
      <c r="BR5" s="384"/>
      <c r="BS5" s="384"/>
      <c r="BT5" s="384"/>
      <c r="BU5" s="385"/>
      <c r="BV5" s="383">
        <v>10283920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85.6</v>
      </c>
      <c r="CU5" s="354"/>
      <c r="CV5" s="354"/>
      <c r="CW5" s="354"/>
      <c r="CX5" s="354"/>
      <c r="CY5" s="354"/>
      <c r="CZ5" s="354"/>
      <c r="DA5" s="355"/>
      <c r="DB5" s="353">
        <v>83.4</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761774</v>
      </c>
      <c r="BO6" s="384"/>
      <c r="BP6" s="384"/>
      <c r="BQ6" s="384"/>
      <c r="BR6" s="384"/>
      <c r="BS6" s="384"/>
      <c r="BT6" s="384"/>
      <c r="BU6" s="385"/>
      <c r="BV6" s="383">
        <v>689452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90.2</v>
      </c>
      <c r="CU6" s="530"/>
      <c r="CV6" s="530"/>
      <c r="CW6" s="530"/>
      <c r="CX6" s="530"/>
      <c r="CY6" s="530"/>
      <c r="CZ6" s="530"/>
      <c r="DA6" s="531"/>
      <c r="DB6" s="529">
        <v>88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138726</v>
      </c>
      <c r="BO7" s="384"/>
      <c r="BP7" s="384"/>
      <c r="BQ7" s="384"/>
      <c r="BR7" s="384"/>
      <c r="BS7" s="384"/>
      <c r="BT7" s="384"/>
      <c r="BU7" s="385"/>
      <c r="BV7" s="383">
        <v>133170</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6638447</v>
      </c>
      <c r="CU7" s="384"/>
      <c r="CV7" s="384"/>
      <c r="CW7" s="384"/>
      <c r="CX7" s="384"/>
      <c r="CY7" s="384"/>
      <c r="CZ7" s="384"/>
      <c r="DA7" s="385"/>
      <c r="DB7" s="383">
        <v>6967876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623048</v>
      </c>
      <c r="BO8" s="384"/>
      <c r="BP8" s="384"/>
      <c r="BQ8" s="384"/>
      <c r="BR8" s="384"/>
      <c r="BS8" s="384"/>
      <c r="BT8" s="384"/>
      <c r="BU8" s="385"/>
      <c r="BV8" s="383">
        <v>556282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0.17</v>
      </c>
      <c r="CU8" s="493"/>
      <c r="CV8" s="493"/>
      <c r="CW8" s="493"/>
      <c r="CX8" s="493"/>
      <c r="CY8" s="493"/>
      <c r="CZ8" s="493"/>
      <c r="DA8" s="494"/>
      <c r="DB8" s="492">
        <v>0.18</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9644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66766</v>
      </c>
      <c r="BO9" s="384"/>
      <c r="BP9" s="384"/>
      <c r="BQ9" s="384"/>
      <c r="BR9" s="384"/>
      <c r="BS9" s="384"/>
      <c r="BT9" s="384"/>
      <c r="BU9" s="385"/>
      <c r="BV9" s="383">
        <v>23795</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15.9</v>
      </c>
      <c r="CU9" s="354"/>
      <c r="CV9" s="354"/>
      <c r="CW9" s="354"/>
      <c r="CX9" s="354"/>
      <c r="CY9" s="354"/>
      <c r="CZ9" s="354"/>
      <c r="DA9" s="355"/>
      <c r="DB9" s="353">
        <v>15.7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10946</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282847</v>
      </c>
      <c r="BO10" s="384"/>
      <c r="BP10" s="384"/>
      <c r="BQ10" s="384"/>
      <c r="BR10" s="384"/>
      <c r="BS10" s="384"/>
      <c r="BT10" s="384"/>
      <c r="BU10" s="385"/>
      <c r="BV10" s="383">
        <v>335885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9290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2452</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9250</v>
      </c>
      <c r="S13" s="485"/>
      <c r="T13" s="485"/>
      <c r="U13" s="485"/>
      <c r="V13" s="486"/>
      <c r="W13" s="472" t="s">
        <v>123</v>
      </c>
      <c r="X13" s="396"/>
      <c r="Y13" s="396"/>
      <c r="Z13" s="396"/>
      <c r="AA13" s="396"/>
      <c r="AB13" s="397"/>
      <c r="AC13" s="359">
        <v>1081</v>
      </c>
      <c r="AD13" s="360"/>
      <c r="AE13" s="360"/>
      <c r="AF13" s="360"/>
      <c r="AG13" s="361"/>
      <c r="AH13" s="359">
        <v>1381</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349613</v>
      </c>
      <c r="BO13" s="384"/>
      <c r="BP13" s="384"/>
      <c r="BQ13" s="384"/>
      <c r="BR13" s="384"/>
      <c r="BS13" s="384"/>
      <c r="BT13" s="384"/>
      <c r="BU13" s="385"/>
      <c r="BV13" s="383">
        <v>357228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12.5</v>
      </c>
      <c r="CU13" s="354"/>
      <c r="CV13" s="354"/>
      <c r="CW13" s="354"/>
      <c r="CX13" s="354"/>
      <c r="CY13" s="354"/>
      <c r="CZ13" s="354"/>
      <c r="DA13" s="355"/>
      <c r="DB13" s="353">
        <v>14</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9572</v>
      </c>
      <c r="S14" s="485"/>
      <c r="T14" s="485"/>
      <c r="U14" s="485"/>
      <c r="V14" s="486"/>
      <c r="W14" s="487"/>
      <c r="X14" s="399"/>
      <c r="Y14" s="399"/>
      <c r="Z14" s="399"/>
      <c r="AA14" s="399"/>
      <c r="AB14" s="400"/>
      <c r="AC14" s="477">
        <v>27.1</v>
      </c>
      <c r="AD14" s="478"/>
      <c r="AE14" s="478"/>
      <c r="AF14" s="478"/>
      <c r="AG14" s="479"/>
      <c r="AH14" s="477">
        <v>28.1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27.2</v>
      </c>
      <c r="CU14" s="456"/>
      <c r="CV14" s="456"/>
      <c r="CW14" s="456"/>
      <c r="CX14" s="456"/>
      <c r="CY14" s="456"/>
      <c r="CZ14" s="456"/>
      <c r="DA14" s="457"/>
      <c r="DB14" s="488">
        <v>45.3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9531</v>
      </c>
      <c r="S15" s="485"/>
      <c r="T15" s="485"/>
      <c r="U15" s="485"/>
      <c r="V15" s="486"/>
      <c r="W15" s="472" t="s">
        <v>130</v>
      </c>
      <c r="X15" s="396"/>
      <c r="Y15" s="396"/>
      <c r="Z15" s="396"/>
      <c r="AA15" s="396"/>
      <c r="AB15" s="397"/>
      <c r="AC15" s="359">
        <v>617</v>
      </c>
      <c r="AD15" s="360"/>
      <c r="AE15" s="360"/>
      <c r="AF15" s="360"/>
      <c r="AG15" s="361"/>
      <c r="AH15" s="359">
        <v>1003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862423</v>
      </c>
      <c r="BO15" s="379"/>
      <c r="BP15" s="379"/>
      <c r="BQ15" s="379"/>
      <c r="BR15" s="379"/>
      <c r="BS15" s="379"/>
      <c r="BT15" s="379"/>
      <c r="BU15" s="380"/>
      <c r="BV15" s="378">
        <v>868630</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15.4</v>
      </c>
      <c r="AD16" s="478"/>
      <c r="AE16" s="478"/>
      <c r="AF16" s="478"/>
      <c r="AG16" s="479"/>
      <c r="AH16" s="477">
        <v>20.399999999999999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4997564</v>
      </c>
      <c r="BO16" s="384"/>
      <c r="BP16" s="384"/>
      <c r="BQ16" s="384"/>
      <c r="BR16" s="384"/>
      <c r="BS16" s="384"/>
      <c r="BT16" s="384"/>
      <c r="BU16" s="385"/>
      <c r="BV16" s="383">
        <v>5017073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2296</v>
      </c>
      <c r="AD17" s="360"/>
      <c r="AE17" s="360"/>
      <c r="AF17" s="360"/>
      <c r="AG17" s="361"/>
      <c r="AH17" s="359">
        <v>2511</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1098392</v>
      </c>
      <c r="BO17" s="384"/>
      <c r="BP17" s="384"/>
      <c r="BQ17" s="384"/>
      <c r="BR17" s="384"/>
      <c r="BS17" s="384"/>
      <c r="BT17" s="384"/>
      <c r="BU17" s="385"/>
      <c r="BV17" s="383">
        <v>1110720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583.69000000000005</v>
      </c>
      <c r="M18" s="448"/>
      <c r="N18" s="448"/>
      <c r="O18" s="448"/>
      <c r="P18" s="448"/>
      <c r="Q18" s="448"/>
      <c r="R18" s="449"/>
      <c r="S18" s="449"/>
      <c r="T18" s="449"/>
      <c r="U18" s="449"/>
      <c r="V18" s="450"/>
      <c r="W18" s="464"/>
      <c r="X18" s="465"/>
      <c r="Y18" s="465"/>
      <c r="Z18" s="465"/>
      <c r="AA18" s="465"/>
      <c r="AB18" s="473"/>
      <c r="AC18" s="347">
        <v>57.5</v>
      </c>
      <c r="AD18" s="348"/>
      <c r="AE18" s="348"/>
      <c r="AF18" s="348"/>
      <c r="AG18" s="451"/>
      <c r="AH18" s="347">
        <v>51.2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5718289</v>
      </c>
      <c r="BO18" s="384"/>
      <c r="BP18" s="384"/>
      <c r="BQ18" s="384"/>
      <c r="BR18" s="384"/>
      <c r="BS18" s="384"/>
      <c r="BT18" s="384"/>
      <c r="BU18" s="385"/>
      <c r="BV18" s="383">
        <v>5839671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7649074</v>
      </c>
      <c r="BO19" s="384"/>
      <c r="BP19" s="384"/>
      <c r="BQ19" s="384"/>
      <c r="BR19" s="384"/>
      <c r="BS19" s="384"/>
      <c r="BT19" s="384"/>
      <c r="BU19" s="385"/>
      <c r="BV19" s="383">
        <v>8059784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4468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9442865</v>
      </c>
      <c r="BO23" s="384"/>
      <c r="BP23" s="384"/>
      <c r="BQ23" s="384"/>
      <c r="BR23" s="384"/>
      <c r="BS23" s="384"/>
      <c r="BT23" s="384"/>
      <c r="BU23" s="385"/>
      <c r="BV23" s="383">
        <v>9916984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7700</v>
      </c>
      <c r="R24" s="360"/>
      <c r="S24" s="360"/>
      <c r="T24" s="360"/>
      <c r="U24" s="360"/>
      <c r="V24" s="361"/>
      <c r="W24" s="425"/>
      <c r="X24" s="416"/>
      <c r="Y24" s="417"/>
      <c r="Z24" s="356" t="s">
        <v>153</v>
      </c>
      <c r="AA24" s="357"/>
      <c r="AB24" s="357"/>
      <c r="AC24" s="357"/>
      <c r="AD24" s="357"/>
      <c r="AE24" s="357"/>
      <c r="AF24" s="357"/>
      <c r="AG24" s="358"/>
      <c r="AH24" s="359">
        <v>230</v>
      </c>
      <c r="AI24" s="360"/>
      <c r="AJ24" s="360"/>
      <c r="AK24" s="360"/>
      <c r="AL24" s="361"/>
      <c r="AM24" s="359">
        <v>697590</v>
      </c>
      <c r="AN24" s="360"/>
      <c r="AO24" s="360"/>
      <c r="AP24" s="360"/>
      <c r="AQ24" s="360"/>
      <c r="AR24" s="361"/>
      <c r="AS24" s="359">
        <v>3033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8401276</v>
      </c>
      <c r="BO24" s="384"/>
      <c r="BP24" s="384"/>
      <c r="BQ24" s="384"/>
      <c r="BR24" s="384"/>
      <c r="BS24" s="384"/>
      <c r="BT24" s="384"/>
      <c r="BU24" s="385"/>
      <c r="BV24" s="383">
        <v>8685874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6160</v>
      </c>
      <c r="R25" s="360"/>
      <c r="S25" s="360"/>
      <c r="T25" s="360"/>
      <c r="U25" s="360"/>
      <c r="V25" s="361"/>
      <c r="W25" s="425"/>
      <c r="X25" s="416"/>
      <c r="Y25" s="417"/>
      <c r="Z25" s="356" t="s">
        <v>156</v>
      </c>
      <c r="AA25" s="357"/>
      <c r="AB25" s="357"/>
      <c r="AC25" s="357"/>
      <c r="AD25" s="357"/>
      <c r="AE25" s="357"/>
      <c r="AF25" s="357"/>
      <c r="AG25" s="358"/>
      <c r="AH25" s="359">
        <v>42</v>
      </c>
      <c r="AI25" s="360"/>
      <c r="AJ25" s="360"/>
      <c r="AK25" s="360"/>
      <c r="AL25" s="361"/>
      <c r="AM25" s="359">
        <v>116802</v>
      </c>
      <c r="AN25" s="360"/>
      <c r="AO25" s="360"/>
      <c r="AP25" s="360"/>
      <c r="AQ25" s="360"/>
      <c r="AR25" s="361"/>
      <c r="AS25" s="359">
        <v>2781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176792</v>
      </c>
      <c r="BO25" s="379"/>
      <c r="BP25" s="379"/>
      <c r="BQ25" s="379"/>
      <c r="BR25" s="379"/>
      <c r="BS25" s="379"/>
      <c r="BT25" s="379"/>
      <c r="BU25" s="380"/>
      <c r="BV25" s="378">
        <v>194704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5540</v>
      </c>
      <c r="R26" s="360"/>
      <c r="S26" s="360"/>
      <c r="T26" s="360"/>
      <c r="U26" s="360"/>
      <c r="V26" s="361"/>
      <c r="W26" s="425"/>
      <c r="X26" s="416"/>
      <c r="Y26" s="417"/>
      <c r="Z26" s="356" t="s">
        <v>159</v>
      </c>
      <c r="AA26" s="438"/>
      <c r="AB26" s="438"/>
      <c r="AC26" s="438"/>
      <c r="AD26" s="438"/>
      <c r="AE26" s="438"/>
      <c r="AF26" s="438"/>
      <c r="AG26" s="439"/>
      <c r="AH26" s="359">
        <v>11</v>
      </c>
      <c r="AI26" s="360"/>
      <c r="AJ26" s="360"/>
      <c r="AK26" s="360"/>
      <c r="AL26" s="361"/>
      <c r="AM26" s="359">
        <v>28897</v>
      </c>
      <c r="AN26" s="360"/>
      <c r="AO26" s="360"/>
      <c r="AP26" s="360"/>
      <c r="AQ26" s="360"/>
      <c r="AR26" s="361"/>
      <c r="AS26" s="359">
        <v>2627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2650</v>
      </c>
      <c r="R27" s="360"/>
      <c r="S27" s="360"/>
      <c r="T27" s="360"/>
      <c r="U27" s="360"/>
      <c r="V27" s="361"/>
      <c r="W27" s="425"/>
      <c r="X27" s="416"/>
      <c r="Y27" s="417"/>
      <c r="Z27" s="356" t="s">
        <v>162</v>
      </c>
      <c r="AA27" s="357"/>
      <c r="AB27" s="357"/>
      <c r="AC27" s="357"/>
      <c r="AD27" s="357"/>
      <c r="AE27" s="357"/>
      <c r="AF27" s="357"/>
      <c r="AG27" s="358"/>
      <c r="AH27" s="359">
        <v>19</v>
      </c>
      <c r="AI27" s="360"/>
      <c r="AJ27" s="360"/>
      <c r="AK27" s="360"/>
      <c r="AL27" s="361"/>
      <c r="AM27" s="359">
        <v>50198</v>
      </c>
      <c r="AN27" s="360"/>
      <c r="AO27" s="360"/>
      <c r="AP27" s="360"/>
      <c r="AQ27" s="360"/>
      <c r="AR27" s="361"/>
      <c r="AS27" s="359">
        <v>2642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13743</v>
      </c>
      <c r="BO27" s="387"/>
      <c r="BP27" s="387"/>
      <c r="BQ27" s="387"/>
      <c r="BR27" s="387"/>
      <c r="BS27" s="387"/>
      <c r="BT27" s="387"/>
      <c r="BU27" s="388"/>
      <c r="BV27" s="386">
        <v>13736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1990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3658793</v>
      </c>
      <c r="BO28" s="379"/>
      <c r="BP28" s="379"/>
      <c r="BQ28" s="379"/>
      <c r="BR28" s="379"/>
      <c r="BS28" s="379"/>
      <c r="BT28" s="379"/>
      <c r="BU28" s="380"/>
      <c r="BV28" s="378">
        <v>3095946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12</v>
      </c>
      <c r="M29" s="360"/>
      <c r="N29" s="360"/>
      <c r="O29" s="360"/>
      <c r="P29" s="361"/>
      <c r="Q29" s="359">
        <v>1850</v>
      </c>
      <c r="R29" s="360"/>
      <c r="S29" s="360"/>
      <c r="T29" s="360"/>
      <c r="U29" s="360"/>
      <c r="V29" s="361"/>
      <c r="W29" s="426"/>
      <c r="X29" s="427"/>
      <c r="Y29" s="428"/>
      <c r="Z29" s="356" t="s">
        <v>169</v>
      </c>
      <c r="AA29" s="357"/>
      <c r="AB29" s="357"/>
      <c r="AC29" s="357"/>
      <c r="AD29" s="357"/>
      <c r="AE29" s="357"/>
      <c r="AF29" s="357"/>
      <c r="AG29" s="358"/>
      <c r="AH29" s="359">
        <v>249</v>
      </c>
      <c r="AI29" s="360"/>
      <c r="AJ29" s="360"/>
      <c r="AK29" s="360"/>
      <c r="AL29" s="361"/>
      <c r="AM29" s="359">
        <v>747788</v>
      </c>
      <c r="AN29" s="360"/>
      <c r="AO29" s="360"/>
      <c r="AP29" s="360"/>
      <c r="AQ29" s="360"/>
      <c r="AR29" s="361"/>
      <c r="AS29" s="359">
        <v>3003</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195334</v>
      </c>
      <c r="BO29" s="384"/>
      <c r="BP29" s="384"/>
      <c r="BQ29" s="384"/>
      <c r="BR29" s="384"/>
      <c r="BS29" s="384"/>
      <c r="BT29" s="384"/>
      <c r="BU29" s="385"/>
      <c r="BV29" s="383">
        <v>194840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90</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2212498</v>
      </c>
      <c r="BO30" s="387"/>
      <c r="BP30" s="387"/>
      <c r="BQ30" s="387"/>
      <c r="BR30" s="387"/>
      <c r="BS30" s="387"/>
      <c r="BT30" s="387"/>
      <c r="BU30" s="388"/>
      <c r="BV30" s="386">
        <v>2291539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訪問看護事業特別会計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病院事業会計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愛媛県市町総合事務組合　退職手当事業分</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公益社団法人久万高原農業公社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凶荒予備事業特別会計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国民健康保険事業特別会計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IF('各会計、関係団体の財政状況及び健全化判断比率'!B34="","",'各会計、関係団体の財政状況及び健全化判断比率'!B34)</f>
        <v>老人保健施設事業会計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IF('各会計、関係団体の財政状況及び健全化判断比率'!B36="","",'各会計、関係団体の財政状況及び健全化判断比率'!B36)</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愛媛県市町総合事務組合　消防補償事業分</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久万高原町土地開発公社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国民健康保険診療所事業特別会計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IF('各会計、関係団体の財政状況及び健全化判断比率'!B37="","",'各会計、関係団体の財政状況及び健全化判断比率'!B37)</f>
        <v>農業集落排水事業特別会計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愛媛県市町総合事務組合　交通災害事業分</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株式会社いぶき</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IF('各会計、関係団体の財政状況及び健全化判断比率'!B38="","",'各会計、関係団体の財政状況及び健全化判断比率'!B38)</f>
        <v>浄化槽事業特別会計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愛媛県市町総合事務組合　自治会館事業分</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一般財団法人柳谷産業開発公社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後期高齢者医療保険事業特別会計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14</v>
      </c>
      <c r="BF38" s="343"/>
      <c r="BG38" s="342" t="str">
        <f>IF('各会計、関係団体の財政状況及び健全化判断比率'!B39="","",'各会計、関係団体の財政状況及び健全化判断比率'!B39)</f>
        <v>分譲宅地造成事業特別会計</v>
      </c>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愛媛県市町総合事務組合　議員公務災害事業分</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株式会社みかわ</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愛媛県市町総合事務組合　共通経費分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松山広域福祉施設事務組合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松山広域福祉施設事務組合　公営企業会計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愛媛地方税滞納整理機構</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愛媛県後期高齢者医療広域連合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81" t="s">
        <v>24</v>
      </c>
      <c r="C41" s="1182"/>
      <c r="D41" s="81"/>
      <c r="E41" s="1183" t="s">
        <v>25</v>
      </c>
      <c r="F41" s="1183"/>
      <c r="G41" s="1183"/>
      <c r="H41" s="1184"/>
      <c r="I41" s="82">
        <v>11303</v>
      </c>
      <c r="J41" s="83">
        <v>10477</v>
      </c>
      <c r="K41" s="83">
        <v>9912</v>
      </c>
      <c r="L41" s="83">
        <v>9917</v>
      </c>
      <c r="M41" s="84">
        <v>9443</v>
      </c>
    </row>
    <row r="42" spans="2:13" ht="27.75" customHeight="1" x14ac:dyDescent="0.15">
      <c r="B42" s="1171"/>
      <c r="C42" s="1172"/>
      <c r="D42" s="85"/>
      <c r="E42" s="1175" t="s">
        <v>26</v>
      </c>
      <c r="F42" s="1175"/>
      <c r="G42" s="1175"/>
      <c r="H42" s="1176"/>
      <c r="I42" s="86">
        <v>484</v>
      </c>
      <c r="J42" s="87">
        <v>222</v>
      </c>
      <c r="K42" s="87">
        <v>201</v>
      </c>
      <c r="L42" s="87">
        <v>183</v>
      </c>
      <c r="M42" s="88">
        <v>164</v>
      </c>
    </row>
    <row r="43" spans="2:13" ht="27.75" customHeight="1" x14ac:dyDescent="0.15">
      <c r="B43" s="1171"/>
      <c r="C43" s="1172"/>
      <c r="D43" s="85"/>
      <c r="E43" s="1175" t="s">
        <v>27</v>
      </c>
      <c r="F43" s="1175"/>
      <c r="G43" s="1175"/>
      <c r="H43" s="1176"/>
      <c r="I43" s="86">
        <v>8198</v>
      </c>
      <c r="J43" s="87">
        <v>7885</v>
      </c>
      <c r="K43" s="87">
        <v>7475</v>
      </c>
      <c r="L43" s="87">
        <v>7139</v>
      </c>
      <c r="M43" s="88">
        <v>6701</v>
      </c>
    </row>
    <row r="44" spans="2:13" ht="27.75" customHeight="1" x14ac:dyDescent="0.15">
      <c r="B44" s="1171"/>
      <c r="C44" s="1172"/>
      <c r="D44" s="85"/>
      <c r="E44" s="1175" t="s">
        <v>28</v>
      </c>
      <c r="F44" s="1175"/>
      <c r="G44" s="1175"/>
      <c r="H44" s="1176"/>
      <c r="I44" s="86" t="s">
        <v>482</v>
      </c>
      <c r="J44" s="87" t="s">
        <v>482</v>
      </c>
      <c r="K44" s="87" t="s">
        <v>482</v>
      </c>
      <c r="L44" s="87" t="s">
        <v>482</v>
      </c>
      <c r="M44" s="88" t="s">
        <v>482</v>
      </c>
    </row>
    <row r="45" spans="2:13" ht="27.75" customHeight="1" x14ac:dyDescent="0.15">
      <c r="B45" s="1171"/>
      <c r="C45" s="1172"/>
      <c r="D45" s="85"/>
      <c r="E45" s="1175" t="s">
        <v>29</v>
      </c>
      <c r="F45" s="1175"/>
      <c r="G45" s="1175"/>
      <c r="H45" s="1176"/>
      <c r="I45" s="86">
        <v>1791</v>
      </c>
      <c r="J45" s="87">
        <v>1726</v>
      </c>
      <c r="K45" s="87">
        <v>1683</v>
      </c>
      <c r="L45" s="87">
        <v>1573</v>
      </c>
      <c r="M45" s="88">
        <v>1506</v>
      </c>
    </row>
    <row r="46" spans="2:13" ht="27.75" customHeight="1" x14ac:dyDescent="0.15">
      <c r="B46" s="1171"/>
      <c r="C46" s="1172"/>
      <c r="D46" s="85"/>
      <c r="E46" s="1175" t="s">
        <v>30</v>
      </c>
      <c r="F46" s="1175"/>
      <c r="G46" s="1175"/>
      <c r="H46" s="1176"/>
      <c r="I46" s="86" t="s">
        <v>482</v>
      </c>
      <c r="J46" s="87" t="s">
        <v>482</v>
      </c>
      <c r="K46" s="87" t="s">
        <v>482</v>
      </c>
      <c r="L46" s="87" t="s">
        <v>482</v>
      </c>
      <c r="M46" s="88" t="s">
        <v>482</v>
      </c>
    </row>
    <row r="47" spans="2:13" ht="27.75" customHeight="1" x14ac:dyDescent="0.15">
      <c r="B47" s="1171"/>
      <c r="C47" s="1172"/>
      <c r="D47" s="85"/>
      <c r="E47" s="1175" t="s">
        <v>31</v>
      </c>
      <c r="F47" s="1175"/>
      <c r="G47" s="1175"/>
      <c r="H47" s="1176"/>
      <c r="I47" s="86" t="s">
        <v>482</v>
      </c>
      <c r="J47" s="87" t="s">
        <v>482</v>
      </c>
      <c r="K47" s="87" t="s">
        <v>482</v>
      </c>
      <c r="L47" s="87" t="s">
        <v>482</v>
      </c>
      <c r="M47" s="88" t="s">
        <v>482</v>
      </c>
    </row>
    <row r="48" spans="2:13" ht="27.75" customHeight="1" x14ac:dyDescent="0.15">
      <c r="B48" s="1173"/>
      <c r="C48" s="1174"/>
      <c r="D48" s="85"/>
      <c r="E48" s="1175" t="s">
        <v>32</v>
      </c>
      <c r="F48" s="1175"/>
      <c r="G48" s="1175"/>
      <c r="H48" s="1176"/>
      <c r="I48" s="86" t="s">
        <v>482</v>
      </c>
      <c r="J48" s="87" t="s">
        <v>482</v>
      </c>
      <c r="K48" s="87" t="s">
        <v>482</v>
      </c>
      <c r="L48" s="87" t="s">
        <v>482</v>
      </c>
      <c r="M48" s="88" t="s">
        <v>482</v>
      </c>
    </row>
    <row r="49" spans="2:13" ht="27.75" customHeight="1" x14ac:dyDescent="0.15">
      <c r="B49" s="1169" t="s">
        <v>33</v>
      </c>
      <c r="C49" s="1170"/>
      <c r="D49" s="89"/>
      <c r="E49" s="1175" t="s">
        <v>34</v>
      </c>
      <c r="F49" s="1175"/>
      <c r="G49" s="1175"/>
      <c r="H49" s="1176"/>
      <c r="I49" s="86">
        <v>2751</v>
      </c>
      <c r="J49" s="87">
        <v>3108</v>
      </c>
      <c r="K49" s="87">
        <v>4145</v>
      </c>
      <c r="L49" s="87">
        <v>5032</v>
      </c>
      <c r="M49" s="88">
        <v>5514</v>
      </c>
    </row>
    <row r="50" spans="2:13" ht="27.75" customHeight="1" x14ac:dyDescent="0.15">
      <c r="B50" s="1171"/>
      <c r="C50" s="1172"/>
      <c r="D50" s="85"/>
      <c r="E50" s="1175" t="s">
        <v>35</v>
      </c>
      <c r="F50" s="1175"/>
      <c r="G50" s="1175"/>
      <c r="H50" s="1176"/>
      <c r="I50" s="86">
        <v>935</v>
      </c>
      <c r="J50" s="87">
        <v>572</v>
      </c>
      <c r="K50" s="87">
        <v>462</v>
      </c>
      <c r="L50" s="87">
        <v>392</v>
      </c>
      <c r="M50" s="88">
        <v>312</v>
      </c>
    </row>
    <row r="51" spans="2:13" ht="27.75" customHeight="1" x14ac:dyDescent="0.15">
      <c r="B51" s="1173"/>
      <c r="C51" s="1174"/>
      <c r="D51" s="85"/>
      <c r="E51" s="1175" t="s">
        <v>36</v>
      </c>
      <c r="F51" s="1175"/>
      <c r="G51" s="1175"/>
      <c r="H51" s="1176"/>
      <c r="I51" s="86">
        <v>12211</v>
      </c>
      <c r="J51" s="87">
        <v>11680</v>
      </c>
      <c r="K51" s="87">
        <v>11148</v>
      </c>
      <c r="L51" s="87">
        <v>10804</v>
      </c>
      <c r="M51" s="88">
        <v>10516</v>
      </c>
    </row>
    <row r="52" spans="2:13" ht="27.75" customHeight="1" thickBot="1" x14ac:dyDescent="0.2">
      <c r="B52" s="1177" t="s">
        <v>21</v>
      </c>
      <c r="C52" s="1178"/>
      <c r="D52" s="90"/>
      <c r="E52" s="1179" t="s">
        <v>37</v>
      </c>
      <c r="F52" s="1179"/>
      <c r="G52" s="1179"/>
      <c r="H52" s="1180"/>
      <c r="I52" s="91">
        <v>5879</v>
      </c>
      <c r="J52" s="92">
        <v>4950</v>
      </c>
      <c r="K52" s="92">
        <v>3516</v>
      </c>
      <c r="L52" s="92">
        <v>2583</v>
      </c>
      <c r="M52" s="93">
        <v>1473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519</v>
      </c>
      <c r="G2" s="111"/>
      <c r="H2" s="112"/>
    </row>
    <row r="3" spans="1:8" x14ac:dyDescent="0.15">
      <c r="A3" s="108" t="s">
        <v>512</v>
      </c>
      <c r="B3" s="113"/>
      <c r="C3" s="114"/>
      <c r="D3" s="115">
        <v>187495</v>
      </c>
      <c r="E3" s="116"/>
      <c r="F3" s="117">
        <v>147869</v>
      </c>
      <c r="G3" s="118"/>
      <c r="H3" s="119"/>
    </row>
    <row r="4" spans="1:8" x14ac:dyDescent="0.15">
      <c r="A4" s="120"/>
      <c r="B4" s="121"/>
      <c r="C4" s="122"/>
      <c r="D4" s="123">
        <v>90331</v>
      </c>
      <c r="E4" s="124"/>
      <c r="F4" s="125">
        <v>63271</v>
      </c>
      <c r="G4" s="126"/>
      <c r="H4" s="127"/>
    </row>
    <row r="5" spans="1:8" x14ac:dyDescent="0.15">
      <c r="A5" s="108" t="s">
        <v>514</v>
      </c>
      <c r="B5" s="113"/>
      <c r="C5" s="114"/>
      <c r="D5" s="115">
        <v>127415</v>
      </c>
      <c r="E5" s="116"/>
      <c r="F5" s="117">
        <v>146140</v>
      </c>
      <c r="G5" s="118"/>
      <c r="H5" s="119"/>
    </row>
    <row r="6" spans="1:8" x14ac:dyDescent="0.15">
      <c r="A6" s="120"/>
      <c r="B6" s="121"/>
      <c r="C6" s="122"/>
      <c r="D6" s="123">
        <v>74914</v>
      </c>
      <c r="E6" s="124"/>
      <c r="F6" s="125">
        <v>75451</v>
      </c>
      <c r="G6" s="126"/>
      <c r="H6" s="127"/>
    </row>
    <row r="7" spans="1:8" x14ac:dyDescent="0.15">
      <c r="A7" s="108" t="s">
        <v>515</v>
      </c>
      <c r="B7" s="113"/>
      <c r="C7" s="114"/>
      <c r="D7" s="115">
        <v>97876</v>
      </c>
      <c r="E7" s="116"/>
      <c r="F7" s="117">
        <v>146641</v>
      </c>
      <c r="G7" s="118"/>
      <c r="H7" s="119"/>
    </row>
    <row r="8" spans="1:8" x14ac:dyDescent="0.15">
      <c r="A8" s="120"/>
      <c r="B8" s="121"/>
      <c r="C8" s="122"/>
      <c r="D8" s="123">
        <v>48299</v>
      </c>
      <c r="E8" s="124"/>
      <c r="F8" s="125">
        <v>68142</v>
      </c>
      <c r="G8" s="126"/>
      <c r="H8" s="127"/>
    </row>
    <row r="9" spans="1:8" x14ac:dyDescent="0.15">
      <c r="A9" s="108" t="s">
        <v>516</v>
      </c>
      <c r="B9" s="113"/>
      <c r="C9" s="114"/>
      <c r="D9" s="115">
        <v>211616</v>
      </c>
      <c r="E9" s="116"/>
      <c r="F9" s="117">
        <v>174587</v>
      </c>
      <c r="G9" s="118"/>
      <c r="H9" s="119"/>
    </row>
    <row r="10" spans="1:8" x14ac:dyDescent="0.15">
      <c r="A10" s="120"/>
      <c r="B10" s="121"/>
      <c r="C10" s="122"/>
      <c r="D10" s="123">
        <v>65555</v>
      </c>
      <c r="E10" s="124"/>
      <c r="F10" s="125">
        <v>79695</v>
      </c>
      <c r="G10" s="126"/>
      <c r="H10" s="127"/>
    </row>
    <row r="11" spans="1:8" x14ac:dyDescent="0.15">
      <c r="A11" s="108" t="s">
        <v>517</v>
      </c>
      <c r="B11" s="113"/>
      <c r="C11" s="114"/>
      <c r="D11" s="115">
        <v>120713</v>
      </c>
      <c r="E11" s="116"/>
      <c r="F11" s="117">
        <v>175675</v>
      </c>
      <c r="G11" s="118"/>
      <c r="H11" s="119"/>
    </row>
    <row r="12" spans="1:8" x14ac:dyDescent="0.15">
      <c r="A12" s="120"/>
      <c r="B12" s="121"/>
      <c r="C12" s="128"/>
      <c r="D12" s="123">
        <v>64060</v>
      </c>
      <c r="E12" s="124"/>
      <c r="F12" s="125">
        <v>87698</v>
      </c>
      <c r="G12" s="126"/>
      <c r="H12" s="127"/>
    </row>
    <row r="13" spans="1:8" x14ac:dyDescent="0.15">
      <c r="A13" s="108"/>
      <c r="B13" s="113"/>
      <c r="C13" s="129"/>
      <c r="D13" s="130">
        <v>149023</v>
      </c>
      <c r="E13" s="131"/>
      <c r="F13" s="132">
        <v>158182</v>
      </c>
      <c r="G13" s="133"/>
      <c r="H13" s="119"/>
    </row>
    <row r="14" spans="1:8" x14ac:dyDescent="0.15">
      <c r="A14" s="120"/>
      <c r="B14" s="121"/>
      <c r="C14" s="122"/>
      <c r="D14" s="123">
        <v>68632</v>
      </c>
      <c r="E14" s="124"/>
      <c r="F14" s="125">
        <v>74851</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7.92</v>
      </c>
      <c r="C19" s="134">
        <f>ROUND(VALUE(SUBSTITUTE(実質収支比率等に係る経年分析!G$48,"▲","-")),2)</f>
        <v>8.5299999999999994</v>
      </c>
      <c r="D19" s="134">
        <f>ROUND(VALUE(SUBSTITUTE(実質収支比率等に係る経年分析!H$48,"▲","-")),2)</f>
        <v>7.54</v>
      </c>
      <c r="E19" s="134">
        <f>ROUND(VALUE(SUBSTITUTE(実質収支比率等に係る経年分析!I$48,"▲","-")),2)</f>
        <v>7.98</v>
      </c>
      <c r="F19" s="134">
        <f>ROUND(VALUE(SUBSTITUTE(実質収支比率等に係る経年分析!J$48,"▲","-")),2)</f>
        <v>9.39</v>
      </c>
    </row>
    <row r="20" spans="1:11" x14ac:dyDescent="0.15">
      <c r="A20" s="134" t="s">
        <v>42</v>
      </c>
      <c r="B20" s="134">
        <f>ROUND(VALUE(SUBSTITUTE(実質収支比率等に係る経年分析!F$47,"▲","-")),2)</f>
        <v>22.23</v>
      </c>
      <c r="C20" s="134">
        <f>ROUND(VALUE(SUBSTITUTE(実質収支比率等に係る経年分析!G$47,"▲","-")),2)</f>
        <v>28.09</v>
      </c>
      <c r="D20" s="134">
        <f>ROUND(VALUE(SUBSTITUTE(実質収支比率等に係る経年分析!H$47,"▲","-")),2)</f>
        <v>35.29</v>
      </c>
      <c r="E20" s="134">
        <f>ROUND(VALUE(SUBSTITUTE(実質収支比率等に係る経年分析!I$47,"▲","-")),2)</f>
        <v>44.43</v>
      </c>
      <c r="F20" s="134">
        <f>ROUND(VALUE(SUBSTITUTE(実質収支比率等に係る経年分析!J$47,"▲","-")),2)</f>
        <v>55.12</v>
      </c>
    </row>
    <row r="21" spans="1:11" x14ac:dyDescent="0.15">
      <c r="A21" s="134" t="s">
        <v>43</v>
      </c>
      <c r="B21" s="134">
        <f>IF(ISNUMBER(VALUE(SUBSTITUTE(実質収支比率等に係る経年分析!F$49,"▲","-"))),ROUND(VALUE(SUBSTITUTE(実質収支比率等に係る経年分析!F$49,"▲","-")),2),NA())</f>
        <v>4.92</v>
      </c>
      <c r="C21" s="134">
        <f>IF(ISNUMBER(VALUE(SUBSTITUTE(実質収支比率等に係る経年分析!G$49,"▲","-"))),ROUND(VALUE(SUBSTITUTE(実質収支比率等に係る経年分析!G$49,"▲","-")),2),NA())</f>
        <v>0.23</v>
      </c>
      <c r="D21" s="134">
        <f>IF(ISNUMBER(VALUE(SUBSTITUTE(実質収支比率等に係る経年分析!H$49,"▲","-"))),ROUND(VALUE(SUBSTITUTE(実質収支比率等に係る経年分析!H$49,"▲","-")),2),NA())</f>
        <v>3.82</v>
      </c>
      <c r="E21" s="134">
        <f>IF(ISNUMBER(VALUE(SUBSTITUTE(実質収支比率等に係る経年分析!I$49,"▲","-"))),ROUND(VALUE(SUBSTITUTE(実質収支比率等に係る経年分析!I$49,"▲","-")),2),NA())</f>
        <v>5.13</v>
      </c>
      <c r="F21" s="134">
        <f>IF(ISNUMBER(VALUE(SUBSTITUTE(実質収支比率等に係る経年分析!J$49,"▲","-"))),ROUND(VALUE(SUBSTITUTE(実質収支比率等に係る経年分析!J$49,"▲","-")),2),NA())</f>
        <v>5.27</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0.23</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訪問看護事業特別会計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x14ac:dyDescent="0.15">
      <c r="A30" s="135" t="str">
        <f>IF(連結実質赤字比率に係る赤字・黒字の構成分析!C$40="",NA(),連結実質赤字比率に係る赤字・黒字の構成分析!C$40)</f>
        <v>国民健康保険診療所事業特別会計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x14ac:dyDescent="0.15">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0.39</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1.81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2.15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2.1800000000000002</v>
      </c>
    </row>
    <row r="34" spans="1:16" x14ac:dyDescent="0.15">
      <c r="A34" s="135" t="str">
        <f>IF(連結実質赤字比率に係る赤字・黒字の構成分析!C$36="",NA(),連結実質赤字比率に係る赤字・黒字の構成分析!C$36)</f>
        <v>老人保健施設事業会計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4.2699999999999996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4.8899999999999997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5.25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5.71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8.43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9.3000000000000007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11.15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11.31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12.11</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1579</v>
      </c>
      <c r="E42" s="136"/>
      <c r="F42" s="136"/>
      <c r="G42" s="136">
        <f>'実質公債費比率（分子）の構造'!L$52</f>
        <v>1443</v>
      </c>
      <c r="H42" s="136"/>
      <c r="I42" s="136"/>
      <c r="J42" s="136">
        <f>'実質公債費比率（分子）の構造'!M$52</f>
        <v>1364</v>
      </c>
      <c r="K42" s="136"/>
      <c r="L42" s="136"/>
      <c r="M42" s="136">
        <f>'実質公債費比率（分子）の構造'!N$52</f>
        <v>1332</v>
      </c>
      <c r="N42" s="136"/>
      <c r="O42" s="136"/>
      <c r="P42" s="136">
        <f>'実質公債費比率（分子）の構造'!O$52</f>
        <v>1276</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31</v>
      </c>
      <c r="C44" s="136"/>
      <c r="D44" s="136"/>
      <c r="E44" s="136">
        <f>'実質公債費比率（分子）の構造'!L$50</f>
        <v>29</v>
      </c>
      <c r="F44" s="136"/>
      <c r="G44" s="136"/>
      <c r="H44" s="136">
        <f>'実質公債費比率（分子）の構造'!M$50</f>
        <v>21</v>
      </c>
      <c r="I44" s="136"/>
      <c r="J44" s="136"/>
      <c r="K44" s="136">
        <f>'実質公債費比率（分子）の構造'!N$50</f>
        <v>18</v>
      </c>
      <c r="L44" s="136"/>
      <c r="M44" s="136"/>
      <c r="N44" s="136">
        <f>'実質公債費比率（分子）の構造'!O$50</f>
        <v>18</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591</v>
      </c>
      <c r="C46" s="136"/>
      <c r="D46" s="136"/>
      <c r="E46" s="136">
        <f>'実質公債費比率（分子）の構造'!L$48</f>
        <v>642</v>
      </c>
      <c r="F46" s="136"/>
      <c r="G46" s="136"/>
      <c r="H46" s="136">
        <f>'実質公債費比率（分子）の構造'!M$48</f>
        <v>653</v>
      </c>
      <c r="I46" s="136"/>
      <c r="J46" s="136"/>
      <c r="K46" s="136">
        <f>'実質公債費比率（分子）の構造'!N$48</f>
        <v>663</v>
      </c>
      <c r="L46" s="136"/>
      <c r="M46" s="136"/>
      <c r="N46" s="136">
        <f>'実質公債費比率（分子）の構造'!O$48</f>
        <v>650</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1842</v>
      </c>
      <c r="C49" s="136"/>
      <c r="D49" s="136"/>
      <c r="E49" s="136">
        <f>'実質公債費比率（分子）の構造'!L$45</f>
        <v>1661</v>
      </c>
      <c r="F49" s="136"/>
      <c r="G49" s="136"/>
      <c r="H49" s="136">
        <f>'実質公債費比率（分子）の構造'!M$45</f>
        <v>1463</v>
      </c>
      <c r="I49" s="136"/>
      <c r="J49" s="136"/>
      <c r="K49" s="136">
        <f>'実質公債費比率（分子）の構造'!N$45</f>
        <v>1343</v>
      </c>
      <c r="L49" s="136"/>
      <c r="M49" s="136"/>
      <c r="N49" s="136">
        <f>'実質公債費比率（分子）の構造'!O$45</f>
        <v>1258</v>
      </c>
      <c r="O49" s="136"/>
      <c r="P49" s="136"/>
    </row>
    <row r="50" spans="1:16" x14ac:dyDescent="0.15">
      <c r="A50" s="136" t="s">
        <v>58</v>
      </c>
      <c r="B50" s="136" t="e">
        <f>NA()</f>
        <v>#N/A</v>
      </c>
      <c r="C50" s="136">
        <f>IF(ISNUMBER('実質公債費比率（分子）の構造'!K$53),'実質公債費比率（分子）の構造'!K$53,NA())</f>
        <v>885</v>
      </c>
      <c r="D50" s="136" t="e">
        <f>NA()</f>
        <v>#N/A</v>
      </c>
      <c r="E50" s="136" t="e">
        <f>NA()</f>
        <v>#N/A</v>
      </c>
      <c r="F50" s="136">
        <f>IF(ISNUMBER('実質公債費比率（分子）の構造'!L$53),'実質公債費比率（分子）の構造'!L$53,NA())</f>
        <v>889</v>
      </c>
      <c r="G50" s="136" t="e">
        <f>NA()</f>
        <v>#N/A</v>
      </c>
      <c r="H50" s="136" t="e">
        <f>NA()</f>
        <v>#N/A</v>
      </c>
      <c r="I50" s="136">
        <f>IF(ISNUMBER('実質公債費比率（分子）の構造'!M$53),'実質公債費比率（分子）の構造'!M$53,NA())</f>
        <v>773</v>
      </c>
      <c r="J50" s="136" t="e">
        <f>NA()</f>
        <v>#N/A</v>
      </c>
      <c r="K50" s="136" t="e">
        <f>NA()</f>
        <v>#N/A</v>
      </c>
      <c r="L50" s="136">
        <f>IF(ISNUMBER('実質公債費比率（分子）の構造'!N$53),'実質公債費比率（分子）の構造'!N$53,NA())</f>
        <v>692</v>
      </c>
      <c r="M50" s="136" t="e">
        <f>NA()</f>
        <v>#N/A</v>
      </c>
      <c r="N50" s="136" t="e">
        <f>NA()</f>
        <v>#N/A</v>
      </c>
      <c r="O50" s="136">
        <f>IF(ISNUMBER('実質公債費比率（分子）の構造'!O$53),'実質公債費比率（分子）の構造'!O$53,NA())</f>
        <v>650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12211</v>
      </c>
      <c r="E56" s="135"/>
      <c r="F56" s="135"/>
      <c r="G56" s="135">
        <f>'将来負担比率（分子）の構造'!J$51</f>
        <v>11680</v>
      </c>
      <c r="H56" s="135"/>
      <c r="I56" s="135"/>
      <c r="J56" s="135">
        <f>'将来負担比率（分子）の構造'!K$51</f>
        <v>11148</v>
      </c>
      <c r="K56" s="135"/>
      <c r="L56" s="135"/>
      <c r="M56" s="135">
        <f>'将来負担比率（分子）の構造'!L$51</f>
        <v>10804</v>
      </c>
      <c r="N56" s="135"/>
      <c r="O56" s="135"/>
      <c r="P56" s="135">
        <f>'将来負担比率（分子）の構造'!M$51</f>
        <v>10516</v>
      </c>
    </row>
    <row r="57" spans="1:16" x14ac:dyDescent="0.15">
      <c r="A57" s="135" t="s">
        <v>35</v>
      </c>
      <c r="B57" s="135"/>
      <c r="C57" s="135"/>
      <c r="D57" s="135">
        <f>'将来負担比率（分子）の構造'!I$50</f>
        <v>935</v>
      </c>
      <c r="E57" s="135"/>
      <c r="F57" s="135"/>
      <c r="G57" s="135">
        <f>'将来負担比率（分子）の構造'!J$50</f>
        <v>572</v>
      </c>
      <c r="H57" s="135"/>
      <c r="I57" s="135"/>
      <c r="J57" s="135">
        <f>'将来負担比率（分子）の構造'!K$50</f>
        <v>462</v>
      </c>
      <c r="K57" s="135"/>
      <c r="L57" s="135"/>
      <c r="M57" s="135">
        <f>'将来負担比率（分子）の構造'!L$50</f>
        <v>392</v>
      </c>
      <c r="N57" s="135"/>
      <c r="O57" s="135"/>
      <c r="P57" s="135">
        <f>'将来負担比率（分子）の構造'!M$50</f>
        <v>312</v>
      </c>
    </row>
    <row r="58" spans="1:16" x14ac:dyDescent="0.15">
      <c r="A58" s="135" t="s">
        <v>34</v>
      </c>
      <c r="B58" s="135"/>
      <c r="C58" s="135"/>
      <c r="D58" s="135">
        <f>'将来負担比率（分子）の構造'!I$49</f>
        <v>2751</v>
      </c>
      <c r="E58" s="135"/>
      <c r="F58" s="135"/>
      <c r="G58" s="135">
        <f>'将来負担比率（分子）の構造'!J$49</f>
        <v>3108</v>
      </c>
      <c r="H58" s="135"/>
      <c r="I58" s="135"/>
      <c r="J58" s="135">
        <f>'将来負担比率（分子）の構造'!K$49</f>
        <v>4145</v>
      </c>
      <c r="K58" s="135"/>
      <c r="L58" s="135"/>
      <c r="M58" s="135">
        <f>'将来負担比率（分子）の構造'!L$49</f>
        <v>5032</v>
      </c>
      <c r="N58" s="135"/>
      <c r="O58" s="135"/>
      <c r="P58" s="135">
        <f>'将来負担比率（分子）の構造'!M$49</f>
        <v>5514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1791</v>
      </c>
      <c r="C62" s="135"/>
      <c r="D62" s="135"/>
      <c r="E62" s="135">
        <f>'将来負担比率（分子）の構造'!J$45</f>
        <v>1726</v>
      </c>
      <c r="F62" s="135"/>
      <c r="G62" s="135"/>
      <c r="H62" s="135">
        <f>'将来負担比率（分子）の構造'!K$45</f>
        <v>1683</v>
      </c>
      <c r="I62" s="135"/>
      <c r="J62" s="135"/>
      <c r="K62" s="135">
        <f>'将来負担比率（分子）の構造'!L$45</f>
        <v>1573</v>
      </c>
      <c r="L62" s="135"/>
      <c r="M62" s="135"/>
      <c r="N62" s="135">
        <f>'将来負担比率（分子）の構造'!M$45</f>
        <v>1506</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8198</v>
      </c>
      <c r="C64" s="135"/>
      <c r="D64" s="135"/>
      <c r="E64" s="135">
        <f>'将来負担比率（分子）の構造'!J$43</f>
        <v>7885</v>
      </c>
      <c r="F64" s="135"/>
      <c r="G64" s="135"/>
      <c r="H64" s="135">
        <f>'将来負担比率（分子）の構造'!K$43</f>
        <v>7475</v>
      </c>
      <c r="I64" s="135"/>
      <c r="J64" s="135"/>
      <c r="K64" s="135">
        <f>'将来負担比率（分子）の構造'!L$43</f>
        <v>7139</v>
      </c>
      <c r="L64" s="135"/>
      <c r="M64" s="135"/>
      <c r="N64" s="135">
        <f>'将来負担比率（分子）の構造'!M$43</f>
        <v>6701</v>
      </c>
      <c r="O64" s="135"/>
      <c r="P64" s="135"/>
    </row>
    <row r="65" spans="1:16" x14ac:dyDescent="0.15">
      <c r="A65" s="135" t="s">
        <v>26</v>
      </c>
      <c r="B65" s="135">
        <f>'将来負担比率（分子）の構造'!I$42</f>
        <v>484</v>
      </c>
      <c r="C65" s="135"/>
      <c r="D65" s="135"/>
      <c r="E65" s="135">
        <f>'将来負担比率（分子）の構造'!J$42</f>
        <v>222</v>
      </c>
      <c r="F65" s="135"/>
      <c r="G65" s="135"/>
      <c r="H65" s="135">
        <f>'将来負担比率（分子）の構造'!K$42</f>
        <v>201</v>
      </c>
      <c r="I65" s="135"/>
      <c r="J65" s="135"/>
      <c r="K65" s="135">
        <f>'将来負担比率（分子）の構造'!L$42</f>
        <v>183</v>
      </c>
      <c r="L65" s="135"/>
      <c r="M65" s="135"/>
      <c r="N65" s="135">
        <f>'将来負担比率（分子）の構造'!M$42</f>
        <v>164</v>
      </c>
      <c r="O65" s="135"/>
      <c r="P65" s="135"/>
    </row>
    <row r="66" spans="1:16" x14ac:dyDescent="0.15">
      <c r="A66" s="135" t="s">
        <v>25</v>
      </c>
      <c r="B66" s="135">
        <f>'将来負担比率（分子）の構造'!I$41</f>
        <v>11303</v>
      </c>
      <c r="C66" s="135"/>
      <c r="D66" s="135"/>
      <c r="E66" s="135">
        <f>'将来負担比率（分子）の構造'!J$41</f>
        <v>10477</v>
      </c>
      <c r="F66" s="135"/>
      <c r="G66" s="135"/>
      <c r="H66" s="135">
        <f>'将来負担比率（分子）の構造'!K$41</f>
        <v>9912</v>
      </c>
      <c r="I66" s="135"/>
      <c r="J66" s="135"/>
      <c r="K66" s="135">
        <f>'将来負担比率（分子）の構造'!L$41</f>
        <v>9917</v>
      </c>
      <c r="L66" s="135"/>
      <c r="M66" s="135"/>
      <c r="N66" s="135">
        <f>'将来負担比率（分子）の構造'!M$41</f>
        <v>9443</v>
      </c>
      <c r="O66" s="135"/>
      <c r="P66" s="135"/>
    </row>
    <row r="67" spans="1:16" x14ac:dyDescent="0.15">
      <c r="A67" s="135" t="s">
        <v>62</v>
      </c>
      <c r="B67" s="135" t="e">
        <f>NA()</f>
        <v>#N/A</v>
      </c>
      <c r="C67" s="135">
        <f>IF(ISNUMBER('将来負担比率（分子）の構造'!I$52), IF('将来負担比率（分子）の構造'!I$52 &lt; 0, 0, '将来負担比率（分子）の構造'!I$52), NA())</f>
        <v>5879</v>
      </c>
      <c r="D67" s="135" t="e">
        <f>NA()</f>
        <v>#N/A</v>
      </c>
      <c r="E67" s="135" t="e">
        <f>NA()</f>
        <v>#N/A</v>
      </c>
      <c r="F67" s="135">
        <f>IF(ISNUMBER('将来負担比率（分子）の構造'!J$52), IF('将来負担比率（分子）の構造'!J$52 &lt; 0, 0, '将来負担比率（分子）の構造'!J$52), NA())</f>
        <v>4950</v>
      </c>
      <c r="G67" s="135" t="e">
        <f>NA()</f>
        <v>#N/A</v>
      </c>
      <c r="H67" s="135" t="e">
        <f>NA()</f>
        <v>#N/A</v>
      </c>
      <c r="I67" s="135">
        <f>IF(ISNUMBER('将来負担比率（分子）の構造'!K$52), IF('将来負担比率（分子）の構造'!K$52 &lt; 0, 0, '将来負担比率（分子）の構造'!K$52), NA())</f>
        <v>3516</v>
      </c>
      <c r="J67" s="135" t="e">
        <f>NA()</f>
        <v>#N/A</v>
      </c>
      <c r="K67" s="135" t="e">
        <f>NA()</f>
        <v>#N/A</v>
      </c>
      <c r="L67" s="135">
        <f>IF(ISNUMBER('将来負担比率（分子）の構造'!L$52), IF('将来負担比率（分子）の構造'!L$52 &lt; 0, 0, '将来負担比率（分子）の構造'!L$52), NA())</f>
        <v>2583</v>
      </c>
      <c r="M67" s="135" t="e">
        <f>NA()</f>
        <v>#N/A</v>
      </c>
      <c r="N67" s="135" t="e">
        <f>NA()</f>
        <v>#N/A</v>
      </c>
      <c r="O67" s="135">
        <f>IF(ISNUMBER('将来負担比率（分子）の構造'!M$52), IF('将来負担比率（分子）の構造'!M$52 &lt; 0, 0, '将来負担比率（分子）の構造'!M$52), NA())</f>
        <v>1473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895819</v>
      </c>
      <c r="S5" s="639"/>
      <c r="T5" s="639"/>
      <c r="U5" s="639"/>
      <c r="V5" s="639"/>
      <c r="W5" s="639"/>
      <c r="X5" s="639"/>
      <c r="Y5" s="686"/>
      <c r="Z5" s="699">
        <v>8.8000000000000007</v>
      </c>
      <c r="AA5" s="699"/>
      <c r="AB5" s="699"/>
      <c r="AC5" s="699"/>
      <c r="AD5" s="700">
        <v>895819</v>
      </c>
      <c r="AE5" s="700"/>
      <c r="AF5" s="700"/>
      <c r="AG5" s="700"/>
      <c r="AH5" s="700"/>
      <c r="AI5" s="700"/>
      <c r="AJ5" s="700"/>
      <c r="AK5" s="700"/>
      <c r="AL5" s="687">
        <v>14.1</v>
      </c>
      <c r="AM5" s="656"/>
      <c r="AN5" s="656"/>
      <c r="AO5" s="688"/>
      <c r="AP5" s="675" t="s">
        <v>207</v>
      </c>
      <c r="AQ5" s="676"/>
      <c r="AR5" s="676"/>
      <c r="AS5" s="676"/>
      <c r="AT5" s="676"/>
      <c r="AU5" s="676"/>
      <c r="AV5" s="676"/>
      <c r="AW5" s="676"/>
      <c r="AX5" s="676"/>
      <c r="AY5" s="676"/>
      <c r="AZ5" s="676"/>
      <c r="BA5" s="676"/>
      <c r="BB5" s="676"/>
      <c r="BC5" s="676"/>
      <c r="BD5" s="676"/>
      <c r="BE5" s="676"/>
      <c r="BF5" s="677"/>
      <c r="BG5" s="588">
        <v>894773</v>
      </c>
      <c r="BH5" s="589"/>
      <c r="BI5" s="589"/>
      <c r="BJ5" s="589"/>
      <c r="BK5" s="589"/>
      <c r="BL5" s="589"/>
      <c r="BM5" s="589"/>
      <c r="BN5" s="590"/>
      <c r="BO5" s="641">
        <v>99.9</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74043</v>
      </c>
      <c r="S6" s="589"/>
      <c r="T6" s="589"/>
      <c r="U6" s="589"/>
      <c r="V6" s="589"/>
      <c r="W6" s="589"/>
      <c r="X6" s="589"/>
      <c r="Y6" s="590"/>
      <c r="Z6" s="641">
        <v>0.7</v>
      </c>
      <c r="AA6" s="641"/>
      <c r="AB6" s="641"/>
      <c r="AC6" s="641"/>
      <c r="AD6" s="642">
        <v>74043</v>
      </c>
      <c r="AE6" s="642"/>
      <c r="AF6" s="642"/>
      <c r="AG6" s="642"/>
      <c r="AH6" s="642"/>
      <c r="AI6" s="642"/>
      <c r="AJ6" s="642"/>
      <c r="AK6" s="642"/>
      <c r="AL6" s="611">
        <v>1.2</v>
      </c>
      <c r="AM6" s="643"/>
      <c r="AN6" s="643"/>
      <c r="AO6" s="644"/>
      <c r="AP6" s="585" t="s">
        <v>213</v>
      </c>
      <c r="AQ6" s="586"/>
      <c r="AR6" s="586"/>
      <c r="AS6" s="586"/>
      <c r="AT6" s="586"/>
      <c r="AU6" s="586"/>
      <c r="AV6" s="586"/>
      <c r="AW6" s="586"/>
      <c r="AX6" s="586"/>
      <c r="AY6" s="586"/>
      <c r="AZ6" s="586"/>
      <c r="BA6" s="586"/>
      <c r="BB6" s="586"/>
      <c r="BC6" s="586"/>
      <c r="BD6" s="586"/>
      <c r="BE6" s="586"/>
      <c r="BF6" s="587"/>
      <c r="BG6" s="588">
        <v>894773</v>
      </c>
      <c r="BH6" s="589"/>
      <c r="BI6" s="589"/>
      <c r="BJ6" s="589"/>
      <c r="BK6" s="589"/>
      <c r="BL6" s="589"/>
      <c r="BM6" s="589"/>
      <c r="BN6" s="590"/>
      <c r="BO6" s="641">
        <v>99.9</v>
      </c>
      <c r="BP6" s="641"/>
      <c r="BQ6" s="641"/>
      <c r="BR6" s="641"/>
      <c r="BS6" s="642" t="s">
        <v>214</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82914</v>
      </c>
      <c r="CS6" s="589"/>
      <c r="CT6" s="589"/>
      <c r="CU6" s="589"/>
      <c r="CV6" s="589"/>
      <c r="CW6" s="589"/>
      <c r="CX6" s="589"/>
      <c r="CY6" s="590"/>
      <c r="CZ6" s="641">
        <v>0.9</v>
      </c>
      <c r="DA6" s="641"/>
      <c r="DB6" s="641"/>
      <c r="DC6" s="641"/>
      <c r="DD6" s="594" t="s">
        <v>214</v>
      </c>
      <c r="DE6" s="589"/>
      <c r="DF6" s="589"/>
      <c r="DG6" s="589"/>
      <c r="DH6" s="589"/>
      <c r="DI6" s="589"/>
      <c r="DJ6" s="589"/>
      <c r="DK6" s="589"/>
      <c r="DL6" s="589"/>
      <c r="DM6" s="589"/>
      <c r="DN6" s="589"/>
      <c r="DO6" s="589"/>
      <c r="DP6" s="590"/>
      <c r="DQ6" s="594">
        <v>82758</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2078</v>
      </c>
      <c r="S7" s="589"/>
      <c r="T7" s="589"/>
      <c r="U7" s="589"/>
      <c r="V7" s="589"/>
      <c r="W7" s="589"/>
      <c r="X7" s="589"/>
      <c r="Y7" s="590"/>
      <c r="Z7" s="641">
        <v>0</v>
      </c>
      <c r="AA7" s="641"/>
      <c r="AB7" s="641"/>
      <c r="AC7" s="641"/>
      <c r="AD7" s="642">
        <v>2078</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270199</v>
      </c>
      <c r="BH7" s="589"/>
      <c r="BI7" s="589"/>
      <c r="BJ7" s="589"/>
      <c r="BK7" s="589"/>
      <c r="BL7" s="589"/>
      <c r="BM7" s="589"/>
      <c r="BN7" s="590"/>
      <c r="BO7" s="641">
        <v>30.2</v>
      </c>
      <c r="BP7" s="641"/>
      <c r="BQ7" s="641"/>
      <c r="BR7" s="641"/>
      <c r="BS7" s="642" t="s">
        <v>214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1480052</v>
      </c>
      <c r="CS7" s="589"/>
      <c r="CT7" s="589"/>
      <c r="CU7" s="589"/>
      <c r="CV7" s="589"/>
      <c r="CW7" s="589"/>
      <c r="CX7" s="589"/>
      <c r="CY7" s="590"/>
      <c r="CZ7" s="641">
        <v>15.7</v>
      </c>
      <c r="DA7" s="641"/>
      <c r="DB7" s="641"/>
      <c r="DC7" s="641"/>
      <c r="DD7" s="594">
        <v>20715</v>
      </c>
      <c r="DE7" s="589"/>
      <c r="DF7" s="589"/>
      <c r="DG7" s="589"/>
      <c r="DH7" s="589"/>
      <c r="DI7" s="589"/>
      <c r="DJ7" s="589"/>
      <c r="DK7" s="589"/>
      <c r="DL7" s="589"/>
      <c r="DM7" s="589"/>
      <c r="DN7" s="589"/>
      <c r="DO7" s="589"/>
      <c r="DP7" s="590"/>
      <c r="DQ7" s="594">
        <v>1339003</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4710</v>
      </c>
      <c r="S8" s="589"/>
      <c r="T8" s="589"/>
      <c r="U8" s="589"/>
      <c r="V8" s="589"/>
      <c r="W8" s="589"/>
      <c r="X8" s="589"/>
      <c r="Y8" s="590"/>
      <c r="Z8" s="641">
        <v>0</v>
      </c>
      <c r="AA8" s="641"/>
      <c r="AB8" s="641"/>
      <c r="AC8" s="641"/>
      <c r="AD8" s="642">
        <v>4710</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11428</v>
      </c>
      <c r="BH8" s="589"/>
      <c r="BI8" s="589"/>
      <c r="BJ8" s="589"/>
      <c r="BK8" s="589"/>
      <c r="BL8" s="589"/>
      <c r="BM8" s="589"/>
      <c r="BN8" s="590"/>
      <c r="BO8" s="641">
        <v>1.3</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1783250</v>
      </c>
      <c r="CS8" s="589"/>
      <c r="CT8" s="589"/>
      <c r="CU8" s="589"/>
      <c r="CV8" s="589"/>
      <c r="CW8" s="589"/>
      <c r="CX8" s="589"/>
      <c r="CY8" s="590"/>
      <c r="CZ8" s="641">
        <v>18.899999999999999</v>
      </c>
      <c r="DA8" s="641"/>
      <c r="DB8" s="641"/>
      <c r="DC8" s="641"/>
      <c r="DD8" s="594">
        <v>3851</v>
      </c>
      <c r="DE8" s="589"/>
      <c r="DF8" s="589"/>
      <c r="DG8" s="589"/>
      <c r="DH8" s="589"/>
      <c r="DI8" s="589"/>
      <c r="DJ8" s="589"/>
      <c r="DK8" s="589"/>
      <c r="DL8" s="589"/>
      <c r="DM8" s="589"/>
      <c r="DN8" s="589"/>
      <c r="DO8" s="589"/>
      <c r="DP8" s="590"/>
      <c r="DQ8" s="594">
        <v>1148228</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3092</v>
      </c>
      <c r="S9" s="589"/>
      <c r="T9" s="589"/>
      <c r="U9" s="589"/>
      <c r="V9" s="589"/>
      <c r="W9" s="589"/>
      <c r="X9" s="589"/>
      <c r="Y9" s="590"/>
      <c r="Z9" s="641">
        <v>0</v>
      </c>
      <c r="AA9" s="641"/>
      <c r="AB9" s="641"/>
      <c r="AC9" s="641"/>
      <c r="AD9" s="642">
        <v>3092</v>
      </c>
      <c r="AE9" s="642"/>
      <c r="AF9" s="642"/>
      <c r="AG9" s="642"/>
      <c r="AH9" s="642"/>
      <c r="AI9" s="642"/>
      <c r="AJ9" s="642"/>
      <c r="AK9" s="642"/>
      <c r="AL9" s="611">
        <v>0</v>
      </c>
      <c r="AM9" s="643"/>
      <c r="AN9" s="643"/>
      <c r="AO9" s="644"/>
      <c r="AP9" s="585" t="s">
        <v>224</v>
      </c>
      <c r="AQ9" s="586"/>
      <c r="AR9" s="586"/>
      <c r="AS9" s="586"/>
      <c r="AT9" s="586"/>
      <c r="AU9" s="586"/>
      <c r="AV9" s="586"/>
      <c r="AW9" s="586"/>
      <c r="AX9" s="586"/>
      <c r="AY9" s="586"/>
      <c r="AZ9" s="586"/>
      <c r="BA9" s="586"/>
      <c r="BB9" s="586"/>
      <c r="BC9" s="586"/>
      <c r="BD9" s="586"/>
      <c r="BE9" s="586"/>
      <c r="BF9" s="587"/>
      <c r="BG9" s="588">
        <v>222449</v>
      </c>
      <c r="BH9" s="589"/>
      <c r="BI9" s="589"/>
      <c r="BJ9" s="589"/>
      <c r="BK9" s="589"/>
      <c r="BL9" s="589"/>
      <c r="BM9" s="589"/>
      <c r="BN9" s="590"/>
      <c r="BO9" s="641">
        <v>24.8</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924260</v>
      </c>
      <c r="CS9" s="589"/>
      <c r="CT9" s="589"/>
      <c r="CU9" s="589"/>
      <c r="CV9" s="589"/>
      <c r="CW9" s="589"/>
      <c r="CX9" s="589"/>
      <c r="CY9" s="590"/>
      <c r="CZ9" s="641">
        <v>9.8000000000000007</v>
      </c>
      <c r="DA9" s="641"/>
      <c r="DB9" s="641"/>
      <c r="DC9" s="641"/>
      <c r="DD9" s="594">
        <v>4355</v>
      </c>
      <c r="DE9" s="589"/>
      <c r="DF9" s="589"/>
      <c r="DG9" s="589"/>
      <c r="DH9" s="589"/>
      <c r="DI9" s="589"/>
      <c r="DJ9" s="589"/>
      <c r="DK9" s="589"/>
      <c r="DL9" s="589"/>
      <c r="DM9" s="589"/>
      <c r="DN9" s="589"/>
      <c r="DO9" s="589"/>
      <c r="DP9" s="590"/>
      <c r="DQ9" s="594">
        <v>859877</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98429</v>
      </c>
      <c r="S10" s="589"/>
      <c r="T10" s="589"/>
      <c r="U10" s="589"/>
      <c r="V10" s="589"/>
      <c r="W10" s="589"/>
      <c r="X10" s="589"/>
      <c r="Y10" s="590"/>
      <c r="Z10" s="641">
        <v>1</v>
      </c>
      <c r="AA10" s="641"/>
      <c r="AB10" s="641"/>
      <c r="AC10" s="641"/>
      <c r="AD10" s="642">
        <v>98429</v>
      </c>
      <c r="AE10" s="642"/>
      <c r="AF10" s="642"/>
      <c r="AG10" s="642"/>
      <c r="AH10" s="642"/>
      <c r="AI10" s="642"/>
      <c r="AJ10" s="642"/>
      <c r="AK10" s="642"/>
      <c r="AL10" s="611">
        <v>1.6</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20964</v>
      </c>
      <c r="BH10" s="589"/>
      <c r="BI10" s="589"/>
      <c r="BJ10" s="589"/>
      <c r="BK10" s="589"/>
      <c r="BL10" s="589"/>
      <c r="BM10" s="589"/>
      <c r="BN10" s="590"/>
      <c r="BO10" s="641">
        <v>2.2999999999999998</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221</v>
      </c>
      <c r="CS10" s="589"/>
      <c r="CT10" s="589"/>
      <c r="CU10" s="589"/>
      <c r="CV10" s="589"/>
      <c r="CW10" s="589"/>
      <c r="CX10" s="589"/>
      <c r="CY10" s="590"/>
      <c r="CZ10" s="641" t="s">
        <v>221</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23236</v>
      </c>
      <c r="S11" s="589"/>
      <c r="T11" s="589"/>
      <c r="U11" s="589"/>
      <c r="V11" s="589"/>
      <c r="W11" s="589"/>
      <c r="X11" s="589"/>
      <c r="Y11" s="590"/>
      <c r="Z11" s="641">
        <v>0.2</v>
      </c>
      <c r="AA11" s="641"/>
      <c r="AB11" s="641"/>
      <c r="AC11" s="641"/>
      <c r="AD11" s="642">
        <v>23236</v>
      </c>
      <c r="AE11" s="642"/>
      <c r="AF11" s="642"/>
      <c r="AG11" s="642"/>
      <c r="AH11" s="642"/>
      <c r="AI11" s="642"/>
      <c r="AJ11" s="642"/>
      <c r="AK11" s="642"/>
      <c r="AL11" s="611">
        <v>0.4</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15358</v>
      </c>
      <c r="BH11" s="589"/>
      <c r="BI11" s="589"/>
      <c r="BJ11" s="589"/>
      <c r="BK11" s="589"/>
      <c r="BL11" s="589"/>
      <c r="BM11" s="589"/>
      <c r="BN11" s="590"/>
      <c r="BO11" s="641">
        <v>1.7</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1224065</v>
      </c>
      <c r="CS11" s="589"/>
      <c r="CT11" s="589"/>
      <c r="CU11" s="589"/>
      <c r="CV11" s="589"/>
      <c r="CW11" s="589"/>
      <c r="CX11" s="589"/>
      <c r="CY11" s="590"/>
      <c r="CZ11" s="641">
        <v>13</v>
      </c>
      <c r="DA11" s="641"/>
      <c r="DB11" s="641"/>
      <c r="DC11" s="641"/>
      <c r="DD11" s="594">
        <v>329530</v>
      </c>
      <c r="DE11" s="589"/>
      <c r="DF11" s="589"/>
      <c r="DG11" s="589"/>
      <c r="DH11" s="589"/>
      <c r="DI11" s="589"/>
      <c r="DJ11" s="589"/>
      <c r="DK11" s="589"/>
      <c r="DL11" s="589"/>
      <c r="DM11" s="589"/>
      <c r="DN11" s="589"/>
      <c r="DO11" s="589"/>
      <c r="DP11" s="590"/>
      <c r="DQ11" s="594">
        <v>582688</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550540</v>
      </c>
      <c r="BH12" s="589"/>
      <c r="BI12" s="589"/>
      <c r="BJ12" s="589"/>
      <c r="BK12" s="589"/>
      <c r="BL12" s="589"/>
      <c r="BM12" s="589"/>
      <c r="BN12" s="590"/>
      <c r="BO12" s="641">
        <v>61.5</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196472</v>
      </c>
      <c r="CS12" s="589"/>
      <c r="CT12" s="589"/>
      <c r="CU12" s="589"/>
      <c r="CV12" s="589"/>
      <c r="CW12" s="589"/>
      <c r="CX12" s="589"/>
      <c r="CY12" s="590"/>
      <c r="CZ12" s="641">
        <v>2.1</v>
      </c>
      <c r="DA12" s="641"/>
      <c r="DB12" s="641"/>
      <c r="DC12" s="641"/>
      <c r="DD12" s="594">
        <v>16336</v>
      </c>
      <c r="DE12" s="589"/>
      <c r="DF12" s="589"/>
      <c r="DG12" s="589"/>
      <c r="DH12" s="589"/>
      <c r="DI12" s="589"/>
      <c r="DJ12" s="589"/>
      <c r="DK12" s="589"/>
      <c r="DL12" s="589"/>
      <c r="DM12" s="589"/>
      <c r="DN12" s="589"/>
      <c r="DO12" s="589"/>
      <c r="DP12" s="590"/>
      <c r="DQ12" s="594">
        <v>149494</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8995</v>
      </c>
      <c r="S13" s="589"/>
      <c r="T13" s="589"/>
      <c r="U13" s="589"/>
      <c r="V13" s="589"/>
      <c r="W13" s="589"/>
      <c r="X13" s="589"/>
      <c r="Y13" s="590"/>
      <c r="Z13" s="641">
        <v>0.1</v>
      </c>
      <c r="AA13" s="641"/>
      <c r="AB13" s="641"/>
      <c r="AC13" s="641"/>
      <c r="AD13" s="642">
        <v>8995</v>
      </c>
      <c r="AE13" s="642"/>
      <c r="AF13" s="642"/>
      <c r="AG13" s="642"/>
      <c r="AH13" s="642"/>
      <c r="AI13" s="642"/>
      <c r="AJ13" s="642"/>
      <c r="AK13" s="642"/>
      <c r="AL13" s="611">
        <v>0.1</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525079</v>
      </c>
      <c r="BH13" s="589"/>
      <c r="BI13" s="589"/>
      <c r="BJ13" s="589"/>
      <c r="BK13" s="589"/>
      <c r="BL13" s="589"/>
      <c r="BM13" s="589"/>
      <c r="BN13" s="590"/>
      <c r="BO13" s="641">
        <v>58.6</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648795</v>
      </c>
      <c r="CS13" s="589"/>
      <c r="CT13" s="589"/>
      <c r="CU13" s="589"/>
      <c r="CV13" s="589"/>
      <c r="CW13" s="589"/>
      <c r="CX13" s="589"/>
      <c r="CY13" s="590"/>
      <c r="CZ13" s="641">
        <v>6.9</v>
      </c>
      <c r="DA13" s="641"/>
      <c r="DB13" s="641"/>
      <c r="DC13" s="641"/>
      <c r="DD13" s="594">
        <v>277563</v>
      </c>
      <c r="DE13" s="589"/>
      <c r="DF13" s="589"/>
      <c r="DG13" s="589"/>
      <c r="DH13" s="589"/>
      <c r="DI13" s="589"/>
      <c r="DJ13" s="589"/>
      <c r="DK13" s="589"/>
      <c r="DL13" s="589"/>
      <c r="DM13" s="589"/>
      <c r="DN13" s="589"/>
      <c r="DO13" s="589"/>
      <c r="DP13" s="590"/>
      <c r="DQ13" s="594">
        <v>362056</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26669</v>
      </c>
      <c r="BH14" s="589"/>
      <c r="BI14" s="589"/>
      <c r="BJ14" s="589"/>
      <c r="BK14" s="589"/>
      <c r="BL14" s="589"/>
      <c r="BM14" s="589"/>
      <c r="BN14" s="590"/>
      <c r="BO14" s="641">
        <v>3</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513847</v>
      </c>
      <c r="CS14" s="589"/>
      <c r="CT14" s="589"/>
      <c r="CU14" s="589"/>
      <c r="CV14" s="589"/>
      <c r="CW14" s="589"/>
      <c r="CX14" s="589"/>
      <c r="CY14" s="590"/>
      <c r="CZ14" s="641">
        <v>5.5</v>
      </c>
      <c r="DA14" s="641"/>
      <c r="DB14" s="641"/>
      <c r="DC14" s="641"/>
      <c r="DD14" s="594">
        <v>103498</v>
      </c>
      <c r="DE14" s="589"/>
      <c r="DF14" s="589"/>
      <c r="DG14" s="589"/>
      <c r="DH14" s="589"/>
      <c r="DI14" s="589"/>
      <c r="DJ14" s="589"/>
      <c r="DK14" s="589"/>
      <c r="DL14" s="589"/>
      <c r="DM14" s="589"/>
      <c r="DN14" s="589"/>
      <c r="DO14" s="589"/>
      <c r="DP14" s="590"/>
      <c r="DQ14" s="594">
        <v>412435</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1639</v>
      </c>
      <c r="S15" s="589"/>
      <c r="T15" s="589"/>
      <c r="U15" s="589"/>
      <c r="V15" s="589"/>
      <c r="W15" s="589"/>
      <c r="X15" s="589"/>
      <c r="Y15" s="590"/>
      <c r="Z15" s="641">
        <v>0</v>
      </c>
      <c r="AA15" s="641"/>
      <c r="AB15" s="641"/>
      <c r="AC15" s="641"/>
      <c r="AD15" s="642">
        <v>1639</v>
      </c>
      <c r="AE15" s="642"/>
      <c r="AF15" s="642"/>
      <c r="AG15" s="642"/>
      <c r="AH15" s="642"/>
      <c r="AI15" s="642"/>
      <c r="AJ15" s="642"/>
      <c r="AK15" s="642"/>
      <c r="AL15" s="611">
        <v>0</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47365</v>
      </c>
      <c r="BH15" s="589"/>
      <c r="BI15" s="589"/>
      <c r="BJ15" s="589"/>
      <c r="BK15" s="589"/>
      <c r="BL15" s="589"/>
      <c r="BM15" s="589"/>
      <c r="BN15" s="590"/>
      <c r="BO15" s="641">
        <v>5.3</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1114194</v>
      </c>
      <c r="CS15" s="589"/>
      <c r="CT15" s="589"/>
      <c r="CU15" s="589"/>
      <c r="CV15" s="589"/>
      <c r="CW15" s="589"/>
      <c r="CX15" s="589"/>
      <c r="CY15" s="590"/>
      <c r="CZ15" s="641">
        <v>11.8</v>
      </c>
      <c r="DA15" s="641"/>
      <c r="DB15" s="641"/>
      <c r="DC15" s="641"/>
      <c r="DD15" s="594">
        <v>365579</v>
      </c>
      <c r="DE15" s="589"/>
      <c r="DF15" s="589"/>
      <c r="DG15" s="589"/>
      <c r="DH15" s="589"/>
      <c r="DI15" s="589"/>
      <c r="DJ15" s="589"/>
      <c r="DK15" s="589"/>
      <c r="DL15" s="589"/>
      <c r="DM15" s="589"/>
      <c r="DN15" s="589"/>
      <c r="DO15" s="589"/>
      <c r="DP15" s="590"/>
      <c r="DQ15" s="594">
        <v>640100</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5728264</v>
      </c>
      <c r="S16" s="589"/>
      <c r="T16" s="589"/>
      <c r="U16" s="589"/>
      <c r="V16" s="589"/>
      <c r="W16" s="589"/>
      <c r="X16" s="589"/>
      <c r="Y16" s="590"/>
      <c r="Z16" s="641">
        <v>56.2</v>
      </c>
      <c r="AA16" s="641"/>
      <c r="AB16" s="641"/>
      <c r="AC16" s="641"/>
      <c r="AD16" s="642">
        <v>5202826</v>
      </c>
      <c r="AE16" s="642"/>
      <c r="AF16" s="642"/>
      <c r="AG16" s="642"/>
      <c r="AH16" s="642"/>
      <c r="AI16" s="642"/>
      <c r="AJ16" s="642"/>
      <c r="AK16" s="642"/>
      <c r="AL16" s="611">
        <v>82.1</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199031</v>
      </c>
      <c r="CS16" s="589"/>
      <c r="CT16" s="589"/>
      <c r="CU16" s="589"/>
      <c r="CV16" s="589"/>
      <c r="CW16" s="589"/>
      <c r="CX16" s="589"/>
      <c r="CY16" s="590"/>
      <c r="CZ16" s="641">
        <v>2.1</v>
      </c>
      <c r="DA16" s="641"/>
      <c r="DB16" s="641"/>
      <c r="DC16" s="641"/>
      <c r="DD16" s="594" t="s">
        <v>221</v>
      </c>
      <c r="DE16" s="589"/>
      <c r="DF16" s="589"/>
      <c r="DG16" s="589"/>
      <c r="DH16" s="589"/>
      <c r="DI16" s="589"/>
      <c r="DJ16" s="589"/>
      <c r="DK16" s="589"/>
      <c r="DL16" s="589"/>
      <c r="DM16" s="589"/>
      <c r="DN16" s="589"/>
      <c r="DO16" s="589"/>
      <c r="DP16" s="590"/>
      <c r="DQ16" s="594">
        <v>96431</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5202826</v>
      </c>
      <c r="S17" s="589"/>
      <c r="T17" s="589"/>
      <c r="U17" s="589"/>
      <c r="V17" s="589"/>
      <c r="W17" s="589"/>
      <c r="X17" s="589"/>
      <c r="Y17" s="590"/>
      <c r="Z17" s="641">
        <v>51.1</v>
      </c>
      <c r="AA17" s="641"/>
      <c r="AB17" s="641"/>
      <c r="AC17" s="641"/>
      <c r="AD17" s="642">
        <v>5202826</v>
      </c>
      <c r="AE17" s="642"/>
      <c r="AF17" s="642"/>
      <c r="AG17" s="642"/>
      <c r="AH17" s="642"/>
      <c r="AI17" s="642"/>
      <c r="AJ17" s="642"/>
      <c r="AK17" s="642"/>
      <c r="AL17" s="611">
        <v>82.1</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1258179</v>
      </c>
      <c r="CS17" s="589"/>
      <c r="CT17" s="589"/>
      <c r="CU17" s="589"/>
      <c r="CV17" s="589"/>
      <c r="CW17" s="589"/>
      <c r="CX17" s="589"/>
      <c r="CY17" s="590"/>
      <c r="CZ17" s="641">
        <v>13.3</v>
      </c>
      <c r="DA17" s="641"/>
      <c r="DB17" s="641"/>
      <c r="DC17" s="641"/>
      <c r="DD17" s="594" t="s">
        <v>221</v>
      </c>
      <c r="DE17" s="589"/>
      <c r="DF17" s="589"/>
      <c r="DG17" s="589"/>
      <c r="DH17" s="589"/>
      <c r="DI17" s="589"/>
      <c r="DJ17" s="589"/>
      <c r="DK17" s="589"/>
      <c r="DL17" s="589"/>
      <c r="DM17" s="589"/>
      <c r="DN17" s="589"/>
      <c r="DO17" s="589"/>
      <c r="DP17" s="590"/>
      <c r="DQ17" s="594">
        <v>1214230</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525438</v>
      </c>
      <c r="S18" s="589"/>
      <c r="T18" s="589"/>
      <c r="U18" s="589"/>
      <c r="V18" s="589"/>
      <c r="W18" s="589"/>
      <c r="X18" s="589"/>
      <c r="Y18" s="590"/>
      <c r="Z18" s="641">
        <v>5.2</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221</v>
      </c>
      <c r="S19" s="589"/>
      <c r="T19" s="589"/>
      <c r="U19" s="589"/>
      <c r="V19" s="589"/>
      <c r="W19" s="589"/>
      <c r="X19" s="589"/>
      <c r="Y19" s="590"/>
      <c r="Z19" s="641" t="s">
        <v>221</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1046</v>
      </c>
      <c r="BH19" s="589"/>
      <c r="BI19" s="589"/>
      <c r="BJ19" s="589"/>
      <c r="BK19" s="589"/>
      <c r="BL19" s="589"/>
      <c r="BM19" s="589"/>
      <c r="BN19" s="590"/>
      <c r="BO19" s="641">
        <v>0.1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6840305</v>
      </c>
      <c r="S20" s="589"/>
      <c r="T20" s="589"/>
      <c r="U20" s="589"/>
      <c r="V20" s="589"/>
      <c r="W20" s="589"/>
      <c r="X20" s="589"/>
      <c r="Y20" s="590"/>
      <c r="Z20" s="641">
        <v>67.099999999999994</v>
      </c>
      <c r="AA20" s="641"/>
      <c r="AB20" s="641"/>
      <c r="AC20" s="641"/>
      <c r="AD20" s="642">
        <v>6314867</v>
      </c>
      <c r="AE20" s="642"/>
      <c r="AF20" s="642"/>
      <c r="AG20" s="642"/>
      <c r="AH20" s="642"/>
      <c r="AI20" s="642"/>
      <c r="AJ20" s="642"/>
      <c r="AK20" s="642"/>
      <c r="AL20" s="611">
        <v>99.6</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1046</v>
      </c>
      <c r="BH20" s="589"/>
      <c r="BI20" s="589"/>
      <c r="BJ20" s="589"/>
      <c r="BK20" s="589"/>
      <c r="BL20" s="589"/>
      <c r="BM20" s="589"/>
      <c r="BN20" s="590"/>
      <c r="BO20" s="641">
        <v>0.1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9425059</v>
      </c>
      <c r="CS20" s="589"/>
      <c r="CT20" s="589"/>
      <c r="CU20" s="589"/>
      <c r="CV20" s="589"/>
      <c r="CW20" s="589"/>
      <c r="CX20" s="589"/>
      <c r="CY20" s="590"/>
      <c r="CZ20" s="641">
        <v>100</v>
      </c>
      <c r="DA20" s="641"/>
      <c r="DB20" s="641"/>
      <c r="DC20" s="641"/>
      <c r="DD20" s="594">
        <v>1121427</v>
      </c>
      <c r="DE20" s="589"/>
      <c r="DF20" s="589"/>
      <c r="DG20" s="589"/>
      <c r="DH20" s="589"/>
      <c r="DI20" s="589"/>
      <c r="DJ20" s="589"/>
      <c r="DK20" s="589"/>
      <c r="DL20" s="589"/>
      <c r="DM20" s="589"/>
      <c r="DN20" s="589"/>
      <c r="DO20" s="589"/>
      <c r="DP20" s="590"/>
      <c r="DQ20" s="594">
        <v>6887300</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1698</v>
      </c>
      <c r="S21" s="589"/>
      <c r="T21" s="589"/>
      <c r="U21" s="589"/>
      <c r="V21" s="589"/>
      <c r="W21" s="589"/>
      <c r="X21" s="589"/>
      <c r="Y21" s="590"/>
      <c r="Z21" s="641">
        <v>0</v>
      </c>
      <c r="AA21" s="641"/>
      <c r="AB21" s="641"/>
      <c r="AC21" s="641"/>
      <c r="AD21" s="642">
        <v>1698</v>
      </c>
      <c r="AE21" s="642"/>
      <c r="AF21" s="642"/>
      <c r="AG21" s="642"/>
      <c r="AH21" s="642"/>
      <c r="AI21" s="642"/>
      <c r="AJ21" s="642"/>
      <c r="AK21" s="642"/>
      <c r="AL21" s="611">
        <v>0</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1046</v>
      </c>
      <c r="BH21" s="589"/>
      <c r="BI21" s="589"/>
      <c r="BJ21" s="589"/>
      <c r="BK21" s="589"/>
      <c r="BL21" s="589"/>
      <c r="BM21" s="589"/>
      <c r="BN21" s="590"/>
      <c r="BO21" s="641">
        <v>0.1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76381</v>
      </c>
      <c r="S22" s="589"/>
      <c r="T22" s="589"/>
      <c r="U22" s="589"/>
      <c r="V22" s="589"/>
      <c r="W22" s="589"/>
      <c r="X22" s="589"/>
      <c r="Y22" s="590"/>
      <c r="Z22" s="641">
        <v>0.7</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123815</v>
      </c>
      <c r="S23" s="589"/>
      <c r="T23" s="589"/>
      <c r="U23" s="589"/>
      <c r="V23" s="589"/>
      <c r="W23" s="589"/>
      <c r="X23" s="589"/>
      <c r="Y23" s="590"/>
      <c r="Z23" s="641">
        <v>1.2</v>
      </c>
      <c r="AA23" s="641"/>
      <c r="AB23" s="641"/>
      <c r="AC23" s="641"/>
      <c r="AD23" s="642" t="s">
        <v>221</v>
      </c>
      <c r="AE23" s="642"/>
      <c r="AF23" s="642"/>
      <c r="AG23" s="642"/>
      <c r="AH23" s="642"/>
      <c r="AI23" s="642"/>
      <c r="AJ23" s="642"/>
      <c r="AK23" s="642"/>
      <c r="AL23" s="611" t="s">
        <v>221</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43442</v>
      </c>
      <c r="S24" s="589"/>
      <c r="T24" s="589"/>
      <c r="U24" s="589"/>
      <c r="V24" s="589"/>
      <c r="W24" s="589"/>
      <c r="X24" s="589"/>
      <c r="Y24" s="590"/>
      <c r="Z24" s="641">
        <v>0.4</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3990747</v>
      </c>
      <c r="CS24" s="639"/>
      <c r="CT24" s="639"/>
      <c r="CU24" s="639"/>
      <c r="CV24" s="639"/>
      <c r="CW24" s="639"/>
      <c r="CX24" s="639"/>
      <c r="CY24" s="686"/>
      <c r="CZ24" s="690">
        <v>42.3</v>
      </c>
      <c r="DA24" s="691"/>
      <c r="DB24" s="691"/>
      <c r="DC24" s="692"/>
      <c r="DD24" s="685">
        <v>3406965</v>
      </c>
      <c r="DE24" s="639"/>
      <c r="DF24" s="639"/>
      <c r="DG24" s="639"/>
      <c r="DH24" s="639"/>
      <c r="DI24" s="639"/>
      <c r="DJ24" s="639"/>
      <c r="DK24" s="686"/>
      <c r="DL24" s="685">
        <v>3401583</v>
      </c>
      <c r="DM24" s="639"/>
      <c r="DN24" s="639"/>
      <c r="DO24" s="639"/>
      <c r="DP24" s="639"/>
      <c r="DQ24" s="639"/>
      <c r="DR24" s="639"/>
      <c r="DS24" s="639"/>
      <c r="DT24" s="639"/>
      <c r="DU24" s="639"/>
      <c r="DV24" s="686"/>
      <c r="DW24" s="687">
        <v>50.9</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512575</v>
      </c>
      <c r="S25" s="589"/>
      <c r="T25" s="589"/>
      <c r="U25" s="589"/>
      <c r="V25" s="589"/>
      <c r="W25" s="589"/>
      <c r="X25" s="589"/>
      <c r="Y25" s="590"/>
      <c r="Z25" s="641">
        <v>5</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2088885</v>
      </c>
      <c r="CS25" s="607"/>
      <c r="CT25" s="607"/>
      <c r="CU25" s="607"/>
      <c r="CV25" s="607"/>
      <c r="CW25" s="607"/>
      <c r="CX25" s="607"/>
      <c r="CY25" s="608"/>
      <c r="CZ25" s="591">
        <v>22.2</v>
      </c>
      <c r="DA25" s="609"/>
      <c r="DB25" s="609"/>
      <c r="DC25" s="610"/>
      <c r="DD25" s="594">
        <v>2015766</v>
      </c>
      <c r="DE25" s="607"/>
      <c r="DF25" s="607"/>
      <c r="DG25" s="607"/>
      <c r="DH25" s="607"/>
      <c r="DI25" s="607"/>
      <c r="DJ25" s="607"/>
      <c r="DK25" s="608"/>
      <c r="DL25" s="594">
        <v>2014726</v>
      </c>
      <c r="DM25" s="607"/>
      <c r="DN25" s="607"/>
      <c r="DO25" s="607"/>
      <c r="DP25" s="607"/>
      <c r="DQ25" s="607"/>
      <c r="DR25" s="607"/>
      <c r="DS25" s="607"/>
      <c r="DT25" s="607"/>
      <c r="DU25" s="607"/>
      <c r="DV25" s="608"/>
      <c r="DW25" s="611">
        <v>30.2</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1384245</v>
      </c>
      <c r="CS26" s="589"/>
      <c r="CT26" s="589"/>
      <c r="CU26" s="589"/>
      <c r="CV26" s="589"/>
      <c r="CW26" s="589"/>
      <c r="CX26" s="589"/>
      <c r="CY26" s="590"/>
      <c r="CZ26" s="591">
        <v>14.7</v>
      </c>
      <c r="DA26" s="609"/>
      <c r="DB26" s="609"/>
      <c r="DC26" s="610"/>
      <c r="DD26" s="594">
        <v>1384245</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755604</v>
      </c>
      <c r="S27" s="589"/>
      <c r="T27" s="589"/>
      <c r="U27" s="589"/>
      <c r="V27" s="589"/>
      <c r="W27" s="589"/>
      <c r="X27" s="589"/>
      <c r="Y27" s="590"/>
      <c r="Z27" s="641">
        <v>7.4</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895819</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643683</v>
      </c>
      <c r="CS27" s="607"/>
      <c r="CT27" s="607"/>
      <c r="CU27" s="607"/>
      <c r="CV27" s="607"/>
      <c r="CW27" s="607"/>
      <c r="CX27" s="607"/>
      <c r="CY27" s="608"/>
      <c r="CZ27" s="591">
        <v>6.8</v>
      </c>
      <c r="DA27" s="609"/>
      <c r="DB27" s="609"/>
      <c r="DC27" s="610"/>
      <c r="DD27" s="594">
        <v>176969</v>
      </c>
      <c r="DE27" s="607"/>
      <c r="DF27" s="607"/>
      <c r="DG27" s="607"/>
      <c r="DH27" s="607"/>
      <c r="DI27" s="607"/>
      <c r="DJ27" s="607"/>
      <c r="DK27" s="608"/>
      <c r="DL27" s="594">
        <v>172697</v>
      </c>
      <c r="DM27" s="607"/>
      <c r="DN27" s="607"/>
      <c r="DO27" s="607"/>
      <c r="DP27" s="607"/>
      <c r="DQ27" s="607"/>
      <c r="DR27" s="607"/>
      <c r="DS27" s="607"/>
      <c r="DT27" s="607"/>
      <c r="DU27" s="607"/>
      <c r="DV27" s="608"/>
      <c r="DW27" s="611">
        <v>2.6</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100423</v>
      </c>
      <c r="S28" s="589"/>
      <c r="T28" s="589"/>
      <c r="U28" s="589"/>
      <c r="V28" s="589"/>
      <c r="W28" s="589"/>
      <c r="X28" s="589"/>
      <c r="Y28" s="590"/>
      <c r="Z28" s="641">
        <v>1</v>
      </c>
      <c r="AA28" s="641"/>
      <c r="AB28" s="641"/>
      <c r="AC28" s="641"/>
      <c r="AD28" s="642">
        <v>11807</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1258179</v>
      </c>
      <c r="CS28" s="589"/>
      <c r="CT28" s="589"/>
      <c r="CU28" s="589"/>
      <c r="CV28" s="589"/>
      <c r="CW28" s="589"/>
      <c r="CX28" s="589"/>
      <c r="CY28" s="590"/>
      <c r="CZ28" s="591">
        <v>13.3</v>
      </c>
      <c r="DA28" s="609"/>
      <c r="DB28" s="609"/>
      <c r="DC28" s="610"/>
      <c r="DD28" s="594">
        <v>1214230</v>
      </c>
      <c r="DE28" s="589"/>
      <c r="DF28" s="589"/>
      <c r="DG28" s="589"/>
      <c r="DH28" s="589"/>
      <c r="DI28" s="589"/>
      <c r="DJ28" s="589"/>
      <c r="DK28" s="590"/>
      <c r="DL28" s="594">
        <v>1214160</v>
      </c>
      <c r="DM28" s="589"/>
      <c r="DN28" s="589"/>
      <c r="DO28" s="589"/>
      <c r="DP28" s="589"/>
      <c r="DQ28" s="589"/>
      <c r="DR28" s="589"/>
      <c r="DS28" s="589"/>
      <c r="DT28" s="589"/>
      <c r="DU28" s="589"/>
      <c r="DV28" s="590"/>
      <c r="DW28" s="611">
        <v>18.2</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66674</v>
      </c>
      <c r="S29" s="589"/>
      <c r="T29" s="589"/>
      <c r="U29" s="589"/>
      <c r="V29" s="589"/>
      <c r="W29" s="589"/>
      <c r="X29" s="589"/>
      <c r="Y29" s="590"/>
      <c r="Z29" s="641">
        <v>0.7</v>
      </c>
      <c r="AA29" s="641"/>
      <c r="AB29" s="641"/>
      <c r="AC29" s="641"/>
      <c r="AD29" s="642" t="s">
        <v>221</v>
      </c>
      <c r="AE29" s="642"/>
      <c r="AF29" s="642"/>
      <c r="AG29" s="642"/>
      <c r="AH29" s="642"/>
      <c r="AI29" s="642"/>
      <c r="AJ29" s="642"/>
      <c r="AK29" s="642"/>
      <c r="AL29" s="611" t="s">
        <v>221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1258179</v>
      </c>
      <c r="CS29" s="607"/>
      <c r="CT29" s="607"/>
      <c r="CU29" s="607"/>
      <c r="CV29" s="607"/>
      <c r="CW29" s="607"/>
      <c r="CX29" s="607"/>
      <c r="CY29" s="608"/>
      <c r="CZ29" s="591">
        <v>13.3</v>
      </c>
      <c r="DA29" s="609"/>
      <c r="DB29" s="609"/>
      <c r="DC29" s="610"/>
      <c r="DD29" s="594">
        <v>1214230</v>
      </c>
      <c r="DE29" s="607"/>
      <c r="DF29" s="607"/>
      <c r="DG29" s="607"/>
      <c r="DH29" s="607"/>
      <c r="DI29" s="607"/>
      <c r="DJ29" s="607"/>
      <c r="DK29" s="608"/>
      <c r="DL29" s="594">
        <v>1214160</v>
      </c>
      <c r="DM29" s="607"/>
      <c r="DN29" s="607"/>
      <c r="DO29" s="607"/>
      <c r="DP29" s="607"/>
      <c r="DQ29" s="607"/>
      <c r="DR29" s="607"/>
      <c r="DS29" s="607"/>
      <c r="DT29" s="607"/>
      <c r="DU29" s="607"/>
      <c r="DV29" s="608"/>
      <c r="DW29" s="611">
        <v>18.2</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174085</v>
      </c>
      <c r="S30" s="589"/>
      <c r="T30" s="589"/>
      <c r="U30" s="589"/>
      <c r="V30" s="589"/>
      <c r="W30" s="589"/>
      <c r="X30" s="589"/>
      <c r="Y30" s="590"/>
      <c r="Z30" s="641">
        <v>1.7</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169</v>
      </c>
      <c r="AY30" s="676"/>
      <c r="AZ30" s="676"/>
      <c r="BA30" s="676"/>
      <c r="BB30" s="676"/>
      <c r="BC30" s="676"/>
      <c r="BD30" s="676"/>
      <c r="BE30" s="676"/>
      <c r="BF30" s="677"/>
      <c r="BG30" s="654">
        <v>98.9</v>
      </c>
      <c r="BH30" s="655"/>
      <c r="BI30" s="655"/>
      <c r="BJ30" s="655"/>
      <c r="BK30" s="655"/>
      <c r="BL30" s="655"/>
      <c r="BM30" s="656">
        <v>95.5</v>
      </c>
      <c r="BN30" s="655"/>
      <c r="BO30" s="655"/>
      <c r="BP30" s="655"/>
      <c r="BQ30" s="657"/>
      <c r="BR30" s="654">
        <v>99.1</v>
      </c>
      <c r="BS30" s="655"/>
      <c r="BT30" s="655"/>
      <c r="BU30" s="655"/>
      <c r="BV30" s="655"/>
      <c r="BW30" s="655"/>
      <c r="BX30" s="656">
        <v>95.5</v>
      </c>
      <c r="BY30" s="655"/>
      <c r="BZ30" s="655"/>
      <c r="CA30" s="655"/>
      <c r="CB30" s="657"/>
      <c r="CD30" s="660"/>
      <c r="CE30" s="661"/>
      <c r="CF30" s="625" t="s">
        <v>293</v>
      </c>
      <c r="CG30" s="622"/>
      <c r="CH30" s="622"/>
      <c r="CI30" s="622"/>
      <c r="CJ30" s="622"/>
      <c r="CK30" s="622"/>
      <c r="CL30" s="622"/>
      <c r="CM30" s="622"/>
      <c r="CN30" s="622"/>
      <c r="CO30" s="622"/>
      <c r="CP30" s="622"/>
      <c r="CQ30" s="623"/>
      <c r="CR30" s="588">
        <v>1137348</v>
      </c>
      <c r="CS30" s="589"/>
      <c r="CT30" s="589"/>
      <c r="CU30" s="589"/>
      <c r="CV30" s="589"/>
      <c r="CW30" s="589"/>
      <c r="CX30" s="589"/>
      <c r="CY30" s="590"/>
      <c r="CZ30" s="591">
        <v>12.1</v>
      </c>
      <c r="DA30" s="609"/>
      <c r="DB30" s="609"/>
      <c r="DC30" s="610"/>
      <c r="DD30" s="594">
        <v>1093399</v>
      </c>
      <c r="DE30" s="589"/>
      <c r="DF30" s="589"/>
      <c r="DG30" s="589"/>
      <c r="DH30" s="589"/>
      <c r="DI30" s="589"/>
      <c r="DJ30" s="589"/>
      <c r="DK30" s="590"/>
      <c r="DL30" s="594">
        <v>1093329</v>
      </c>
      <c r="DM30" s="589"/>
      <c r="DN30" s="589"/>
      <c r="DO30" s="589"/>
      <c r="DP30" s="589"/>
      <c r="DQ30" s="589"/>
      <c r="DR30" s="589"/>
      <c r="DS30" s="589"/>
      <c r="DT30" s="589"/>
      <c r="DU30" s="589"/>
      <c r="DV30" s="590"/>
      <c r="DW30" s="611">
        <v>16.399999999999999</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409452</v>
      </c>
      <c r="S31" s="589"/>
      <c r="T31" s="589"/>
      <c r="U31" s="589"/>
      <c r="V31" s="589"/>
      <c r="W31" s="589"/>
      <c r="X31" s="589"/>
      <c r="Y31" s="590"/>
      <c r="Z31" s="641">
        <v>4</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98.7</v>
      </c>
      <c r="BH31" s="607"/>
      <c r="BI31" s="607"/>
      <c r="BJ31" s="607"/>
      <c r="BK31" s="607"/>
      <c r="BL31" s="607"/>
      <c r="BM31" s="643">
        <v>96</v>
      </c>
      <c r="BN31" s="653"/>
      <c r="BO31" s="653"/>
      <c r="BP31" s="653"/>
      <c r="BQ31" s="617"/>
      <c r="BR31" s="652">
        <v>99.2</v>
      </c>
      <c r="BS31" s="607"/>
      <c r="BT31" s="607"/>
      <c r="BU31" s="607"/>
      <c r="BV31" s="607"/>
      <c r="BW31" s="607"/>
      <c r="BX31" s="643">
        <v>95.7</v>
      </c>
      <c r="BY31" s="653"/>
      <c r="BZ31" s="653"/>
      <c r="CA31" s="653"/>
      <c r="CB31" s="617"/>
      <c r="CD31" s="660"/>
      <c r="CE31" s="661"/>
      <c r="CF31" s="625" t="s">
        <v>297</v>
      </c>
      <c r="CG31" s="622"/>
      <c r="CH31" s="622"/>
      <c r="CI31" s="622"/>
      <c r="CJ31" s="622"/>
      <c r="CK31" s="622"/>
      <c r="CL31" s="622"/>
      <c r="CM31" s="622"/>
      <c r="CN31" s="622"/>
      <c r="CO31" s="622"/>
      <c r="CP31" s="622"/>
      <c r="CQ31" s="623"/>
      <c r="CR31" s="588">
        <v>120831</v>
      </c>
      <c r="CS31" s="607"/>
      <c r="CT31" s="607"/>
      <c r="CU31" s="607"/>
      <c r="CV31" s="607"/>
      <c r="CW31" s="607"/>
      <c r="CX31" s="607"/>
      <c r="CY31" s="608"/>
      <c r="CZ31" s="591">
        <v>1.3</v>
      </c>
      <c r="DA31" s="609"/>
      <c r="DB31" s="609"/>
      <c r="DC31" s="610"/>
      <c r="DD31" s="594">
        <v>120831</v>
      </c>
      <c r="DE31" s="607"/>
      <c r="DF31" s="607"/>
      <c r="DG31" s="607"/>
      <c r="DH31" s="607"/>
      <c r="DI31" s="607"/>
      <c r="DJ31" s="607"/>
      <c r="DK31" s="608"/>
      <c r="DL31" s="594">
        <v>120831</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419150</v>
      </c>
      <c r="S32" s="589"/>
      <c r="T32" s="589"/>
      <c r="U32" s="589"/>
      <c r="V32" s="589"/>
      <c r="W32" s="589"/>
      <c r="X32" s="589"/>
      <c r="Y32" s="590"/>
      <c r="Z32" s="641">
        <v>4.0999999999999996</v>
      </c>
      <c r="AA32" s="641"/>
      <c r="AB32" s="641"/>
      <c r="AC32" s="641"/>
      <c r="AD32" s="642">
        <v>12250</v>
      </c>
      <c r="AE32" s="642"/>
      <c r="AF32" s="642"/>
      <c r="AG32" s="642"/>
      <c r="AH32" s="642"/>
      <c r="AI32" s="642"/>
      <c r="AJ32" s="642"/>
      <c r="AK32" s="642"/>
      <c r="AL32" s="611">
        <v>0.2</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98.8</v>
      </c>
      <c r="BH32" s="573"/>
      <c r="BI32" s="573"/>
      <c r="BJ32" s="573"/>
      <c r="BK32" s="573"/>
      <c r="BL32" s="573"/>
      <c r="BM32" s="636">
        <v>94.7</v>
      </c>
      <c r="BN32" s="573"/>
      <c r="BO32" s="573"/>
      <c r="BP32" s="573"/>
      <c r="BQ32" s="630"/>
      <c r="BR32" s="651">
        <v>98.9</v>
      </c>
      <c r="BS32" s="573"/>
      <c r="BT32" s="573"/>
      <c r="BU32" s="573"/>
      <c r="BV32" s="573"/>
      <c r="BW32" s="573"/>
      <c r="BX32" s="636">
        <v>94.9</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663229</v>
      </c>
      <c r="S33" s="589"/>
      <c r="T33" s="589"/>
      <c r="U33" s="589"/>
      <c r="V33" s="589"/>
      <c r="W33" s="589"/>
      <c r="X33" s="589"/>
      <c r="Y33" s="590"/>
      <c r="Z33" s="641">
        <v>6.5</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4113854</v>
      </c>
      <c r="CS33" s="607"/>
      <c r="CT33" s="607"/>
      <c r="CU33" s="607"/>
      <c r="CV33" s="607"/>
      <c r="CW33" s="607"/>
      <c r="CX33" s="607"/>
      <c r="CY33" s="608"/>
      <c r="CZ33" s="591">
        <v>43.6</v>
      </c>
      <c r="DA33" s="609"/>
      <c r="DB33" s="609"/>
      <c r="DC33" s="610"/>
      <c r="DD33" s="594">
        <v>3117614</v>
      </c>
      <c r="DE33" s="607"/>
      <c r="DF33" s="607"/>
      <c r="DG33" s="607"/>
      <c r="DH33" s="607"/>
      <c r="DI33" s="607"/>
      <c r="DJ33" s="607"/>
      <c r="DK33" s="608"/>
      <c r="DL33" s="594">
        <v>2316706</v>
      </c>
      <c r="DM33" s="607"/>
      <c r="DN33" s="607"/>
      <c r="DO33" s="607"/>
      <c r="DP33" s="607"/>
      <c r="DQ33" s="607"/>
      <c r="DR33" s="607"/>
      <c r="DS33" s="607"/>
      <c r="DT33" s="607"/>
      <c r="DU33" s="607"/>
      <c r="DV33" s="608"/>
      <c r="DW33" s="611">
        <v>34.700000000000003</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1370014</v>
      </c>
      <c r="CS34" s="589"/>
      <c r="CT34" s="589"/>
      <c r="CU34" s="589"/>
      <c r="CV34" s="589"/>
      <c r="CW34" s="589"/>
      <c r="CX34" s="589"/>
      <c r="CY34" s="590"/>
      <c r="CZ34" s="591">
        <v>14.5</v>
      </c>
      <c r="DA34" s="609"/>
      <c r="DB34" s="609"/>
      <c r="DC34" s="610"/>
      <c r="DD34" s="594">
        <v>922198</v>
      </c>
      <c r="DE34" s="589"/>
      <c r="DF34" s="589"/>
      <c r="DG34" s="589"/>
      <c r="DH34" s="589"/>
      <c r="DI34" s="589"/>
      <c r="DJ34" s="589"/>
      <c r="DK34" s="590"/>
      <c r="DL34" s="594">
        <v>837043</v>
      </c>
      <c r="DM34" s="589"/>
      <c r="DN34" s="589"/>
      <c r="DO34" s="589"/>
      <c r="DP34" s="589"/>
      <c r="DQ34" s="589"/>
      <c r="DR34" s="589"/>
      <c r="DS34" s="589"/>
      <c r="DT34" s="589"/>
      <c r="DU34" s="589"/>
      <c r="DV34" s="590"/>
      <c r="DW34" s="611">
        <v>12.5</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337229</v>
      </c>
      <c r="S35" s="589"/>
      <c r="T35" s="589"/>
      <c r="U35" s="589"/>
      <c r="V35" s="589"/>
      <c r="W35" s="589"/>
      <c r="X35" s="589"/>
      <c r="Y35" s="590"/>
      <c r="Z35" s="641">
        <v>3.3</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1562350</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144965</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88407</v>
      </c>
      <c r="CS35" s="607"/>
      <c r="CT35" s="607"/>
      <c r="CU35" s="607"/>
      <c r="CV35" s="607"/>
      <c r="CW35" s="607"/>
      <c r="CX35" s="607"/>
      <c r="CY35" s="608"/>
      <c r="CZ35" s="591">
        <v>0.9</v>
      </c>
      <c r="DA35" s="609"/>
      <c r="DB35" s="609"/>
      <c r="DC35" s="610"/>
      <c r="DD35" s="594">
        <v>63414</v>
      </c>
      <c r="DE35" s="607"/>
      <c r="DF35" s="607"/>
      <c r="DG35" s="607"/>
      <c r="DH35" s="607"/>
      <c r="DI35" s="607"/>
      <c r="DJ35" s="607"/>
      <c r="DK35" s="608"/>
      <c r="DL35" s="594">
        <v>16764</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10186833</v>
      </c>
      <c r="S36" s="629"/>
      <c r="T36" s="629"/>
      <c r="U36" s="629"/>
      <c r="V36" s="629"/>
      <c r="W36" s="629"/>
      <c r="X36" s="629"/>
      <c r="Y36" s="632"/>
      <c r="Z36" s="633">
        <v>100</v>
      </c>
      <c r="AA36" s="633"/>
      <c r="AB36" s="633"/>
      <c r="AC36" s="633"/>
      <c r="AD36" s="634">
        <v>6340622</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369929</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85771</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816147</v>
      </c>
      <c r="CS36" s="589"/>
      <c r="CT36" s="589"/>
      <c r="CU36" s="589"/>
      <c r="CV36" s="589"/>
      <c r="CW36" s="589"/>
      <c r="CX36" s="589"/>
      <c r="CY36" s="590"/>
      <c r="CZ36" s="591">
        <v>8.6999999999999993</v>
      </c>
      <c r="DA36" s="609"/>
      <c r="DB36" s="609"/>
      <c r="DC36" s="610"/>
      <c r="DD36" s="594">
        <v>528452</v>
      </c>
      <c r="DE36" s="589"/>
      <c r="DF36" s="589"/>
      <c r="DG36" s="589"/>
      <c r="DH36" s="589"/>
      <c r="DI36" s="589"/>
      <c r="DJ36" s="589"/>
      <c r="DK36" s="590"/>
      <c r="DL36" s="594">
        <v>367010</v>
      </c>
      <c r="DM36" s="589"/>
      <c r="DN36" s="589"/>
      <c r="DO36" s="589"/>
      <c r="DP36" s="589"/>
      <c r="DQ36" s="589"/>
      <c r="DR36" s="589"/>
      <c r="DS36" s="589"/>
      <c r="DT36" s="589"/>
      <c r="DU36" s="589"/>
      <c r="DV36" s="590"/>
      <c r="DW36" s="611">
        <v>5.5</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342889</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1692</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19608</v>
      </c>
      <c r="CS37" s="607"/>
      <c r="CT37" s="607"/>
      <c r="CU37" s="607"/>
      <c r="CV37" s="607"/>
      <c r="CW37" s="607"/>
      <c r="CX37" s="607"/>
      <c r="CY37" s="608"/>
      <c r="CZ37" s="591">
        <v>0.2</v>
      </c>
      <c r="DA37" s="609"/>
      <c r="DB37" s="609"/>
      <c r="DC37" s="610"/>
      <c r="DD37" s="594">
        <v>19608</v>
      </c>
      <c r="DE37" s="607"/>
      <c r="DF37" s="607"/>
      <c r="DG37" s="607"/>
      <c r="DH37" s="607"/>
      <c r="DI37" s="607"/>
      <c r="DJ37" s="607"/>
      <c r="DK37" s="608"/>
      <c r="DL37" s="594">
        <v>19608</v>
      </c>
      <c r="DM37" s="607"/>
      <c r="DN37" s="607"/>
      <c r="DO37" s="607"/>
      <c r="DP37" s="607"/>
      <c r="DQ37" s="607"/>
      <c r="DR37" s="607"/>
      <c r="DS37" s="607"/>
      <c r="DT37" s="607"/>
      <c r="DU37" s="607"/>
      <c r="DV37" s="608"/>
      <c r="DW37" s="611">
        <v>0.3</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117508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2600</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1399537</v>
      </c>
      <c r="CS38" s="589"/>
      <c r="CT38" s="589"/>
      <c r="CU38" s="589"/>
      <c r="CV38" s="589"/>
      <c r="CW38" s="589"/>
      <c r="CX38" s="589"/>
      <c r="CY38" s="590"/>
      <c r="CZ38" s="591">
        <v>14.8</v>
      </c>
      <c r="DA38" s="609"/>
      <c r="DB38" s="609"/>
      <c r="DC38" s="610"/>
      <c r="DD38" s="594">
        <v>1299497</v>
      </c>
      <c r="DE38" s="589"/>
      <c r="DF38" s="589"/>
      <c r="DG38" s="589"/>
      <c r="DH38" s="589"/>
      <c r="DI38" s="589"/>
      <c r="DJ38" s="589"/>
      <c r="DK38" s="590"/>
      <c r="DL38" s="594">
        <v>1095889</v>
      </c>
      <c r="DM38" s="589"/>
      <c r="DN38" s="589"/>
      <c r="DO38" s="589"/>
      <c r="DP38" s="589"/>
      <c r="DQ38" s="589"/>
      <c r="DR38" s="589"/>
      <c r="DS38" s="589"/>
      <c r="DT38" s="589"/>
      <c r="DU38" s="589"/>
      <c r="DV38" s="590"/>
      <c r="DW38" s="611">
        <v>16.399999999999999</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45305</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79</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374750</v>
      </c>
      <c r="CS39" s="607"/>
      <c r="CT39" s="607"/>
      <c r="CU39" s="607"/>
      <c r="CV39" s="607"/>
      <c r="CW39" s="607"/>
      <c r="CX39" s="607"/>
      <c r="CY39" s="608"/>
      <c r="CZ39" s="591">
        <v>4</v>
      </c>
      <c r="DA39" s="609"/>
      <c r="DB39" s="609"/>
      <c r="DC39" s="610"/>
      <c r="DD39" s="594">
        <v>273569</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146329</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143</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64999</v>
      </c>
      <c r="CS40" s="589"/>
      <c r="CT40" s="589"/>
      <c r="CU40" s="589"/>
      <c r="CV40" s="589"/>
      <c r="CW40" s="589"/>
      <c r="CX40" s="589"/>
      <c r="CY40" s="590"/>
      <c r="CZ40" s="591">
        <v>0.7</v>
      </c>
      <c r="DA40" s="609"/>
      <c r="DB40" s="609"/>
      <c r="DC40" s="610"/>
      <c r="DD40" s="594">
        <v>30484</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540390</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385</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1320458</v>
      </c>
      <c r="CS42" s="589"/>
      <c r="CT42" s="589"/>
      <c r="CU42" s="589"/>
      <c r="CV42" s="589"/>
      <c r="CW42" s="589"/>
      <c r="CX42" s="589"/>
      <c r="CY42" s="590"/>
      <c r="CZ42" s="591">
        <v>14</v>
      </c>
      <c r="DA42" s="592"/>
      <c r="DB42" s="592"/>
      <c r="DC42" s="593"/>
      <c r="DD42" s="594">
        <v>362721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t="s">
        <v>221</v>
      </c>
      <c r="CS43" s="607"/>
      <c r="CT43" s="607"/>
      <c r="CU43" s="607"/>
      <c r="CV43" s="607"/>
      <c r="CW43" s="607"/>
      <c r="CX43" s="607"/>
      <c r="CY43" s="608"/>
      <c r="CZ43" s="591" t="s">
        <v>221</v>
      </c>
      <c r="DA43" s="609"/>
      <c r="DB43" s="609"/>
      <c r="DC43" s="610"/>
      <c r="DD43" s="594" t="s">
        <v>221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288</v>
      </c>
      <c r="CE44" s="602"/>
      <c r="CF44" s="585" t="s">
        <v>336</v>
      </c>
      <c r="CG44" s="586"/>
      <c r="CH44" s="586"/>
      <c r="CI44" s="586"/>
      <c r="CJ44" s="586"/>
      <c r="CK44" s="586"/>
      <c r="CL44" s="586"/>
      <c r="CM44" s="586"/>
      <c r="CN44" s="586"/>
      <c r="CO44" s="586"/>
      <c r="CP44" s="586"/>
      <c r="CQ44" s="587"/>
      <c r="CR44" s="588">
        <v>1121427</v>
      </c>
      <c r="CS44" s="589"/>
      <c r="CT44" s="589"/>
      <c r="CU44" s="589"/>
      <c r="CV44" s="589"/>
      <c r="CW44" s="589"/>
      <c r="CX44" s="589"/>
      <c r="CY44" s="590"/>
      <c r="CZ44" s="591">
        <v>11.9</v>
      </c>
      <c r="DA44" s="592"/>
      <c r="DB44" s="592"/>
      <c r="DC44" s="593"/>
      <c r="DD44" s="594">
        <v>266290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467985</v>
      </c>
      <c r="CS45" s="607"/>
      <c r="CT45" s="607"/>
      <c r="CU45" s="607"/>
      <c r="CV45" s="607"/>
      <c r="CW45" s="607"/>
      <c r="CX45" s="607"/>
      <c r="CY45" s="608"/>
      <c r="CZ45" s="591">
        <v>5</v>
      </c>
      <c r="DA45" s="609"/>
      <c r="DB45" s="609"/>
      <c r="DC45" s="610"/>
      <c r="DD45" s="594">
        <v>45122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595117</v>
      </c>
      <c r="CS46" s="589"/>
      <c r="CT46" s="589"/>
      <c r="CU46" s="589"/>
      <c r="CV46" s="589"/>
      <c r="CW46" s="589"/>
      <c r="CX46" s="589"/>
      <c r="CY46" s="590"/>
      <c r="CZ46" s="591">
        <v>6.3</v>
      </c>
      <c r="DA46" s="592"/>
      <c r="DB46" s="592"/>
      <c r="DC46" s="593"/>
      <c r="DD46" s="594">
        <v>199306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199031</v>
      </c>
      <c r="CS47" s="607"/>
      <c r="CT47" s="607"/>
      <c r="CU47" s="607"/>
      <c r="CV47" s="607"/>
      <c r="CW47" s="607"/>
      <c r="CX47" s="607"/>
      <c r="CY47" s="608"/>
      <c r="CZ47" s="591">
        <v>2.1</v>
      </c>
      <c r="DA47" s="609"/>
      <c r="DB47" s="609"/>
      <c r="DC47" s="610"/>
      <c r="DD47" s="594">
        <v>96431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9425059</v>
      </c>
      <c r="CS49" s="573"/>
      <c r="CT49" s="573"/>
      <c r="CU49" s="573"/>
      <c r="CV49" s="573"/>
      <c r="CW49" s="573"/>
      <c r="CX49" s="573"/>
      <c r="CY49" s="574"/>
      <c r="CZ49" s="575">
        <v>100</v>
      </c>
      <c r="DA49" s="576"/>
      <c r="DB49" s="576"/>
      <c r="DC49" s="577"/>
      <c r="DD49" s="578">
        <v>6887300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10159</v>
      </c>
      <c r="R7" s="1101"/>
      <c r="S7" s="1101"/>
      <c r="T7" s="1101"/>
      <c r="U7" s="1101"/>
      <c r="V7" s="1101">
        <v>9403</v>
      </c>
      <c r="W7" s="1101"/>
      <c r="X7" s="1101"/>
      <c r="Y7" s="1101"/>
      <c r="Z7" s="1101"/>
      <c r="AA7" s="1101">
        <v>756</v>
      </c>
      <c r="AB7" s="1101"/>
      <c r="AC7" s="1101"/>
      <c r="AD7" s="1101"/>
      <c r="AE7" s="1102"/>
      <c r="AF7" s="1103">
        <v>618</v>
      </c>
      <c r="AG7" s="1104"/>
      <c r="AH7" s="1104"/>
      <c r="AI7" s="1104"/>
      <c r="AJ7" s="1105"/>
      <c r="AK7" s="1087" t="s">
        <v>557</v>
      </c>
      <c r="AL7" s="1088"/>
      <c r="AM7" s="1088"/>
      <c r="AN7" s="1088"/>
      <c r="AO7" s="1088"/>
      <c r="AP7" s="1088">
        <v>9443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537</v>
      </c>
      <c r="BT7" s="1092"/>
      <c r="BU7" s="1092"/>
      <c r="BV7" s="1092"/>
      <c r="BW7" s="1092"/>
      <c r="BX7" s="1092"/>
      <c r="BY7" s="1092"/>
      <c r="BZ7" s="1092"/>
      <c r="CA7" s="1092"/>
      <c r="CB7" s="1092"/>
      <c r="CC7" s="1092"/>
      <c r="CD7" s="1092"/>
      <c r="CE7" s="1092"/>
      <c r="CF7" s="1092"/>
      <c r="CG7" s="1093"/>
      <c r="CH7" s="1084">
        <v>-5</v>
      </c>
      <c r="CI7" s="1085"/>
      <c r="CJ7" s="1085"/>
      <c r="CK7" s="1085"/>
      <c r="CL7" s="1086"/>
      <c r="CM7" s="1084">
        <v>120</v>
      </c>
      <c r="CN7" s="1085"/>
      <c r="CO7" s="1085"/>
      <c r="CP7" s="1085"/>
      <c r="CQ7" s="1086"/>
      <c r="CR7" s="1084">
        <v>110</v>
      </c>
      <c r="CS7" s="1085"/>
      <c r="CT7" s="1085"/>
      <c r="CU7" s="1085"/>
      <c r="CV7" s="1086"/>
      <c r="CW7" s="1084">
        <v>12</v>
      </c>
      <c r="CX7" s="1085"/>
      <c r="CY7" s="1085"/>
      <c r="CZ7" s="1085"/>
      <c r="DA7" s="1086"/>
      <c r="DB7" s="1084" t="s">
        <v>558</v>
      </c>
      <c r="DC7" s="1085"/>
      <c r="DD7" s="1085"/>
      <c r="DE7" s="1085"/>
      <c r="DF7" s="1086"/>
      <c r="DG7" s="1084" t="s">
        <v>558</v>
      </c>
      <c r="DH7" s="1085"/>
      <c r="DI7" s="1085"/>
      <c r="DJ7" s="1085"/>
      <c r="DK7" s="1086"/>
      <c r="DL7" s="1084" t="s">
        <v>558</v>
      </c>
      <c r="DM7" s="1085"/>
      <c r="DN7" s="1085"/>
      <c r="DO7" s="1085"/>
      <c r="DP7" s="1086"/>
      <c r="DQ7" s="1084" t="s">
        <v>558</v>
      </c>
      <c r="DR7" s="1085"/>
      <c r="DS7" s="1085"/>
      <c r="DT7" s="1085"/>
      <c r="DU7" s="1086"/>
      <c r="DV7" s="1111"/>
      <c r="DW7" s="1112"/>
      <c r="DX7" s="1112"/>
      <c r="DY7" s="1112"/>
      <c r="DZ7" s="1113"/>
      <c r="EA7" s="205"/>
    </row>
    <row r="8" spans="1:131" s="206" customFormat="1" ht="26.25" customHeight="1" x14ac:dyDescent="0.15">
      <c r="A8" s="212">
        <v>2</v>
      </c>
      <c r="B8" s="1033" t="s">
        <v>365</v>
      </c>
      <c r="C8" s="1034"/>
      <c r="D8" s="1034"/>
      <c r="E8" s="1034"/>
      <c r="F8" s="1034"/>
      <c r="G8" s="1034"/>
      <c r="H8" s="1034"/>
      <c r="I8" s="1034"/>
      <c r="J8" s="1034"/>
      <c r="K8" s="1034"/>
      <c r="L8" s="1034"/>
      <c r="M8" s="1034"/>
      <c r="N8" s="1034"/>
      <c r="O8" s="1034"/>
      <c r="P8" s="1035"/>
      <c r="Q8" s="1039">
        <v>30</v>
      </c>
      <c r="R8" s="1040"/>
      <c r="S8" s="1040"/>
      <c r="T8" s="1040"/>
      <c r="U8" s="1040"/>
      <c r="V8" s="1040">
        <v>24</v>
      </c>
      <c r="W8" s="1040"/>
      <c r="X8" s="1040"/>
      <c r="Y8" s="1040"/>
      <c r="Z8" s="1040"/>
      <c r="AA8" s="1040">
        <v>6</v>
      </c>
      <c r="AB8" s="1040"/>
      <c r="AC8" s="1040"/>
      <c r="AD8" s="1040"/>
      <c r="AE8" s="1041"/>
      <c r="AF8" s="1015">
        <v>6</v>
      </c>
      <c r="AG8" s="1016"/>
      <c r="AH8" s="1016"/>
      <c r="AI8" s="1016"/>
      <c r="AJ8" s="1017"/>
      <c r="AK8" s="1082" t="s">
        <v>557</v>
      </c>
      <c r="AL8" s="1083"/>
      <c r="AM8" s="1083"/>
      <c r="AN8" s="1083"/>
      <c r="AO8" s="1083"/>
      <c r="AP8" s="1083" t="s">
        <v>558</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540</v>
      </c>
      <c r="BS8" s="1010" t="s">
        <v>538</v>
      </c>
      <c r="BT8" s="1011"/>
      <c r="BU8" s="1011"/>
      <c r="BV8" s="1011"/>
      <c r="BW8" s="1011"/>
      <c r="BX8" s="1011"/>
      <c r="BY8" s="1011"/>
      <c r="BZ8" s="1011"/>
      <c r="CA8" s="1011"/>
      <c r="CB8" s="1011"/>
      <c r="CC8" s="1011"/>
      <c r="CD8" s="1011"/>
      <c r="CE8" s="1011"/>
      <c r="CF8" s="1011"/>
      <c r="CG8" s="1012"/>
      <c r="CH8" s="985">
        <v>-1</v>
      </c>
      <c r="CI8" s="986"/>
      <c r="CJ8" s="986"/>
      <c r="CK8" s="986"/>
      <c r="CL8" s="987"/>
      <c r="CM8" s="985">
        <v>5</v>
      </c>
      <c r="CN8" s="986"/>
      <c r="CO8" s="986"/>
      <c r="CP8" s="986"/>
      <c r="CQ8" s="987"/>
      <c r="CR8" s="985">
        <v>4</v>
      </c>
      <c r="CS8" s="986"/>
      <c r="CT8" s="986"/>
      <c r="CU8" s="986"/>
      <c r="CV8" s="987"/>
      <c r="CW8" s="985" t="s">
        <v>558</v>
      </c>
      <c r="CX8" s="986"/>
      <c r="CY8" s="986"/>
      <c r="CZ8" s="986"/>
      <c r="DA8" s="987"/>
      <c r="DB8" s="985" t="s">
        <v>482</v>
      </c>
      <c r="DC8" s="986"/>
      <c r="DD8" s="986"/>
      <c r="DE8" s="986"/>
      <c r="DF8" s="987"/>
      <c r="DG8" s="985" t="s">
        <v>482</v>
      </c>
      <c r="DH8" s="986"/>
      <c r="DI8" s="986"/>
      <c r="DJ8" s="986"/>
      <c r="DK8" s="987"/>
      <c r="DL8" s="985" t="s">
        <v>482</v>
      </c>
      <c r="DM8" s="986"/>
      <c r="DN8" s="986"/>
      <c r="DO8" s="986"/>
      <c r="DP8" s="987"/>
      <c r="DQ8" s="985" t="s">
        <v>482</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t="s">
        <v>536</v>
      </c>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539</v>
      </c>
      <c r="BT9" s="1011"/>
      <c r="BU9" s="1011"/>
      <c r="BV9" s="1011"/>
      <c r="BW9" s="1011"/>
      <c r="BX9" s="1011"/>
      <c r="BY9" s="1011"/>
      <c r="BZ9" s="1011"/>
      <c r="CA9" s="1011"/>
      <c r="CB9" s="1011"/>
      <c r="CC9" s="1011"/>
      <c r="CD9" s="1011"/>
      <c r="CE9" s="1011"/>
      <c r="CF9" s="1011"/>
      <c r="CG9" s="1012"/>
      <c r="CH9" s="985">
        <v>-7</v>
      </c>
      <c r="CI9" s="986"/>
      <c r="CJ9" s="986"/>
      <c r="CK9" s="986"/>
      <c r="CL9" s="987"/>
      <c r="CM9" s="985">
        <v>180</v>
      </c>
      <c r="CN9" s="986"/>
      <c r="CO9" s="986"/>
      <c r="CP9" s="986"/>
      <c r="CQ9" s="987"/>
      <c r="CR9" s="985">
        <v>210</v>
      </c>
      <c r="CS9" s="986"/>
      <c r="CT9" s="986"/>
      <c r="CU9" s="986"/>
      <c r="CV9" s="987"/>
      <c r="CW9" s="985">
        <v>0</v>
      </c>
      <c r="CX9" s="986"/>
      <c r="CY9" s="986"/>
      <c r="CZ9" s="986"/>
      <c r="DA9" s="987"/>
      <c r="DB9" s="985" t="s">
        <v>482</v>
      </c>
      <c r="DC9" s="986"/>
      <c r="DD9" s="986"/>
      <c r="DE9" s="986"/>
      <c r="DF9" s="987"/>
      <c r="DG9" s="985" t="s">
        <v>482</v>
      </c>
      <c r="DH9" s="986"/>
      <c r="DI9" s="986"/>
      <c r="DJ9" s="986"/>
      <c r="DK9" s="987"/>
      <c r="DL9" s="985" t="s">
        <v>482</v>
      </c>
      <c r="DM9" s="986"/>
      <c r="DN9" s="986"/>
      <c r="DO9" s="986"/>
      <c r="DP9" s="987"/>
      <c r="DQ9" s="985" t="s">
        <v>482</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541</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115</v>
      </c>
      <c r="CN10" s="986"/>
      <c r="CO10" s="986"/>
      <c r="CP10" s="986"/>
      <c r="CQ10" s="987"/>
      <c r="CR10" s="985">
        <v>10</v>
      </c>
      <c r="CS10" s="986"/>
      <c r="CT10" s="986"/>
      <c r="CU10" s="986"/>
      <c r="CV10" s="987"/>
      <c r="CW10" s="985">
        <v>1</v>
      </c>
      <c r="CX10" s="986"/>
      <c r="CY10" s="986"/>
      <c r="CZ10" s="986"/>
      <c r="DA10" s="987"/>
      <c r="DB10" s="985" t="s">
        <v>482</v>
      </c>
      <c r="DC10" s="986"/>
      <c r="DD10" s="986"/>
      <c r="DE10" s="986"/>
      <c r="DF10" s="987"/>
      <c r="DG10" s="985" t="s">
        <v>482</v>
      </c>
      <c r="DH10" s="986"/>
      <c r="DI10" s="986"/>
      <c r="DJ10" s="986"/>
      <c r="DK10" s="987"/>
      <c r="DL10" s="985" t="s">
        <v>482</v>
      </c>
      <c r="DM10" s="986"/>
      <c r="DN10" s="986"/>
      <c r="DO10" s="986"/>
      <c r="DP10" s="987"/>
      <c r="DQ10" s="985" t="s">
        <v>482</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542</v>
      </c>
      <c r="BT11" s="1011"/>
      <c r="BU11" s="1011"/>
      <c r="BV11" s="1011"/>
      <c r="BW11" s="1011"/>
      <c r="BX11" s="1011"/>
      <c r="BY11" s="1011"/>
      <c r="BZ11" s="1011"/>
      <c r="CA11" s="1011"/>
      <c r="CB11" s="1011"/>
      <c r="CC11" s="1011"/>
      <c r="CD11" s="1011"/>
      <c r="CE11" s="1011"/>
      <c r="CF11" s="1011"/>
      <c r="CG11" s="1012"/>
      <c r="CH11" s="985">
        <v>-6</v>
      </c>
      <c r="CI11" s="986"/>
      <c r="CJ11" s="986"/>
      <c r="CK11" s="986"/>
      <c r="CL11" s="987"/>
      <c r="CM11" s="985">
        <v>36</v>
      </c>
      <c r="CN11" s="986"/>
      <c r="CO11" s="986"/>
      <c r="CP11" s="986"/>
      <c r="CQ11" s="987"/>
      <c r="CR11" s="985">
        <v>13</v>
      </c>
      <c r="CS11" s="986"/>
      <c r="CT11" s="986"/>
      <c r="CU11" s="986"/>
      <c r="CV11" s="987"/>
      <c r="CW11" s="985" t="s">
        <v>558</v>
      </c>
      <c r="CX11" s="986"/>
      <c r="CY11" s="986"/>
      <c r="CZ11" s="986"/>
      <c r="DA11" s="987"/>
      <c r="DB11" s="985" t="s">
        <v>482</v>
      </c>
      <c r="DC11" s="986"/>
      <c r="DD11" s="986"/>
      <c r="DE11" s="986"/>
      <c r="DF11" s="987"/>
      <c r="DG11" s="985" t="s">
        <v>482</v>
      </c>
      <c r="DH11" s="986"/>
      <c r="DI11" s="986"/>
      <c r="DJ11" s="986"/>
      <c r="DK11" s="987"/>
      <c r="DL11" s="985" t="s">
        <v>482</v>
      </c>
      <c r="DM11" s="986"/>
      <c r="DN11" s="986"/>
      <c r="DO11" s="986"/>
      <c r="DP11" s="987"/>
      <c r="DQ11" s="985" t="s">
        <v>482</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10187</v>
      </c>
      <c r="R23" s="1065"/>
      <c r="S23" s="1065"/>
      <c r="T23" s="1065"/>
      <c r="U23" s="1065"/>
      <c r="V23" s="1065">
        <v>9425</v>
      </c>
      <c r="W23" s="1065"/>
      <c r="X23" s="1065"/>
      <c r="Y23" s="1065"/>
      <c r="Z23" s="1065"/>
      <c r="AA23" s="1065">
        <v>762</v>
      </c>
      <c r="AB23" s="1065"/>
      <c r="AC23" s="1065"/>
      <c r="AD23" s="1065"/>
      <c r="AE23" s="1066"/>
      <c r="AF23" s="1067">
        <v>623</v>
      </c>
      <c r="AG23" s="1065"/>
      <c r="AH23" s="1065"/>
      <c r="AI23" s="1065"/>
      <c r="AJ23" s="1068"/>
      <c r="AK23" s="1069"/>
      <c r="AL23" s="1070"/>
      <c r="AM23" s="1070"/>
      <c r="AN23" s="1070"/>
      <c r="AO23" s="1070"/>
      <c r="AP23" s="1065">
        <v>9443</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28</v>
      </c>
      <c r="R28" s="1050"/>
      <c r="S28" s="1050"/>
      <c r="T28" s="1050"/>
      <c r="U28" s="1050"/>
      <c r="V28" s="1050">
        <v>22</v>
      </c>
      <c r="W28" s="1050"/>
      <c r="X28" s="1050"/>
      <c r="Y28" s="1050"/>
      <c r="Z28" s="1050"/>
      <c r="AA28" s="1050">
        <v>6</v>
      </c>
      <c r="AB28" s="1050"/>
      <c r="AC28" s="1050"/>
      <c r="AD28" s="1050"/>
      <c r="AE28" s="1051"/>
      <c r="AF28" s="1052">
        <v>6</v>
      </c>
      <c r="AG28" s="1050"/>
      <c r="AH28" s="1050"/>
      <c r="AI28" s="1050"/>
      <c r="AJ28" s="1053"/>
      <c r="AK28" s="1054" t="s">
        <v>559</v>
      </c>
      <c r="AL28" s="1042"/>
      <c r="AM28" s="1042"/>
      <c r="AN28" s="1042"/>
      <c r="AO28" s="1042"/>
      <c r="AP28" s="1042" t="s">
        <v>560</v>
      </c>
      <c r="AQ28" s="1042"/>
      <c r="AR28" s="1042"/>
      <c r="AS28" s="1042"/>
      <c r="AT28" s="1042"/>
      <c r="AU28" s="1042" t="s">
        <v>558</v>
      </c>
      <c r="AV28" s="1042"/>
      <c r="AW28" s="1042"/>
      <c r="AX28" s="1042"/>
      <c r="AY28" s="1042"/>
      <c r="AZ28" s="1043" t="s">
        <v>535</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1565</v>
      </c>
      <c r="R29" s="1040"/>
      <c r="S29" s="1040"/>
      <c r="T29" s="1040"/>
      <c r="U29" s="1040"/>
      <c r="V29" s="1040">
        <v>1420</v>
      </c>
      <c r="W29" s="1040"/>
      <c r="X29" s="1040"/>
      <c r="Y29" s="1040"/>
      <c r="Z29" s="1040"/>
      <c r="AA29" s="1040">
        <v>145</v>
      </c>
      <c r="AB29" s="1040"/>
      <c r="AC29" s="1040"/>
      <c r="AD29" s="1040"/>
      <c r="AE29" s="1041"/>
      <c r="AF29" s="1015">
        <v>145</v>
      </c>
      <c r="AG29" s="1016"/>
      <c r="AH29" s="1016"/>
      <c r="AI29" s="1016"/>
      <c r="AJ29" s="1017"/>
      <c r="AK29" s="976">
        <v>138</v>
      </c>
      <c r="AL29" s="967"/>
      <c r="AM29" s="967"/>
      <c r="AN29" s="967"/>
      <c r="AO29" s="967"/>
      <c r="AP29" s="967" t="s">
        <v>558</v>
      </c>
      <c r="AQ29" s="967"/>
      <c r="AR29" s="967"/>
      <c r="AS29" s="967"/>
      <c r="AT29" s="967"/>
      <c r="AU29" s="967" t="s">
        <v>558</v>
      </c>
      <c r="AV29" s="967"/>
      <c r="AW29" s="967"/>
      <c r="AX29" s="967"/>
      <c r="AY29" s="967"/>
      <c r="AZ29" s="1038" t="s">
        <v>535</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94</v>
      </c>
      <c r="R30" s="1040"/>
      <c r="S30" s="1040"/>
      <c r="T30" s="1040"/>
      <c r="U30" s="1040"/>
      <c r="V30" s="1040">
        <v>88</v>
      </c>
      <c r="W30" s="1040"/>
      <c r="X30" s="1040"/>
      <c r="Y30" s="1040"/>
      <c r="Z30" s="1040"/>
      <c r="AA30" s="1040">
        <v>6</v>
      </c>
      <c r="AB30" s="1040"/>
      <c r="AC30" s="1040"/>
      <c r="AD30" s="1040"/>
      <c r="AE30" s="1041"/>
      <c r="AF30" s="1015">
        <v>6</v>
      </c>
      <c r="AG30" s="1016"/>
      <c r="AH30" s="1016"/>
      <c r="AI30" s="1016"/>
      <c r="AJ30" s="1017"/>
      <c r="AK30" s="976">
        <v>8</v>
      </c>
      <c r="AL30" s="967"/>
      <c r="AM30" s="967"/>
      <c r="AN30" s="967"/>
      <c r="AO30" s="967"/>
      <c r="AP30" s="967">
        <v>2</v>
      </c>
      <c r="AQ30" s="967"/>
      <c r="AR30" s="967"/>
      <c r="AS30" s="967"/>
      <c r="AT30" s="967"/>
      <c r="AU30" s="967">
        <v>1</v>
      </c>
      <c r="AV30" s="967"/>
      <c r="AW30" s="967"/>
      <c r="AX30" s="967"/>
      <c r="AY30" s="967"/>
      <c r="AZ30" s="1038" t="s">
        <v>535</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382</v>
      </c>
      <c r="C31" s="1034"/>
      <c r="D31" s="1034"/>
      <c r="E31" s="1034"/>
      <c r="F31" s="1034"/>
      <c r="G31" s="1034"/>
      <c r="H31" s="1034"/>
      <c r="I31" s="1034"/>
      <c r="J31" s="1034"/>
      <c r="K31" s="1034"/>
      <c r="L31" s="1034"/>
      <c r="M31" s="1034"/>
      <c r="N31" s="1034"/>
      <c r="O31" s="1034"/>
      <c r="P31" s="1035"/>
      <c r="Q31" s="1039">
        <v>1716</v>
      </c>
      <c r="R31" s="1040"/>
      <c r="S31" s="1040"/>
      <c r="T31" s="1040"/>
      <c r="U31" s="1040"/>
      <c r="V31" s="1040">
        <v>1690</v>
      </c>
      <c r="W31" s="1040"/>
      <c r="X31" s="1040"/>
      <c r="Y31" s="1040"/>
      <c r="Z31" s="1040"/>
      <c r="AA31" s="1040">
        <v>26</v>
      </c>
      <c r="AB31" s="1040"/>
      <c r="AC31" s="1040"/>
      <c r="AD31" s="1040"/>
      <c r="AE31" s="1041"/>
      <c r="AF31" s="1015">
        <v>26</v>
      </c>
      <c r="AG31" s="1016"/>
      <c r="AH31" s="1016"/>
      <c r="AI31" s="1016"/>
      <c r="AJ31" s="1017"/>
      <c r="AK31" s="976">
        <v>257</v>
      </c>
      <c r="AL31" s="967"/>
      <c r="AM31" s="967"/>
      <c r="AN31" s="967"/>
      <c r="AO31" s="967"/>
      <c r="AP31" s="967" t="s">
        <v>558</v>
      </c>
      <c r="AQ31" s="967"/>
      <c r="AR31" s="967"/>
      <c r="AS31" s="967"/>
      <c r="AT31" s="967"/>
      <c r="AU31" s="967" t="s">
        <v>558</v>
      </c>
      <c r="AV31" s="967"/>
      <c r="AW31" s="967"/>
      <c r="AX31" s="967"/>
      <c r="AY31" s="967"/>
      <c r="AZ31" s="1038" t="s">
        <v>535</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383</v>
      </c>
      <c r="C32" s="1034"/>
      <c r="D32" s="1034"/>
      <c r="E32" s="1034"/>
      <c r="F32" s="1034"/>
      <c r="G32" s="1034"/>
      <c r="H32" s="1034"/>
      <c r="I32" s="1034"/>
      <c r="J32" s="1034"/>
      <c r="K32" s="1034"/>
      <c r="L32" s="1034"/>
      <c r="M32" s="1034"/>
      <c r="N32" s="1034"/>
      <c r="O32" s="1034"/>
      <c r="P32" s="1035"/>
      <c r="Q32" s="1039">
        <v>149</v>
      </c>
      <c r="R32" s="1040"/>
      <c r="S32" s="1040"/>
      <c r="T32" s="1040"/>
      <c r="U32" s="1040"/>
      <c r="V32" s="1040">
        <v>146</v>
      </c>
      <c r="W32" s="1040"/>
      <c r="X32" s="1040"/>
      <c r="Y32" s="1040"/>
      <c r="Z32" s="1040"/>
      <c r="AA32" s="1040">
        <v>3</v>
      </c>
      <c r="AB32" s="1040"/>
      <c r="AC32" s="1040"/>
      <c r="AD32" s="1040"/>
      <c r="AE32" s="1041"/>
      <c r="AF32" s="1015">
        <v>3</v>
      </c>
      <c r="AG32" s="1016"/>
      <c r="AH32" s="1016"/>
      <c r="AI32" s="1016"/>
      <c r="AJ32" s="1017"/>
      <c r="AK32" s="976">
        <v>284</v>
      </c>
      <c r="AL32" s="967"/>
      <c r="AM32" s="967"/>
      <c r="AN32" s="967"/>
      <c r="AO32" s="967"/>
      <c r="AP32" s="967" t="s">
        <v>558</v>
      </c>
      <c r="AQ32" s="967"/>
      <c r="AR32" s="967"/>
      <c r="AS32" s="967"/>
      <c r="AT32" s="967"/>
      <c r="AU32" s="967" t="s">
        <v>558</v>
      </c>
      <c r="AV32" s="967"/>
      <c r="AW32" s="967"/>
      <c r="AX32" s="967"/>
      <c r="AY32" s="967"/>
      <c r="AZ32" s="1038" t="s">
        <v>535</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384</v>
      </c>
      <c r="C33" s="1034"/>
      <c r="D33" s="1034"/>
      <c r="E33" s="1034"/>
      <c r="F33" s="1034"/>
      <c r="G33" s="1034"/>
      <c r="H33" s="1034"/>
      <c r="I33" s="1034"/>
      <c r="J33" s="1034"/>
      <c r="K33" s="1034"/>
      <c r="L33" s="1034"/>
      <c r="M33" s="1034"/>
      <c r="N33" s="1034"/>
      <c r="O33" s="1034"/>
      <c r="P33" s="1035"/>
      <c r="Q33" s="1039">
        <v>877</v>
      </c>
      <c r="R33" s="1040"/>
      <c r="S33" s="1040"/>
      <c r="T33" s="1040"/>
      <c r="U33" s="1040"/>
      <c r="V33" s="1040">
        <v>1085</v>
      </c>
      <c r="W33" s="1040"/>
      <c r="X33" s="1040"/>
      <c r="Y33" s="1040"/>
      <c r="Z33" s="1040"/>
      <c r="AA33" s="1040">
        <v>-208</v>
      </c>
      <c r="AB33" s="1040"/>
      <c r="AC33" s="1040"/>
      <c r="AD33" s="1040"/>
      <c r="AE33" s="1041"/>
      <c r="AF33" s="1015">
        <v>804</v>
      </c>
      <c r="AG33" s="1016"/>
      <c r="AH33" s="1016"/>
      <c r="AI33" s="1016"/>
      <c r="AJ33" s="1017"/>
      <c r="AK33" s="976">
        <v>118</v>
      </c>
      <c r="AL33" s="967"/>
      <c r="AM33" s="967"/>
      <c r="AN33" s="967"/>
      <c r="AO33" s="967"/>
      <c r="AP33" s="967">
        <v>145</v>
      </c>
      <c r="AQ33" s="967"/>
      <c r="AR33" s="967"/>
      <c r="AS33" s="967"/>
      <c r="AT33" s="967"/>
      <c r="AU33" s="967">
        <v>90</v>
      </c>
      <c r="AV33" s="967"/>
      <c r="AW33" s="967"/>
      <c r="AX33" s="967"/>
      <c r="AY33" s="967"/>
      <c r="AZ33" s="1038" t="s">
        <v>535</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386</v>
      </c>
      <c r="C34" s="1034"/>
      <c r="D34" s="1034"/>
      <c r="E34" s="1034"/>
      <c r="F34" s="1034"/>
      <c r="G34" s="1034"/>
      <c r="H34" s="1034"/>
      <c r="I34" s="1034"/>
      <c r="J34" s="1034"/>
      <c r="K34" s="1034"/>
      <c r="L34" s="1034"/>
      <c r="M34" s="1034"/>
      <c r="N34" s="1034"/>
      <c r="O34" s="1034"/>
      <c r="P34" s="1035"/>
      <c r="Q34" s="1039">
        <v>282</v>
      </c>
      <c r="R34" s="1040"/>
      <c r="S34" s="1040"/>
      <c r="T34" s="1040"/>
      <c r="U34" s="1040"/>
      <c r="V34" s="1040">
        <v>316</v>
      </c>
      <c r="W34" s="1040"/>
      <c r="X34" s="1040"/>
      <c r="Y34" s="1040"/>
      <c r="Z34" s="1040"/>
      <c r="AA34" s="1040">
        <v>-34</v>
      </c>
      <c r="AB34" s="1040"/>
      <c r="AC34" s="1040"/>
      <c r="AD34" s="1040"/>
      <c r="AE34" s="1041"/>
      <c r="AF34" s="1015">
        <v>379</v>
      </c>
      <c r="AG34" s="1016"/>
      <c r="AH34" s="1016"/>
      <c r="AI34" s="1016"/>
      <c r="AJ34" s="1017"/>
      <c r="AK34" s="976">
        <v>45</v>
      </c>
      <c r="AL34" s="967"/>
      <c r="AM34" s="967"/>
      <c r="AN34" s="967"/>
      <c r="AO34" s="967"/>
      <c r="AP34" s="967">
        <v>414</v>
      </c>
      <c r="AQ34" s="967"/>
      <c r="AR34" s="967"/>
      <c r="AS34" s="967"/>
      <c r="AT34" s="967"/>
      <c r="AU34" s="967">
        <v>201</v>
      </c>
      <c r="AV34" s="967"/>
      <c r="AW34" s="967"/>
      <c r="AX34" s="967"/>
      <c r="AY34" s="967"/>
      <c r="AZ34" s="1038" t="s">
        <v>535</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387</v>
      </c>
      <c r="C35" s="1034"/>
      <c r="D35" s="1034"/>
      <c r="E35" s="1034"/>
      <c r="F35" s="1034"/>
      <c r="G35" s="1034"/>
      <c r="H35" s="1034"/>
      <c r="I35" s="1034"/>
      <c r="J35" s="1034"/>
      <c r="K35" s="1034"/>
      <c r="L35" s="1034"/>
      <c r="M35" s="1034"/>
      <c r="N35" s="1034"/>
      <c r="O35" s="1034"/>
      <c r="P35" s="1035"/>
      <c r="Q35" s="1039">
        <v>523</v>
      </c>
      <c r="R35" s="1040"/>
      <c r="S35" s="1040"/>
      <c r="T35" s="1040"/>
      <c r="U35" s="1040"/>
      <c r="V35" s="1040">
        <v>522</v>
      </c>
      <c r="W35" s="1040"/>
      <c r="X35" s="1040"/>
      <c r="Y35" s="1040"/>
      <c r="Z35" s="1040"/>
      <c r="AA35" s="1040">
        <v>1</v>
      </c>
      <c r="AB35" s="1040"/>
      <c r="AC35" s="1040"/>
      <c r="AD35" s="1040"/>
      <c r="AE35" s="1041"/>
      <c r="AF35" s="1015">
        <v>1</v>
      </c>
      <c r="AG35" s="1016"/>
      <c r="AH35" s="1016"/>
      <c r="AI35" s="1016"/>
      <c r="AJ35" s="1017"/>
      <c r="AK35" s="976">
        <v>370</v>
      </c>
      <c r="AL35" s="967"/>
      <c r="AM35" s="967"/>
      <c r="AN35" s="967"/>
      <c r="AO35" s="967"/>
      <c r="AP35" s="967">
        <v>3746</v>
      </c>
      <c r="AQ35" s="967"/>
      <c r="AR35" s="967"/>
      <c r="AS35" s="967"/>
      <c r="AT35" s="967"/>
      <c r="AU35" s="967">
        <v>3364</v>
      </c>
      <c r="AV35" s="967"/>
      <c r="AW35" s="967"/>
      <c r="AX35" s="967"/>
      <c r="AY35" s="967"/>
      <c r="AZ35" s="1038" t="s">
        <v>535</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389</v>
      </c>
      <c r="C36" s="1034"/>
      <c r="D36" s="1034"/>
      <c r="E36" s="1034"/>
      <c r="F36" s="1034"/>
      <c r="G36" s="1034"/>
      <c r="H36" s="1034"/>
      <c r="I36" s="1034"/>
      <c r="J36" s="1034"/>
      <c r="K36" s="1034"/>
      <c r="L36" s="1034"/>
      <c r="M36" s="1034"/>
      <c r="N36" s="1034"/>
      <c r="O36" s="1034"/>
      <c r="P36" s="1035"/>
      <c r="Q36" s="1039">
        <v>248</v>
      </c>
      <c r="R36" s="1040"/>
      <c r="S36" s="1040"/>
      <c r="T36" s="1040"/>
      <c r="U36" s="1040"/>
      <c r="V36" s="1040">
        <v>237</v>
      </c>
      <c r="W36" s="1040"/>
      <c r="X36" s="1040"/>
      <c r="Y36" s="1040"/>
      <c r="Z36" s="1040"/>
      <c r="AA36" s="1040">
        <v>11</v>
      </c>
      <c r="AB36" s="1040"/>
      <c r="AC36" s="1040"/>
      <c r="AD36" s="1040"/>
      <c r="AE36" s="1041"/>
      <c r="AF36" s="1015">
        <v>11</v>
      </c>
      <c r="AG36" s="1016"/>
      <c r="AH36" s="1016"/>
      <c r="AI36" s="1016"/>
      <c r="AJ36" s="1017"/>
      <c r="AK36" s="976">
        <v>183</v>
      </c>
      <c r="AL36" s="967"/>
      <c r="AM36" s="967"/>
      <c r="AN36" s="967"/>
      <c r="AO36" s="967"/>
      <c r="AP36" s="967">
        <v>2044</v>
      </c>
      <c r="AQ36" s="967"/>
      <c r="AR36" s="967"/>
      <c r="AS36" s="967"/>
      <c r="AT36" s="967"/>
      <c r="AU36" s="967">
        <v>1713</v>
      </c>
      <c r="AV36" s="967"/>
      <c r="AW36" s="967"/>
      <c r="AX36" s="967"/>
      <c r="AY36" s="967"/>
      <c r="AZ36" s="1038" t="s">
        <v>535</v>
      </c>
      <c r="BA36" s="1038"/>
      <c r="BB36" s="1038"/>
      <c r="BC36" s="1038"/>
      <c r="BD36" s="1038"/>
      <c r="BE36" s="1028" t="s">
        <v>388</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390</v>
      </c>
      <c r="C37" s="1034"/>
      <c r="D37" s="1034"/>
      <c r="E37" s="1034"/>
      <c r="F37" s="1034"/>
      <c r="G37" s="1034"/>
      <c r="H37" s="1034"/>
      <c r="I37" s="1034"/>
      <c r="J37" s="1034"/>
      <c r="K37" s="1034"/>
      <c r="L37" s="1034"/>
      <c r="M37" s="1034"/>
      <c r="N37" s="1034"/>
      <c r="O37" s="1034"/>
      <c r="P37" s="1035"/>
      <c r="Q37" s="1039">
        <v>191</v>
      </c>
      <c r="R37" s="1040"/>
      <c r="S37" s="1040"/>
      <c r="T37" s="1040"/>
      <c r="U37" s="1040"/>
      <c r="V37" s="1040">
        <v>187</v>
      </c>
      <c r="W37" s="1040"/>
      <c r="X37" s="1040"/>
      <c r="Y37" s="1040"/>
      <c r="Z37" s="1040"/>
      <c r="AA37" s="1040">
        <v>4</v>
      </c>
      <c r="AB37" s="1040"/>
      <c r="AC37" s="1040"/>
      <c r="AD37" s="1040"/>
      <c r="AE37" s="1041"/>
      <c r="AF37" s="1015">
        <v>4</v>
      </c>
      <c r="AG37" s="1016"/>
      <c r="AH37" s="1016"/>
      <c r="AI37" s="1016"/>
      <c r="AJ37" s="1017"/>
      <c r="AK37" s="976">
        <v>140</v>
      </c>
      <c r="AL37" s="967"/>
      <c r="AM37" s="967"/>
      <c r="AN37" s="967"/>
      <c r="AO37" s="967"/>
      <c r="AP37" s="967">
        <v>1384</v>
      </c>
      <c r="AQ37" s="967"/>
      <c r="AR37" s="967"/>
      <c r="AS37" s="967"/>
      <c r="AT37" s="967"/>
      <c r="AU37" s="967">
        <v>1254</v>
      </c>
      <c r="AV37" s="967"/>
      <c r="AW37" s="967"/>
      <c r="AX37" s="967"/>
      <c r="AY37" s="967"/>
      <c r="AZ37" s="1038" t="s">
        <v>535</v>
      </c>
      <c r="BA37" s="1038"/>
      <c r="BB37" s="1038"/>
      <c r="BC37" s="1038"/>
      <c r="BD37" s="1038"/>
      <c r="BE37" s="1028" t="s">
        <v>388</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391</v>
      </c>
      <c r="C38" s="1034"/>
      <c r="D38" s="1034"/>
      <c r="E38" s="1034"/>
      <c r="F38" s="1034"/>
      <c r="G38" s="1034"/>
      <c r="H38" s="1034"/>
      <c r="I38" s="1034"/>
      <c r="J38" s="1034"/>
      <c r="K38" s="1034"/>
      <c r="L38" s="1034"/>
      <c r="M38" s="1034"/>
      <c r="N38" s="1034"/>
      <c r="O38" s="1034"/>
      <c r="P38" s="1035"/>
      <c r="Q38" s="1039">
        <v>42</v>
      </c>
      <c r="R38" s="1040"/>
      <c r="S38" s="1040"/>
      <c r="T38" s="1040"/>
      <c r="U38" s="1040"/>
      <c r="V38" s="1040">
        <v>40</v>
      </c>
      <c r="W38" s="1040"/>
      <c r="X38" s="1040"/>
      <c r="Y38" s="1040"/>
      <c r="Z38" s="1040"/>
      <c r="AA38" s="1040">
        <v>2</v>
      </c>
      <c r="AB38" s="1040"/>
      <c r="AC38" s="1040"/>
      <c r="AD38" s="1040"/>
      <c r="AE38" s="1041"/>
      <c r="AF38" s="1015">
        <v>2</v>
      </c>
      <c r="AG38" s="1016"/>
      <c r="AH38" s="1016"/>
      <c r="AI38" s="1016"/>
      <c r="AJ38" s="1017"/>
      <c r="AK38" s="976">
        <v>20</v>
      </c>
      <c r="AL38" s="967"/>
      <c r="AM38" s="967"/>
      <c r="AN38" s="967"/>
      <c r="AO38" s="967"/>
      <c r="AP38" s="967">
        <v>83</v>
      </c>
      <c r="AQ38" s="967"/>
      <c r="AR38" s="967"/>
      <c r="AS38" s="967"/>
      <c r="AT38" s="967"/>
      <c r="AU38" s="967">
        <v>79</v>
      </c>
      <c r="AV38" s="967"/>
      <c r="AW38" s="967"/>
      <c r="AX38" s="967"/>
      <c r="AY38" s="967"/>
      <c r="AZ38" s="1038" t="s">
        <v>535</v>
      </c>
      <c r="BA38" s="1038"/>
      <c r="BB38" s="1038"/>
      <c r="BC38" s="1038"/>
      <c r="BD38" s="1038"/>
      <c r="BE38" s="1028" t="s">
        <v>388</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392</v>
      </c>
      <c r="C39" s="1034"/>
      <c r="D39" s="1034"/>
      <c r="E39" s="1034"/>
      <c r="F39" s="1034"/>
      <c r="G39" s="1034"/>
      <c r="H39" s="1034"/>
      <c r="I39" s="1034"/>
      <c r="J39" s="1034"/>
      <c r="K39" s="1034"/>
      <c r="L39" s="1034"/>
      <c r="M39" s="1034"/>
      <c r="N39" s="1034"/>
      <c r="O39" s="1034"/>
      <c r="P39" s="1035"/>
      <c r="Q39" s="1039">
        <v>5</v>
      </c>
      <c r="R39" s="1040"/>
      <c r="S39" s="1040"/>
      <c r="T39" s="1040"/>
      <c r="U39" s="1040"/>
      <c r="V39" s="1040">
        <v>5</v>
      </c>
      <c r="W39" s="1040"/>
      <c r="X39" s="1040"/>
      <c r="Y39" s="1040"/>
      <c r="Z39" s="1040"/>
      <c r="AA39" s="1040" t="s">
        <v>535</v>
      </c>
      <c r="AB39" s="1040"/>
      <c r="AC39" s="1040"/>
      <c r="AD39" s="1040"/>
      <c r="AE39" s="1041"/>
      <c r="AF39" s="1015" t="s">
        <v>111</v>
      </c>
      <c r="AG39" s="1016"/>
      <c r="AH39" s="1016"/>
      <c r="AI39" s="1016"/>
      <c r="AJ39" s="1017"/>
      <c r="AK39" s="976" t="s">
        <v>558</v>
      </c>
      <c r="AL39" s="967"/>
      <c r="AM39" s="967"/>
      <c r="AN39" s="967"/>
      <c r="AO39" s="967"/>
      <c r="AP39" s="967" t="s">
        <v>560</v>
      </c>
      <c r="AQ39" s="967"/>
      <c r="AR39" s="967"/>
      <c r="AS39" s="967"/>
      <c r="AT39" s="967"/>
      <c r="AU39" s="967" t="s">
        <v>560</v>
      </c>
      <c r="AV39" s="967"/>
      <c r="AW39" s="967"/>
      <c r="AX39" s="967"/>
      <c r="AY39" s="967"/>
      <c r="AZ39" s="1038" t="s">
        <v>535</v>
      </c>
      <c r="BA39" s="1038"/>
      <c r="BB39" s="1038"/>
      <c r="BC39" s="1038"/>
      <c r="BD39" s="1038"/>
      <c r="BE39" s="1028" t="s">
        <v>388</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1388</v>
      </c>
      <c r="AG63" s="955"/>
      <c r="AH63" s="955"/>
      <c r="AI63" s="955"/>
      <c r="AJ63" s="1026"/>
      <c r="AK63" s="1027"/>
      <c r="AL63" s="959"/>
      <c r="AM63" s="959"/>
      <c r="AN63" s="959"/>
      <c r="AO63" s="959"/>
      <c r="AP63" s="955">
        <v>7818</v>
      </c>
      <c r="AQ63" s="955"/>
      <c r="AR63" s="955"/>
      <c r="AS63" s="955"/>
      <c r="AT63" s="955"/>
      <c r="AU63" s="955">
        <v>6702</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396</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397</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543</v>
      </c>
      <c r="C68" s="982"/>
      <c r="D68" s="982"/>
      <c r="E68" s="982"/>
      <c r="F68" s="982"/>
      <c r="G68" s="982"/>
      <c r="H68" s="982"/>
      <c r="I68" s="982"/>
      <c r="J68" s="982"/>
      <c r="K68" s="982"/>
      <c r="L68" s="982"/>
      <c r="M68" s="982"/>
      <c r="N68" s="982"/>
      <c r="O68" s="982"/>
      <c r="P68" s="983"/>
      <c r="Q68" s="984">
        <v>10234</v>
      </c>
      <c r="R68" s="978"/>
      <c r="S68" s="978"/>
      <c r="T68" s="978"/>
      <c r="U68" s="978"/>
      <c r="V68" s="978">
        <v>9420</v>
      </c>
      <c r="W68" s="978"/>
      <c r="X68" s="978"/>
      <c r="Y68" s="978"/>
      <c r="Z68" s="978"/>
      <c r="AA68" s="978">
        <v>814</v>
      </c>
      <c r="AB68" s="978"/>
      <c r="AC68" s="978"/>
      <c r="AD68" s="978"/>
      <c r="AE68" s="978"/>
      <c r="AF68" s="978">
        <v>814</v>
      </c>
      <c r="AG68" s="978"/>
      <c r="AH68" s="978"/>
      <c r="AI68" s="978"/>
      <c r="AJ68" s="978"/>
      <c r="AK68" s="978">
        <v>4000</v>
      </c>
      <c r="AL68" s="978"/>
      <c r="AM68" s="978"/>
      <c r="AN68" s="978"/>
      <c r="AO68" s="978"/>
      <c r="AP68" s="978" t="s">
        <v>554</v>
      </c>
      <c r="AQ68" s="978"/>
      <c r="AR68" s="978"/>
      <c r="AS68" s="978"/>
      <c r="AT68" s="978"/>
      <c r="AU68" s="978" t="s">
        <v>554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544</v>
      </c>
      <c r="C69" s="971"/>
      <c r="D69" s="971"/>
      <c r="E69" s="971"/>
      <c r="F69" s="971"/>
      <c r="G69" s="971"/>
      <c r="H69" s="971"/>
      <c r="I69" s="971"/>
      <c r="J69" s="971"/>
      <c r="K69" s="971"/>
      <c r="L69" s="971"/>
      <c r="M69" s="971"/>
      <c r="N69" s="971"/>
      <c r="O69" s="971"/>
      <c r="P69" s="972"/>
      <c r="Q69" s="973">
        <v>589</v>
      </c>
      <c r="R69" s="967"/>
      <c r="S69" s="967"/>
      <c r="T69" s="967"/>
      <c r="U69" s="967"/>
      <c r="V69" s="967">
        <v>586</v>
      </c>
      <c r="W69" s="967"/>
      <c r="X69" s="967"/>
      <c r="Y69" s="967"/>
      <c r="Z69" s="967"/>
      <c r="AA69" s="967">
        <v>3</v>
      </c>
      <c r="AB69" s="967"/>
      <c r="AC69" s="967"/>
      <c r="AD69" s="967"/>
      <c r="AE69" s="967"/>
      <c r="AF69" s="967">
        <v>3</v>
      </c>
      <c r="AG69" s="967"/>
      <c r="AH69" s="967"/>
      <c r="AI69" s="967"/>
      <c r="AJ69" s="967"/>
      <c r="AK69" s="967" t="s">
        <v>555</v>
      </c>
      <c r="AL69" s="967"/>
      <c r="AM69" s="967"/>
      <c r="AN69" s="967"/>
      <c r="AO69" s="967"/>
      <c r="AP69" s="967" t="s">
        <v>554</v>
      </c>
      <c r="AQ69" s="967"/>
      <c r="AR69" s="967"/>
      <c r="AS69" s="967"/>
      <c r="AT69" s="967"/>
      <c r="AU69" s="967" t="s">
        <v>554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545</v>
      </c>
      <c r="C70" s="971"/>
      <c r="D70" s="971"/>
      <c r="E70" s="971"/>
      <c r="F70" s="971"/>
      <c r="G70" s="971"/>
      <c r="H70" s="971"/>
      <c r="I70" s="971"/>
      <c r="J70" s="971"/>
      <c r="K70" s="971"/>
      <c r="L70" s="971"/>
      <c r="M70" s="971"/>
      <c r="N70" s="971"/>
      <c r="O70" s="971"/>
      <c r="P70" s="972"/>
      <c r="Q70" s="973">
        <v>51</v>
      </c>
      <c r="R70" s="967"/>
      <c r="S70" s="967"/>
      <c r="T70" s="967"/>
      <c r="U70" s="967"/>
      <c r="V70" s="967">
        <v>34</v>
      </c>
      <c r="W70" s="967"/>
      <c r="X70" s="967"/>
      <c r="Y70" s="967"/>
      <c r="Z70" s="967"/>
      <c r="AA70" s="967">
        <v>16</v>
      </c>
      <c r="AB70" s="967"/>
      <c r="AC70" s="967"/>
      <c r="AD70" s="967"/>
      <c r="AE70" s="967"/>
      <c r="AF70" s="967">
        <v>16</v>
      </c>
      <c r="AG70" s="967"/>
      <c r="AH70" s="967"/>
      <c r="AI70" s="967"/>
      <c r="AJ70" s="967"/>
      <c r="AK70" s="967" t="s">
        <v>554</v>
      </c>
      <c r="AL70" s="967"/>
      <c r="AM70" s="967"/>
      <c r="AN70" s="967"/>
      <c r="AO70" s="967"/>
      <c r="AP70" s="967" t="s">
        <v>554</v>
      </c>
      <c r="AQ70" s="967"/>
      <c r="AR70" s="967"/>
      <c r="AS70" s="967"/>
      <c r="AT70" s="967"/>
      <c r="AU70" s="967" t="s">
        <v>554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546</v>
      </c>
      <c r="C71" s="971"/>
      <c r="D71" s="971"/>
      <c r="E71" s="971"/>
      <c r="F71" s="971"/>
      <c r="G71" s="971"/>
      <c r="H71" s="971"/>
      <c r="I71" s="971"/>
      <c r="J71" s="971"/>
      <c r="K71" s="971"/>
      <c r="L71" s="971"/>
      <c r="M71" s="971"/>
      <c r="N71" s="971"/>
      <c r="O71" s="971"/>
      <c r="P71" s="972"/>
      <c r="Q71" s="973">
        <v>18</v>
      </c>
      <c r="R71" s="967"/>
      <c r="S71" s="967"/>
      <c r="T71" s="967"/>
      <c r="U71" s="967"/>
      <c r="V71" s="967">
        <v>10</v>
      </c>
      <c r="W71" s="967"/>
      <c r="X71" s="967"/>
      <c r="Y71" s="967"/>
      <c r="Z71" s="967"/>
      <c r="AA71" s="967">
        <v>8</v>
      </c>
      <c r="AB71" s="967"/>
      <c r="AC71" s="967"/>
      <c r="AD71" s="967"/>
      <c r="AE71" s="967"/>
      <c r="AF71" s="967">
        <v>8</v>
      </c>
      <c r="AG71" s="967"/>
      <c r="AH71" s="967"/>
      <c r="AI71" s="967"/>
      <c r="AJ71" s="967"/>
      <c r="AK71" s="967" t="s">
        <v>556</v>
      </c>
      <c r="AL71" s="967"/>
      <c r="AM71" s="967"/>
      <c r="AN71" s="967"/>
      <c r="AO71" s="967"/>
      <c r="AP71" s="967" t="s">
        <v>554</v>
      </c>
      <c r="AQ71" s="967"/>
      <c r="AR71" s="967"/>
      <c r="AS71" s="967"/>
      <c r="AT71" s="967"/>
      <c r="AU71" s="967" t="s">
        <v>554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547</v>
      </c>
      <c r="C72" s="971"/>
      <c r="D72" s="971"/>
      <c r="E72" s="971"/>
      <c r="F72" s="971"/>
      <c r="G72" s="971"/>
      <c r="H72" s="971"/>
      <c r="I72" s="971"/>
      <c r="J72" s="971"/>
      <c r="K72" s="971"/>
      <c r="L72" s="971"/>
      <c r="M72" s="971"/>
      <c r="N72" s="971"/>
      <c r="O72" s="971"/>
      <c r="P72" s="972"/>
      <c r="Q72" s="973">
        <v>3</v>
      </c>
      <c r="R72" s="967"/>
      <c r="S72" s="967"/>
      <c r="T72" s="967"/>
      <c r="U72" s="967"/>
      <c r="V72" s="967">
        <v>2</v>
      </c>
      <c r="W72" s="967"/>
      <c r="X72" s="967"/>
      <c r="Y72" s="967"/>
      <c r="Z72" s="967"/>
      <c r="AA72" s="967">
        <v>0</v>
      </c>
      <c r="AB72" s="967"/>
      <c r="AC72" s="967"/>
      <c r="AD72" s="967"/>
      <c r="AE72" s="967"/>
      <c r="AF72" s="967">
        <v>0</v>
      </c>
      <c r="AG72" s="967"/>
      <c r="AH72" s="967"/>
      <c r="AI72" s="967"/>
      <c r="AJ72" s="967"/>
      <c r="AK72" s="967" t="s">
        <v>556</v>
      </c>
      <c r="AL72" s="967"/>
      <c r="AM72" s="967"/>
      <c r="AN72" s="967"/>
      <c r="AO72" s="967"/>
      <c r="AP72" s="967" t="s">
        <v>554</v>
      </c>
      <c r="AQ72" s="967"/>
      <c r="AR72" s="967"/>
      <c r="AS72" s="967"/>
      <c r="AT72" s="967"/>
      <c r="AU72" s="967" t="s">
        <v>554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548</v>
      </c>
      <c r="C73" s="971"/>
      <c r="D73" s="971"/>
      <c r="E73" s="971"/>
      <c r="F73" s="971"/>
      <c r="G73" s="971"/>
      <c r="H73" s="971"/>
      <c r="I73" s="971"/>
      <c r="J73" s="971"/>
      <c r="K73" s="971"/>
      <c r="L73" s="971"/>
      <c r="M73" s="971"/>
      <c r="N73" s="971"/>
      <c r="O73" s="971"/>
      <c r="P73" s="972"/>
      <c r="Q73" s="973">
        <v>51</v>
      </c>
      <c r="R73" s="967"/>
      <c r="S73" s="967"/>
      <c r="T73" s="967"/>
      <c r="U73" s="967"/>
      <c r="V73" s="967">
        <v>51</v>
      </c>
      <c r="W73" s="967"/>
      <c r="X73" s="967"/>
      <c r="Y73" s="967"/>
      <c r="Z73" s="967"/>
      <c r="AA73" s="967" t="s">
        <v>556</v>
      </c>
      <c r="AB73" s="967"/>
      <c r="AC73" s="967"/>
      <c r="AD73" s="967"/>
      <c r="AE73" s="967"/>
      <c r="AF73" s="967" t="s">
        <v>556</v>
      </c>
      <c r="AG73" s="967"/>
      <c r="AH73" s="967"/>
      <c r="AI73" s="967"/>
      <c r="AJ73" s="967"/>
      <c r="AK73" s="967" t="s">
        <v>556</v>
      </c>
      <c r="AL73" s="967"/>
      <c r="AM73" s="967"/>
      <c r="AN73" s="967"/>
      <c r="AO73" s="967"/>
      <c r="AP73" s="967" t="s">
        <v>556</v>
      </c>
      <c r="AQ73" s="967"/>
      <c r="AR73" s="967"/>
      <c r="AS73" s="967"/>
      <c r="AT73" s="967"/>
      <c r="AU73" s="967" t="s">
        <v>556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549</v>
      </c>
      <c r="C74" s="971"/>
      <c r="D74" s="971"/>
      <c r="E74" s="971"/>
      <c r="F74" s="971"/>
      <c r="G74" s="971"/>
      <c r="H74" s="971"/>
      <c r="I74" s="971"/>
      <c r="J74" s="971"/>
      <c r="K74" s="971"/>
      <c r="L74" s="971"/>
      <c r="M74" s="971"/>
      <c r="N74" s="971"/>
      <c r="O74" s="971"/>
      <c r="P74" s="972"/>
      <c r="Q74" s="973">
        <v>445</v>
      </c>
      <c r="R74" s="967"/>
      <c r="S74" s="967"/>
      <c r="T74" s="967"/>
      <c r="U74" s="967"/>
      <c r="V74" s="967">
        <v>420</v>
      </c>
      <c r="W74" s="967"/>
      <c r="X74" s="967"/>
      <c r="Y74" s="967"/>
      <c r="Z74" s="967"/>
      <c r="AA74" s="967">
        <v>25</v>
      </c>
      <c r="AB74" s="967"/>
      <c r="AC74" s="967"/>
      <c r="AD74" s="967"/>
      <c r="AE74" s="967"/>
      <c r="AF74" s="967">
        <v>25</v>
      </c>
      <c r="AG74" s="967"/>
      <c r="AH74" s="967"/>
      <c r="AI74" s="967"/>
      <c r="AJ74" s="967"/>
      <c r="AK74" s="967" t="s">
        <v>556</v>
      </c>
      <c r="AL74" s="967"/>
      <c r="AM74" s="967"/>
      <c r="AN74" s="967"/>
      <c r="AO74" s="967"/>
      <c r="AP74" s="967" t="s">
        <v>556</v>
      </c>
      <c r="AQ74" s="967"/>
      <c r="AR74" s="967"/>
      <c r="AS74" s="967"/>
      <c r="AT74" s="967"/>
      <c r="AU74" s="967" t="s">
        <v>556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550</v>
      </c>
      <c r="C75" s="971"/>
      <c r="D75" s="971"/>
      <c r="E75" s="971"/>
      <c r="F75" s="971"/>
      <c r="G75" s="971"/>
      <c r="H75" s="971"/>
      <c r="I75" s="971"/>
      <c r="J75" s="971"/>
      <c r="K75" s="971"/>
      <c r="L75" s="971"/>
      <c r="M75" s="971"/>
      <c r="N75" s="971"/>
      <c r="O75" s="971"/>
      <c r="P75" s="972"/>
      <c r="Q75" s="974">
        <v>671</v>
      </c>
      <c r="R75" s="975"/>
      <c r="S75" s="975"/>
      <c r="T75" s="975"/>
      <c r="U75" s="976"/>
      <c r="V75" s="977">
        <v>613</v>
      </c>
      <c r="W75" s="975"/>
      <c r="X75" s="975"/>
      <c r="Y75" s="975"/>
      <c r="Z75" s="976"/>
      <c r="AA75" s="977">
        <v>58</v>
      </c>
      <c r="AB75" s="975"/>
      <c r="AC75" s="975"/>
      <c r="AD75" s="975"/>
      <c r="AE75" s="976"/>
      <c r="AF75" s="977">
        <v>58</v>
      </c>
      <c r="AG75" s="975"/>
      <c r="AH75" s="975"/>
      <c r="AI75" s="975"/>
      <c r="AJ75" s="976"/>
      <c r="AK75" s="967" t="s">
        <v>556</v>
      </c>
      <c r="AL75" s="967"/>
      <c r="AM75" s="967"/>
      <c r="AN75" s="967"/>
      <c r="AO75" s="967"/>
      <c r="AP75" s="967" t="s">
        <v>556</v>
      </c>
      <c r="AQ75" s="967"/>
      <c r="AR75" s="967"/>
      <c r="AS75" s="967"/>
      <c r="AT75" s="967"/>
      <c r="AU75" s="967" t="s">
        <v>556</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551</v>
      </c>
      <c r="C76" s="971"/>
      <c r="D76" s="971"/>
      <c r="E76" s="971"/>
      <c r="F76" s="971"/>
      <c r="G76" s="971"/>
      <c r="H76" s="971"/>
      <c r="I76" s="971"/>
      <c r="J76" s="971"/>
      <c r="K76" s="971"/>
      <c r="L76" s="971"/>
      <c r="M76" s="971"/>
      <c r="N76" s="971"/>
      <c r="O76" s="971"/>
      <c r="P76" s="972"/>
      <c r="Q76" s="974">
        <v>197</v>
      </c>
      <c r="R76" s="975"/>
      <c r="S76" s="975"/>
      <c r="T76" s="975"/>
      <c r="U76" s="976"/>
      <c r="V76" s="977">
        <v>98</v>
      </c>
      <c r="W76" s="975"/>
      <c r="X76" s="975"/>
      <c r="Y76" s="975"/>
      <c r="Z76" s="976"/>
      <c r="AA76" s="977">
        <v>100</v>
      </c>
      <c r="AB76" s="975"/>
      <c r="AC76" s="975"/>
      <c r="AD76" s="975"/>
      <c r="AE76" s="976"/>
      <c r="AF76" s="977">
        <v>100</v>
      </c>
      <c r="AG76" s="975"/>
      <c r="AH76" s="975"/>
      <c r="AI76" s="975"/>
      <c r="AJ76" s="976"/>
      <c r="AK76" s="967" t="s">
        <v>556</v>
      </c>
      <c r="AL76" s="967"/>
      <c r="AM76" s="967"/>
      <c r="AN76" s="967"/>
      <c r="AO76" s="967"/>
      <c r="AP76" s="967" t="s">
        <v>556</v>
      </c>
      <c r="AQ76" s="967"/>
      <c r="AR76" s="967"/>
      <c r="AS76" s="967"/>
      <c r="AT76" s="967"/>
      <c r="AU76" s="967" t="s">
        <v>556</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552</v>
      </c>
      <c r="C77" s="971"/>
      <c r="D77" s="971"/>
      <c r="E77" s="971"/>
      <c r="F77" s="971"/>
      <c r="G77" s="971"/>
      <c r="H77" s="971"/>
      <c r="I77" s="971"/>
      <c r="J77" s="971"/>
      <c r="K77" s="971"/>
      <c r="L77" s="971"/>
      <c r="M77" s="971"/>
      <c r="N77" s="971"/>
      <c r="O77" s="971"/>
      <c r="P77" s="972"/>
      <c r="Q77" s="974">
        <v>190</v>
      </c>
      <c r="R77" s="975"/>
      <c r="S77" s="975"/>
      <c r="T77" s="975"/>
      <c r="U77" s="976"/>
      <c r="V77" s="977">
        <v>176</v>
      </c>
      <c r="W77" s="975"/>
      <c r="X77" s="975"/>
      <c r="Y77" s="975"/>
      <c r="Z77" s="976"/>
      <c r="AA77" s="977">
        <v>14</v>
      </c>
      <c r="AB77" s="975"/>
      <c r="AC77" s="975"/>
      <c r="AD77" s="975"/>
      <c r="AE77" s="976"/>
      <c r="AF77" s="977">
        <v>14</v>
      </c>
      <c r="AG77" s="975"/>
      <c r="AH77" s="975"/>
      <c r="AI77" s="975"/>
      <c r="AJ77" s="976"/>
      <c r="AK77" s="967" t="s">
        <v>556</v>
      </c>
      <c r="AL77" s="967"/>
      <c r="AM77" s="967"/>
      <c r="AN77" s="967"/>
      <c r="AO77" s="967"/>
      <c r="AP77" s="967" t="s">
        <v>556</v>
      </c>
      <c r="AQ77" s="967"/>
      <c r="AR77" s="967"/>
      <c r="AS77" s="967"/>
      <c r="AT77" s="967"/>
      <c r="AU77" s="967" t="s">
        <v>556</v>
      </c>
      <c r="AV77" s="967"/>
      <c r="AW77" s="967"/>
      <c r="AX77" s="967"/>
      <c r="AY77" s="967"/>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553</v>
      </c>
      <c r="C78" s="971"/>
      <c r="D78" s="971"/>
      <c r="E78" s="971"/>
      <c r="F78" s="971"/>
      <c r="G78" s="971"/>
      <c r="H78" s="971"/>
      <c r="I78" s="971"/>
      <c r="J78" s="971"/>
      <c r="K78" s="971"/>
      <c r="L78" s="971"/>
      <c r="M78" s="971"/>
      <c r="N78" s="971"/>
      <c r="O78" s="971"/>
      <c r="P78" s="972"/>
      <c r="Q78" s="973">
        <v>203088</v>
      </c>
      <c r="R78" s="967"/>
      <c r="S78" s="967"/>
      <c r="T78" s="967"/>
      <c r="U78" s="967"/>
      <c r="V78" s="967">
        <v>193126</v>
      </c>
      <c r="W78" s="967"/>
      <c r="X78" s="967"/>
      <c r="Y78" s="967"/>
      <c r="Z78" s="967"/>
      <c r="AA78" s="967">
        <v>9962</v>
      </c>
      <c r="AB78" s="967"/>
      <c r="AC78" s="967"/>
      <c r="AD78" s="967"/>
      <c r="AE78" s="967"/>
      <c r="AF78" s="967">
        <v>9962</v>
      </c>
      <c r="AG78" s="967"/>
      <c r="AH78" s="967"/>
      <c r="AI78" s="967"/>
      <c r="AJ78" s="967"/>
      <c r="AK78" s="967">
        <v>1312</v>
      </c>
      <c r="AL78" s="967"/>
      <c r="AM78" s="967"/>
      <c r="AN78" s="967"/>
      <c r="AO78" s="967"/>
      <c r="AP78" s="967" t="s">
        <v>556</v>
      </c>
      <c r="AQ78" s="967"/>
      <c r="AR78" s="967"/>
      <c r="AS78" s="967"/>
      <c r="AT78" s="967"/>
      <c r="AU78" s="967" t="s">
        <v>556</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11000</v>
      </c>
      <c r="AG88" s="955"/>
      <c r="AH88" s="955"/>
      <c r="AI88" s="955"/>
      <c r="AJ88" s="955"/>
      <c r="AK88" s="959"/>
      <c r="AL88" s="959"/>
      <c r="AM88" s="959"/>
      <c r="AN88" s="959"/>
      <c r="AO88" s="959"/>
      <c r="AP88" s="955" t="s">
        <v>561</v>
      </c>
      <c r="AQ88" s="955"/>
      <c r="AR88" s="955"/>
      <c r="AS88" s="955"/>
      <c r="AT88" s="955"/>
      <c r="AU88" s="955" t="s">
        <v>561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t="s">
        <v>562</v>
      </c>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347</v>
      </c>
      <c r="CS102" s="947"/>
      <c r="CT102" s="947"/>
      <c r="CU102" s="947"/>
      <c r="CV102" s="948"/>
      <c r="CW102" s="946">
        <v>13</v>
      </c>
      <c r="CX102" s="947"/>
      <c r="CY102" s="947"/>
      <c r="CZ102" s="947"/>
      <c r="DA102" s="948"/>
      <c r="DB102" s="946" t="s">
        <v>561</v>
      </c>
      <c r="DC102" s="947"/>
      <c r="DD102" s="947"/>
      <c r="DE102" s="947"/>
      <c r="DF102" s="948"/>
      <c r="DG102" s="946" t="s">
        <v>561</v>
      </c>
      <c r="DH102" s="947"/>
      <c r="DI102" s="947"/>
      <c r="DJ102" s="947"/>
      <c r="DK102" s="948"/>
      <c r="DL102" s="946" t="s">
        <v>561</v>
      </c>
      <c r="DM102" s="947"/>
      <c r="DN102" s="947"/>
      <c r="DO102" s="947"/>
      <c r="DP102" s="948"/>
      <c r="DQ102" s="946" t="s">
        <v>561</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287</v>
      </c>
      <c r="AG109" s="888"/>
      <c r="AH109" s="888"/>
      <c r="AI109" s="888"/>
      <c r="AJ109" s="889"/>
      <c r="AK109" s="890" t="s">
        <v>286</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287</v>
      </c>
      <c r="BW109" s="888"/>
      <c r="BX109" s="888"/>
      <c r="BY109" s="888"/>
      <c r="BZ109" s="889"/>
      <c r="CA109" s="890" t="s">
        <v>286</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287</v>
      </c>
      <c r="DM109" s="888"/>
      <c r="DN109" s="888"/>
      <c r="DO109" s="888"/>
      <c r="DP109" s="889"/>
      <c r="DQ109" s="890" t="s">
        <v>286</v>
      </c>
      <c r="DR109" s="888"/>
      <c r="DS109" s="888"/>
      <c r="DT109" s="888"/>
      <c r="DU109" s="889"/>
      <c r="DV109" s="890" t="s">
        <v>408</v>
      </c>
      <c r="DW109" s="888"/>
      <c r="DX109" s="888"/>
      <c r="DY109" s="888"/>
      <c r="DZ109" s="919"/>
    </row>
    <row r="110" spans="1:131" s="197" customFormat="1" ht="26.25" customHeight="1" x14ac:dyDescent="0.15">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1462903</v>
      </c>
      <c r="AB110" s="873"/>
      <c r="AC110" s="873"/>
      <c r="AD110" s="873"/>
      <c r="AE110" s="874"/>
      <c r="AF110" s="875">
        <v>1342906</v>
      </c>
      <c r="AG110" s="873"/>
      <c r="AH110" s="873"/>
      <c r="AI110" s="873"/>
      <c r="AJ110" s="874"/>
      <c r="AK110" s="875">
        <v>1257979</v>
      </c>
      <c r="AL110" s="873"/>
      <c r="AM110" s="873"/>
      <c r="AN110" s="873"/>
      <c r="AO110" s="874"/>
      <c r="AP110" s="876">
        <v>23.3</v>
      </c>
      <c r="AQ110" s="877"/>
      <c r="AR110" s="877"/>
      <c r="AS110" s="877"/>
      <c r="AT110" s="878"/>
      <c r="AU110" s="920" t="s">
        <v>60</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9911747</v>
      </c>
      <c r="BR110" s="800"/>
      <c r="BS110" s="800"/>
      <c r="BT110" s="800"/>
      <c r="BU110" s="800"/>
      <c r="BV110" s="800">
        <v>9916985</v>
      </c>
      <c r="BW110" s="800"/>
      <c r="BX110" s="800"/>
      <c r="BY110" s="800"/>
      <c r="BZ110" s="800"/>
      <c r="CA110" s="800">
        <v>9442865</v>
      </c>
      <c r="CB110" s="800"/>
      <c r="CC110" s="800"/>
      <c r="CD110" s="800"/>
      <c r="CE110" s="800"/>
      <c r="CF110" s="861">
        <v>174.6</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200934</v>
      </c>
      <c r="BR111" s="771"/>
      <c r="BS111" s="771"/>
      <c r="BT111" s="771"/>
      <c r="BU111" s="771"/>
      <c r="BV111" s="771">
        <v>182504</v>
      </c>
      <c r="BW111" s="771"/>
      <c r="BX111" s="771"/>
      <c r="BY111" s="771"/>
      <c r="BZ111" s="771"/>
      <c r="CA111" s="771">
        <v>164399</v>
      </c>
      <c r="CB111" s="771"/>
      <c r="CC111" s="771"/>
      <c r="CD111" s="771"/>
      <c r="CE111" s="771"/>
      <c r="CF111" s="848">
        <v>3</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7475118</v>
      </c>
      <c r="BR112" s="771"/>
      <c r="BS112" s="771"/>
      <c r="BT112" s="771"/>
      <c r="BU112" s="771"/>
      <c r="BV112" s="771">
        <v>7138933</v>
      </c>
      <c r="BW112" s="771"/>
      <c r="BX112" s="771"/>
      <c r="BY112" s="771"/>
      <c r="BZ112" s="771"/>
      <c r="CA112" s="771">
        <v>6701392</v>
      </c>
      <c r="CB112" s="771"/>
      <c r="CC112" s="771"/>
      <c r="CD112" s="771"/>
      <c r="CE112" s="771"/>
      <c r="CF112" s="848">
        <v>123.9</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653090</v>
      </c>
      <c r="AB113" s="909"/>
      <c r="AC113" s="909"/>
      <c r="AD113" s="909"/>
      <c r="AE113" s="910"/>
      <c r="AF113" s="911">
        <v>663006</v>
      </c>
      <c r="AG113" s="909"/>
      <c r="AH113" s="909"/>
      <c r="AI113" s="909"/>
      <c r="AJ113" s="910"/>
      <c r="AK113" s="911">
        <v>649725</v>
      </c>
      <c r="AL113" s="909"/>
      <c r="AM113" s="909"/>
      <c r="AN113" s="909"/>
      <c r="AO113" s="910"/>
      <c r="AP113" s="912">
        <v>12</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t="s">
        <v>111</v>
      </c>
      <c r="BR113" s="771"/>
      <c r="BS113" s="771"/>
      <c r="BT113" s="771"/>
      <c r="BU113" s="771"/>
      <c r="BV113" s="771" t="s">
        <v>111</v>
      </c>
      <c r="BW113" s="771"/>
      <c r="BX113" s="771"/>
      <c r="BY113" s="771"/>
      <c r="BZ113" s="771"/>
      <c r="CA113" s="771" t="s">
        <v>111</v>
      </c>
      <c r="CB113" s="771"/>
      <c r="CC113" s="771"/>
      <c r="CD113" s="771"/>
      <c r="CE113" s="771"/>
      <c r="CF113" s="848" t="s">
        <v>111</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5569</v>
      </c>
      <c r="DH113" s="784"/>
      <c r="DI113" s="784"/>
      <c r="DJ113" s="784"/>
      <c r="DK113" s="785"/>
      <c r="DL113" s="786">
        <v>4801</v>
      </c>
      <c r="DM113" s="784"/>
      <c r="DN113" s="784"/>
      <c r="DO113" s="784"/>
      <c r="DP113" s="785"/>
      <c r="DQ113" s="786">
        <v>4106</v>
      </c>
      <c r="DR113" s="784"/>
      <c r="DS113" s="784"/>
      <c r="DT113" s="784"/>
      <c r="DU113" s="785"/>
      <c r="DV113" s="754">
        <v>0.1</v>
      </c>
      <c r="DW113" s="755"/>
      <c r="DX113" s="755"/>
      <c r="DY113" s="755"/>
      <c r="DZ113" s="756"/>
    </row>
    <row r="114" spans="1:130" s="197" customFormat="1" ht="26.25" customHeight="1" x14ac:dyDescent="0.15">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111</v>
      </c>
      <c r="AB114" s="784"/>
      <c r="AC114" s="784"/>
      <c r="AD114" s="784"/>
      <c r="AE114" s="785"/>
      <c r="AF114" s="786" t="s">
        <v>111</v>
      </c>
      <c r="AG114" s="784"/>
      <c r="AH114" s="784"/>
      <c r="AI114" s="784"/>
      <c r="AJ114" s="785"/>
      <c r="AK114" s="786" t="s">
        <v>111</v>
      </c>
      <c r="AL114" s="784"/>
      <c r="AM114" s="784"/>
      <c r="AN114" s="784"/>
      <c r="AO114" s="785"/>
      <c r="AP114" s="754" t="s">
        <v>111</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1682910</v>
      </c>
      <c r="BR114" s="771"/>
      <c r="BS114" s="771"/>
      <c r="BT114" s="771"/>
      <c r="BU114" s="771"/>
      <c r="BV114" s="771">
        <v>1572819</v>
      </c>
      <c r="BW114" s="771"/>
      <c r="BX114" s="771"/>
      <c r="BY114" s="771"/>
      <c r="BZ114" s="771"/>
      <c r="CA114" s="771">
        <v>1506160</v>
      </c>
      <c r="CB114" s="771"/>
      <c r="CC114" s="771"/>
      <c r="CD114" s="771"/>
      <c r="CE114" s="771"/>
      <c r="CF114" s="848">
        <v>27.9</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v>177703</v>
      </c>
      <c r="DM114" s="784"/>
      <c r="DN114" s="784"/>
      <c r="DO114" s="784"/>
      <c r="DP114" s="785"/>
      <c r="DQ114" s="786">
        <v>160293</v>
      </c>
      <c r="DR114" s="784"/>
      <c r="DS114" s="784"/>
      <c r="DT114" s="784"/>
      <c r="DU114" s="785"/>
      <c r="DV114" s="754">
        <v>3</v>
      </c>
      <c r="DW114" s="755"/>
      <c r="DX114" s="755"/>
      <c r="DY114" s="755"/>
      <c r="DZ114" s="756"/>
    </row>
    <row r="115" spans="1:130" s="197" customFormat="1" ht="26.25" customHeight="1" x14ac:dyDescent="0.15">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21227</v>
      </c>
      <c r="AB115" s="909"/>
      <c r="AC115" s="909"/>
      <c r="AD115" s="909"/>
      <c r="AE115" s="910"/>
      <c r="AF115" s="911">
        <v>18430</v>
      </c>
      <c r="AG115" s="909"/>
      <c r="AH115" s="909"/>
      <c r="AI115" s="909"/>
      <c r="AJ115" s="910"/>
      <c r="AK115" s="911">
        <v>18106</v>
      </c>
      <c r="AL115" s="909"/>
      <c r="AM115" s="909"/>
      <c r="AN115" s="909"/>
      <c r="AO115" s="910"/>
      <c r="AP115" s="912">
        <v>0.3</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195365</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2137220</v>
      </c>
      <c r="AB117" s="895"/>
      <c r="AC117" s="895"/>
      <c r="AD117" s="895"/>
      <c r="AE117" s="896"/>
      <c r="AF117" s="898">
        <v>2024342</v>
      </c>
      <c r="AG117" s="895"/>
      <c r="AH117" s="895"/>
      <c r="AI117" s="895"/>
      <c r="AJ117" s="896"/>
      <c r="AK117" s="898">
        <v>1925810</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287</v>
      </c>
      <c r="AG118" s="888"/>
      <c r="AH118" s="888"/>
      <c r="AI118" s="888"/>
      <c r="AJ118" s="889"/>
      <c r="AK118" s="890" t="s">
        <v>286</v>
      </c>
      <c r="AL118" s="888"/>
      <c r="AM118" s="888"/>
      <c r="AN118" s="888"/>
      <c r="AO118" s="889"/>
      <c r="AP118" s="891" t="s">
        <v>408</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436</v>
      </c>
      <c r="BP118" s="838"/>
      <c r="BQ118" s="857">
        <v>19270709</v>
      </c>
      <c r="BR118" s="858"/>
      <c r="BS118" s="858"/>
      <c r="BT118" s="858"/>
      <c r="BU118" s="858"/>
      <c r="BV118" s="858">
        <v>18811241</v>
      </c>
      <c r="BW118" s="858"/>
      <c r="BX118" s="858"/>
      <c r="BY118" s="858"/>
      <c r="BZ118" s="858"/>
      <c r="CA118" s="858">
        <v>17814816</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4145094</v>
      </c>
      <c r="BR119" s="800"/>
      <c r="BS119" s="800"/>
      <c r="BT119" s="800"/>
      <c r="BU119" s="800"/>
      <c r="BV119" s="800">
        <v>5032038</v>
      </c>
      <c r="BW119" s="800"/>
      <c r="BX119" s="800"/>
      <c r="BY119" s="800"/>
      <c r="BZ119" s="800"/>
      <c r="CA119" s="800">
        <v>5514025</v>
      </c>
      <c r="CB119" s="800"/>
      <c r="CC119" s="800"/>
      <c r="CD119" s="800"/>
      <c r="CE119" s="800"/>
      <c r="CF119" s="861">
        <v>102</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462115</v>
      </c>
      <c r="BR120" s="771"/>
      <c r="BS120" s="771"/>
      <c r="BT120" s="771"/>
      <c r="BU120" s="771"/>
      <c r="BV120" s="771">
        <v>391700</v>
      </c>
      <c r="BW120" s="771"/>
      <c r="BX120" s="771"/>
      <c r="BY120" s="771"/>
      <c r="BZ120" s="771"/>
      <c r="CA120" s="771">
        <v>311601</v>
      </c>
      <c r="CB120" s="771"/>
      <c r="CC120" s="771"/>
      <c r="CD120" s="771"/>
      <c r="CE120" s="771"/>
      <c r="CF120" s="848">
        <v>5.8</v>
      </c>
      <c r="CG120" s="849"/>
      <c r="CH120" s="849"/>
      <c r="CI120" s="849"/>
      <c r="CJ120" s="849"/>
      <c r="CK120" s="850" t="s">
        <v>442</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3652067</v>
      </c>
      <c r="DH120" s="800"/>
      <c r="DI120" s="800"/>
      <c r="DJ120" s="800"/>
      <c r="DK120" s="800"/>
      <c r="DL120" s="800">
        <v>3589192</v>
      </c>
      <c r="DM120" s="800"/>
      <c r="DN120" s="800"/>
      <c r="DO120" s="800"/>
      <c r="DP120" s="800"/>
      <c r="DQ120" s="800">
        <v>3364242</v>
      </c>
      <c r="DR120" s="800"/>
      <c r="DS120" s="800"/>
      <c r="DT120" s="800"/>
      <c r="DU120" s="800"/>
      <c r="DV120" s="801">
        <v>62.2</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825</v>
      </c>
      <c r="AB121" s="784"/>
      <c r="AC121" s="784"/>
      <c r="AD121" s="784"/>
      <c r="AE121" s="785"/>
      <c r="AF121" s="786">
        <v>768</v>
      </c>
      <c r="AG121" s="784"/>
      <c r="AH121" s="784"/>
      <c r="AI121" s="784"/>
      <c r="AJ121" s="785"/>
      <c r="AK121" s="786">
        <v>695</v>
      </c>
      <c r="AL121" s="784"/>
      <c r="AM121" s="784"/>
      <c r="AN121" s="784"/>
      <c r="AO121" s="785"/>
      <c r="AP121" s="754">
        <v>0</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11147508</v>
      </c>
      <c r="BR121" s="858"/>
      <c r="BS121" s="858"/>
      <c r="BT121" s="858"/>
      <c r="BU121" s="858"/>
      <c r="BV121" s="858">
        <v>10804177</v>
      </c>
      <c r="BW121" s="858"/>
      <c r="BX121" s="858"/>
      <c r="BY121" s="858"/>
      <c r="BZ121" s="858"/>
      <c r="CA121" s="858">
        <v>10516164</v>
      </c>
      <c r="CB121" s="858"/>
      <c r="CC121" s="858"/>
      <c r="CD121" s="858"/>
      <c r="CE121" s="858"/>
      <c r="CF121" s="859">
        <v>194.5</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1981409</v>
      </c>
      <c r="DH121" s="771"/>
      <c r="DI121" s="771"/>
      <c r="DJ121" s="771"/>
      <c r="DK121" s="771"/>
      <c r="DL121" s="771">
        <v>1807709</v>
      </c>
      <c r="DM121" s="771"/>
      <c r="DN121" s="771"/>
      <c r="DO121" s="771"/>
      <c r="DP121" s="771"/>
      <c r="DQ121" s="771">
        <v>1712654</v>
      </c>
      <c r="DR121" s="771"/>
      <c r="DS121" s="771"/>
      <c r="DT121" s="771"/>
      <c r="DU121" s="771"/>
      <c r="DV121" s="823">
        <v>31.7</v>
      </c>
      <c r="DW121" s="823"/>
      <c r="DX121" s="823"/>
      <c r="DY121" s="823"/>
      <c r="DZ121" s="824"/>
    </row>
    <row r="122" spans="1:130" s="197" customFormat="1" ht="26.25" customHeight="1" x14ac:dyDescent="0.15">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445</v>
      </c>
      <c r="BP122" s="838"/>
      <c r="BQ122" s="839">
        <v>15754717</v>
      </c>
      <c r="BR122" s="840"/>
      <c r="BS122" s="840"/>
      <c r="BT122" s="840"/>
      <c r="BU122" s="840"/>
      <c r="BV122" s="840">
        <v>16227915</v>
      </c>
      <c r="BW122" s="840"/>
      <c r="BX122" s="840"/>
      <c r="BY122" s="840"/>
      <c r="BZ122" s="840"/>
      <c r="CA122" s="840">
        <v>16341790</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v>1442789</v>
      </c>
      <c r="DH122" s="771"/>
      <c r="DI122" s="771"/>
      <c r="DJ122" s="771"/>
      <c r="DK122" s="771"/>
      <c r="DL122" s="771">
        <v>1345483</v>
      </c>
      <c r="DM122" s="771"/>
      <c r="DN122" s="771"/>
      <c r="DO122" s="771"/>
      <c r="DP122" s="771"/>
      <c r="DQ122" s="771">
        <v>1253557</v>
      </c>
      <c r="DR122" s="771"/>
      <c r="DS122" s="771"/>
      <c r="DT122" s="771"/>
      <c r="DU122" s="771"/>
      <c r="DV122" s="823">
        <v>23.2</v>
      </c>
      <c r="DW122" s="823"/>
      <c r="DX122" s="823"/>
      <c r="DY122" s="823"/>
      <c r="DZ122" s="824"/>
    </row>
    <row r="123" spans="1:130" s="197" customFormat="1" ht="26.25" customHeight="1" thickBot="1" x14ac:dyDescent="0.2">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20402</v>
      </c>
      <c r="AB123" s="784"/>
      <c r="AC123" s="784"/>
      <c r="AD123" s="784"/>
      <c r="AE123" s="785"/>
      <c r="AF123" s="786">
        <v>17662</v>
      </c>
      <c r="AG123" s="784"/>
      <c r="AH123" s="784"/>
      <c r="AI123" s="784"/>
      <c r="AJ123" s="785"/>
      <c r="AK123" s="786">
        <v>17411</v>
      </c>
      <c r="AL123" s="784"/>
      <c r="AM123" s="784"/>
      <c r="AN123" s="784"/>
      <c r="AO123" s="785"/>
      <c r="AP123" s="754">
        <v>0.3</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61.1</v>
      </c>
      <c r="BR123" s="832"/>
      <c r="BS123" s="832"/>
      <c r="BT123" s="832"/>
      <c r="BU123" s="832"/>
      <c r="BV123" s="832">
        <v>45.3</v>
      </c>
      <c r="BW123" s="832"/>
      <c r="BX123" s="832"/>
      <c r="BY123" s="832"/>
      <c r="BZ123" s="832"/>
      <c r="CA123" s="832">
        <v>27.2</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v>209121</v>
      </c>
      <c r="DH123" s="784"/>
      <c r="DI123" s="784"/>
      <c r="DJ123" s="784"/>
      <c r="DK123" s="785"/>
      <c r="DL123" s="786">
        <v>211678</v>
      </c>
      <c r="DM123" s="784"/>
      <c r="DN123" s="784"/>
      <c r="DO123" s="784"/>
      <c r="DP123" s="785"/>
      <c r="DQ123" s="786">
        <v>200593</v>
      </c>
      <c r="DR123" s="784"/>
      <c r="DS123" s="784"/>
      <c r="DT123" s="784"/>
      <c r="DU123" s="785"/>
      <c r="DV123" s="754">
        <v>3.7</v>
      </c>
      <c r="DW123" s="755"/>
      <c r="DX123" s="755"/>
      <c r="DY123" s="755"/>
      <c r="DZ123" s="756"/>
    </row>
    <row r="124" spans="1:130" s="197" customFormat="1" ht="26.25" customHeight="1" x14ac:dyDescent="0.15">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188927</v>
      </c>
      <c r="DH124" s="717"/>
      <c r="DI124" s="717"/>
      <c r="DJ124" s="717"/>
      <c r="DK124" s="718"/>
      <c r="DL124" s="719">
        <v>184170</v>
      </c>
      <c r="DM124" s="717"/>
      <c r="DN124" s="717"/>
      <c r="DO124" s="717"/>
      <c r="DP124" s="718"/>
      <c r="DQ124" s="719">
        <v>169326</v>
      </c>
      <c r="DR124" s="717"/>
      <c r="DS124" s="717"/>
      <c r="DT124" s="717"/>
      <c r="DU124" s="718"/>
      <c r="DV124" s="807">
        <v>3.1</v>
      </c>
      <c r="DW124" s="808"/>
      <c r="DX124" s="808"/>
      <c r="DY124" s="808"/>
      <c r="DZ124" s="809"/>
    </row>
    <row r="125" spans="1:130" s="197" customFormat="1" ht="26.25" customHeight="1" thickBot="1" x14ac:dyDescent="0.2">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456</v>
      </c>
      <c r="AY127" s="758"/>
      <c r="AZ127" s="758"/>
      <c r="BA127" s="758"/>
      <c r="BB127" s="758"/>
      <c r="BC127" s="758"/>
      <c r="BD127" s="758"/>
      <c r="BE127" s="759"/>
      <c r="BF127" s="760" t="s">
        <v>111</v>
      </c>
      <c r="BG127" s="761"/>
      <c r="BH127" s="761"/>
      <c r="BI127" s="761"/>
      <c r="BJ127" s="761"/>
      <c r="BK127" s="761"/>
      <c r="BL127" s="762"/>
      <c r="BM127" s="760">
        <v>14.18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54290</v>
      </c>
      <c r="AB128" s="724"/>
      <c r="AC128" s="724"/>
      <c r="AD128" s="724"/>
      <c r="AE128" s="725"/>
      <c r="AF128" s="726">
        <v>65399</v>
      </c>
      <c r="AG128" s="724"/>
      <c r="AH128" s="724"/>
      <c r="AI128" s="724"/>
      <c r="AJ128" s="725"/>
      <c r="AK128" s="726">
        <v>43819</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111</v>
      </c>
      <c r="BG128" s="791"/>
      <c r="BH128" s="791"/>
      <c r="BI128" s="791"/>
      <c r="BJ128" s="791"/>
      <c r="BK128" s="791"/>
      <c r="BL128" s="792"/>
      <c r="BM128" s="790">
        <v>19.18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7062087</v>
      </c>
      <c r="AB129" s="784"/>
      <c r="AC129" s="784"/>
      <c r="AD129" s="784"/>
      <c r="AE129" s="785"/>
      <c r="AF129" s="786">
        <v>6967876</v>
      </c>
      <c r="AG129" s="784"/>
      <c r="AH129" s="784"/>
      <c r="AI129" s="784"/>
      <c r="AJ129" s="785"/>
      <c r="AK129" s="786">
        <v>6638447</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12.5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1309102</v>
      </c>
      <c r="AB130" s="784"/>
      <c r="AC130" s="784"/>
      <c r="AD130" s="784"/>
      <c r="AE130" s="785"/>
      <c r="AF130" s="786">
        <v>1267105</v>
      </c>
      <c r="AG130" s="784"/>
      <c r="AH130" s="784"/>
      <c r="AI130" s="784"/>
      <c r="AJ130" s="785"/>
      <c r="AK130" s="786">
        <v>1231098</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27.2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5752985</v>
      </c>
      <c r="AB131" s="717"/>
      <c r="AC131" s="717"/>
      <c r="AD131" s="717"/>
      <c r="AE131" s="718"/>
      <c r="AF131" s="719">
        <v>5700771</v>
      </c>
      <c r="AG131" s="717"/>
      <c r="AH131" s="717"/>
      <c r="AI131" s="717"/>
      <c r="AJ131" s="718"/>
      <c r="AK131" s="719">
        <v>5407349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13.450895490000001</v>
      </c>
      <c r="AB132" s="740"/>
      <c r="AC132" s="740"/>
      <c r="AD132" s="740"/>
      <c r="AE132" s="741"/>
      <c r="AF132" s="742">
        <v>12.13586724</v>
      </c>
      <c r="AG132" s="740"/>
      <c r="AH132" s="740"/>
      <c r="AI132" s="740"/>
      <c r="AJ132" s="741"/>
      <c r="AK132" s="742">
        <v>12.03719235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15.3</v>
      </c>
      <c r="AB133" s="749"/>
      <c r="AC133" s="749"/>
      <c r="AD133" s="749"/>
      <c r="AE133" s="750"/>
      <c r="AF133" s="748">
        <v>14</v>
      </c>
      <c r="AG133" s="749"/>
      <c r="AH133" s="749"/>
      <c r="AI133" s="749"/>
      <c r="AJ133" s="750"/>
      <c r="AK133" s="748">
        <v>12.5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4294967292"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9" t="s">
        <v>472</v>
      </c>
      <c r="L7" s="254"/>
      <c r="M7" s="255" t="s">
        <v>473</v>
      </c>
      <c r="N7" s="256"/>
    </row>
    <row r="8" spans="1:16" x14ac:dyDescent="0.15">
      <c r="A8" s="248"/>
      <c r="B8" s="244"/>
      <c r="C8" s="244"/>
      <c r="D8" s="244"/>
      <c r="E8" s="244"/>
      <c r="F8" s="244"/>
      <c r="G8" s="257"/>
      <c r="H8" s="258"/>
      <c r="I8" s="258"/>
      <c r="J8" s="259"/>
      <c r="K8" s="1120"/>
      <c r="L8" s="260" t="s">
        <v>474</v>
      </c>
      <c r="M8" s="261" t="s">
        <v>475</v>
      </c>
      <c r="N8" s="262" t="s">
        <v>476</v>
      </c>
    </row>
    <row r="9" spans="1:16" x14ac:dyDescent="0.15">
      <c r="A9" s="248"/>
      <c r="B9" s="244"/>
      <c r="C9" s="244"/>
      <c r="D9" s="244"/>
      <c r="E9" s="244"/>
      <c r="F9" s="244"/>
      <c r="G9" s="1133" t="s">
        <v>477</v>
      </c>
      <c r="H9" s="1134"/>
      <c r="I9" s="1134"/>
      <c r="J9" s="1135"/>
      <c r="K9" s="263">
        <v>2088885</v>
      </c>
      <c r="L9" s="264">
        <v>224853</v>
      </c>
      <c r="M9" s="265">
        <v>138183</v>
      </c>
      <c r="N9" s="266">
        <v>62.7</v>
      </c>
    </row>
    <row r="10" spans="1:16" x14ac:dyDescent="0.15">
      <c r="A10" s="248"/>
      <c r="B10" s="244"/>
      <c r="C10" s="244"/>
      <c r="D10" s="244"/>
      <c r="E10" s="244"/>
      <c r="F10" s="244"/>
      <c r="G10" s="1133" t="s">
        <v>478</v>
      </c>
      <c r="H10" s="1134"/>
      <c r="I10" s="1134"/>
      <c r="J10" s="1135"/>
      <c r="K10" s="267">
        <v>106521</v>
      </c>
      <c r="L10" s="268">
        <v>11466</v>
      </c>
      <c r="M10" s="269">
        <v>15438</v>
      </c>
      <c r="N10" s="270">
        <v>-25.7</v>
      </c>
    </row>
    <row r="11" spans="1:16" ht="13.5" customHeight="1" x14ac:dyDescent="0.15">
      <c r="A11" s="248"/>
      <c r="B11" s="244"/>
      <c r="C11" s="244"/>
      <c r="D11" s="244"/>
      <c r="E11" s="244"/>
      <c r="F11" s="244"/>
      <c r="G11" s="1133" t="s">
        <v>479</v>
      </c>
      <c r="H11" s="1134"/>
      <c r="I11" s="1134"/>
      <c r="J11" s="1135"/>
      <c r="K11" s="267">
        <v>1809</v>
      </c>
      <c r="L11" s="268">
        <v>195</v>
      </c>
      <c r="M11" s="269">
        <v>22352</v>
      </c>
      <c r="N11" s="270">
        <v>-99.1</v>
      </c>
    </row>
    <row r="12" spans="1:16" ht="13.5" customHeight="1" x14ac:dyDescent="0.15">
      <c r="A12" s="248"/>
      <c r="B12" s="244"/>
      <c r="C12" s="244"/>
      <c r="D12" s="244"/>
      <c r="E12" s="244"/>
      <c r="F12" s="244"/>
      <c r="G12" s="1133" t="s">
        <v>480</v>
      </c>
      <c r="H12" s="1134"/>
      <c r="I12" s="1134"/>
      <c r="J12" s="1135"/>
      <c r="K12" s="267">
        <v>20958</v>
      </c>
      <c r="L12" s="268">
        <v>2256</v>
      </c>
      <c r="M12" s="269">
        <v>2530</v>
      </c>
      <c r="N12" s="270">
        <v>-10.8</v>
      </c>
    </row>
    <row r="13" spans="1:16" ht="13.5" customHeight="1" x14ac:dyDescent="0.15">
      <c r="A13" s="248"/>
      <c r="B13" s="244"/>
      <c r="C13" s="244"/>
      <c r="D13" s="244"/>
      <c r="E13" s="244"/>
      <c r="F13" s="244"/>
      <c r="G13" s="1133" t="s">
        <v>481</v>
      </c>
      <c r="H13" s="1134"/>
      <c r="I13" s="1134"/>
      <c r="J13" s="1135"/>
      <c r="K13" s="267" t="s">
        <v>482</v>
      </c>
      <c r="L13" s="268" t="s">
        <v>482</v>
      </c>
      <c r="M13" s="269" t="s">
        <v>482</v>
      </c>
      <c r="N13" s="270" t="s">
        <v>482</v>
      </c>
    </row>
    <row r="14" spans="1:16" ht="13.5" customHeight="1" x14ac:dyDescent="0.15">
      <c r="A14" s="248"/>
      <c r="B14" s="244"/>
      <c r="C14" s="244"/>
      <c r="D14" s="244"/>
      <c r="E14" s="244"/>
      <c r="F14" s="244"/>
      <c r="G14" s="1133" t="s">
        <v>483</v>
      </c>
      <c r="H14" s="1134"/>
      <c r="I14" s="1134"/>
      <c r="J14" s="1135"/>
      <c r="K14" s="267" t="s">
        <v>482</v>
      </c>
      <c r="L14" s="268" t="s">
        <v>482</v>
      </c>
      <c r="M14" s="269">
        <v>5605</v>
      </c>
      <c r="N14" s="270" t="s">
        <v>482</v>
      </c>
    </row>
    <row r="15" spans="1:16" ht="13.5" customHeight="1" x14ac:dyDescent="0.15">
      <c r="A15" s="248"/>
      <c r="B15" s="244"/>
      <c r="C15" s="244"/>
      <c r="D15" s="244"/>
      <c r="E15" s="244"/>
      <c r="F15" s="244"/>
      <c r="G15" s="1133" t="s">
        <v>484</v>
      </c>
      <c r="H15" s="1134"/>
      <c r="I15" s="1134"/>
      <c r="J15" s="1135"/>
      <c r="K15" s="267" t="s">
        <v>482</v>
      </c>
      <c r="L15" s="268" t="s">
        <v>482</v>
      </c>
      <c r="M15" s="269">
        <v>3103</v>
      </c>
      <c r="N15" s="270" t="s">
        <v>482</v>
      </c>
    </row>
    <row r="16" spans="1:16" x14ac:dyDescent="0.15">
      <c r="A16" s="248"/>
      <c r="B16" s="244"/>
      <c r="C16" s="244"/>
      <c r="D16" s="244"/>
      <c r="E16" s="244"/>
      <c r="F16" s="244"/>
      <c r="G16" s="1136" t="s">
        <v>485</v>
      </c>
      <c r="H16" s="1137"/>
      <c r="I16" s="1137"/>
      <c r="J16" s="1138"/>
      <c r="K16" s="268">
        <v>-211202</v>
      </c>
      <c r="L16" s="268">
        <v>-22734</v>
      </c>
      <c r="M16" s="269">
        <v>-15159</v>
      </c>
      <c r="N16" s="270">
        <v>50</v>
      </c>
    </row>
    <row r="17" spans="1:16" x14ac:dyDescent="0.15">
      <c r="A17" s="248"/>
      <c r="B17" s="244"/>
      <c r="C17" s="244"/>
      <c r="D17" s="244"/>
      <c r="E17" s="244"/>
      <c r="F17" s="244"/>
      <c r="G17" s="1136" t="s">
        <v>169</v>
      </c>
      <c r="H17" s="1137"/>
      <c r="I17" s="1137"/>
      <c r="J17" s="1138"/>
      <c r="K17" s="268">
        <v>2006971</v>
      </c>
      <c r="L17" s="268">
        <v>216036</v>
      </c>
      <c r="M17" s="269">
        <v>172052</v>
      </c>
      <c r="N17" s="270">
        <v>25.6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30" t="s">
        <v>490</v>
      </c>
      <c r="H21" s="1131"/>
      <c r="I21" s="1131"/>
      <c r="J21" s="1132"/>
      <c r="K21" s="280">
        <v>26.8</v>
      </c>
      <c r="L21" s="281">
        <v>15.52</v>
      </c>
      <c r="M21" s="282">
        <v>11.28</v>
      </c>
      <c r="N21" s="249"/>
      <c r="O21" s="283"/>
      <c r="P21" s="279"/>
    </row>
    <row r="22" spans="1:16" s="284" customFormat="1" x14ac:dyDescent="0.15">
      <c r="A22" s="279"/>
      <c r="B22" s="249"/>
      <c r="C22" s="249"/>
      <c r="D22" s="249"/>
      <c r="E22" s="249"/>
      <c r="F22" s="249"/>
      <c r="G22" s="1130" t="s">
        <v>491</v>
      </c>
      <c r="H22" s="1131"/>
      <c r="I22" s="1131"/>
      <c r="J22" s="1132"/>
      <c r="K22" s="285">
        <v>90</v>
      </c>
      <c r="L22" s="286">
        <v>95.8</v>
      </c>
      <c r="M22" s="287">
        <v>-5.8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9" t="s">
        <v>472</v>
      </c>
      <c r="L30" s="254"/>
      <c r="M30" s="255" t="s">
        <v>473</v>
      </c>
      <c r="N30" s="256"/>
    </row>
    <row r="31" spans="1:16" x14ac:dyDescent="0.15">
      <c r="A31" s="248"/>
      <c r="B31" s="244"/>
      <c r="C31" s="244"/>
      <c r="D31" s="244"/>
      <c r="E31" s="244"/>
      <c r="F31" s="244"/>
      <c r="G31" s="257"/>
      <c r="H31" s="258"/>
      <c r="I31" s="258"/>
      <c r="J31" s="259"/>
      <c r="K31" s="1120"/>
      <c r="L31" s="260" t="s">
        <v>474</v>
      </c>
      <c r="M31" s="261" t="s">
        <v>475</v>
      </c>
      <c r="N31" s="262" t="s">
        <v>476</v>
      </c>
    </row>
    <row r="32" spans="1:16" ht="27" customHeight="1" x14ac:dyDescent="0.15">
      <c r="A32" s="248"/>
      <c r="B32" s="244"/>
      <c r="C32" s="244"/>
      <c r="D32" s="244"/>
      <c r="E32" s="244"/>
      <c r="F32" s="244"/>
      <c r="G32" s="1121" t="s">
        <v>494</v>
      </c>
      <c r="H32" s="1122"/>
      <c r="I32" s="1122"/>
      <c r="J32" s="1123"/>
      <c r="K32" s="294">
        <v>1257979</v>
      </c>
      <c r="L32" s="294">
        <v>135412</v>
      </c>
      <c r="M32" s="295">
        <v>106666</v>
      </c>
      <c r="N32" s="296">
        <v>26.9</v>
      </c>
    </row>
    <row r="33" spans="1:16" ht="13.5" customHeight="1" x14ac:dyDescent="0.15">
      <c r="A33" s="248"/>
      <c r="B33" s="244"/>
      <c r="C33" s="244"/>
      <c r="D33" s="244"/>
      <c r="E33" s="244"/>
      <c r="F33" s="244"/>
      <c r="G33" s="1121" t="s">
        <v>495</v>
      </c>
      <c r="H33" s="1122"/>
      <c r="I33" s="1122"/>
      <c r="J33" s="1123"/>
      <c r="K33" s="294" t="s">
        <v>482</v>
      </c>
      <c r="L33" s="294" t="s">
        <v>482</v>
      </c>
      <c r="M33" s="295" t="s">
        <v>482</v>
      </c>
      <c r="N33" s="296" t="s">
        <v>482</v>
      </c>
    </row>
    <row r="34" spans="1:16" ht="27" customHeight="1" x14ac:dyDescent="0.15">
      <c r="A34" s="248"/>
      <c r="B34" s="244"/>
      <c r="C34" s="244"/>
      <c r="D34" s="244"/>
      <c r="E34" s="244"/>
      <c r="F34" s="244"/>
      <c r="G34" s="1121" t="s">
        <v>496</v>
      </c>
      <c r="H34" s="1122"/>
      <c r="I34" s="1122"/>
      <c r="J34" s="1123"/>
      <c r="K34" s="294" t="s">
        <v>482</v>
      </c>
      <c r="L34" s="294" t="s">
        <v>482</v>
      </c>
      <c r="M34" s="295">
        <v>439</v>
      </c>
      <c r="N34" s="296" t="s">
        <v>482</v>
      </c>
    </row>
    <row r="35" spans="1:16" ht="27" customHeight="1" x14ac:dyDescent="0.15">
      <c r="A35" s="248"/>
      <c r="B35" s="244"/>
      <c r="C35" s="244"/>
      <c r="D35" s="244"/>
      <c r="E35" s="244"/>
      <c r="F35" s="244"/>
      <c r="G35" s="1121" t="s">
        <v>497</v>
      </c>
      <c r="H35" s="1122"/>
      <c r="I35" s="1122"/>
      <c r="J35" s="1123"/>
      <c r="K35" s="294">
        <v>649725</v>
      </c>
      <c r="L35" s="294">
        <v>69938</v>
      </c>
      <c r="M35" s="295">
        <v>24405</v>
      </c>
      <c r="N35" s="296">
        <v>186.6</v>
      </c>
    </row>
    <row r="36" spans="1:16" ht="27" customHeight="1" x14ac:dyDescent="0.15">
      <c r="A36" s="248"/>
      <c r="B36" s="244"/>
      <c r="C36" s="244"/>
      <c r="D36" s="244"/>
      <c r="E36" s="244"/>
      <c r="F36" s="244"/>
      <c r="G36" s="1121" t="s">
        <v>498</v>
      </c>
      <c r="H36" s="1122"/>
      <c r="I36" s="1122"/>
      <c r="J36" s="1123"/>
      <c r="K36" s="294" t="s">
        <v>482</v>
      </c>
      <c r="L36" s="294" t="s">
        <v>482</v>
      </c>
      <c r="M36" s="295">
        <v>4847</v>
      </c>
      <c r="N36" s="296" t="s">
        <v>482</v>
      </c>
    </row>
    <row r="37" spans="1:16" ht="13.5" customHeight="1" x14ac:dyDescent="0.15">
      <c r="A37" s="248"/>
      <c r="B37" s="244"/>
      <c r="C37" s="244"/>
      <c r="D37" s="244"/>
      <c r="E37" s="244"/>
      <c r="F37" s="244"/>
      <c r="G37" s="1121" t="s">
        <v>499</v>
      </c>
      <c r="H37" s="1122"/>
      <c r="I37" s="1122"/>
      <c r="J37" s="1123"/>
      <c r="K37" s="294">
        <v>18106</v>
      </c>
      <c r="L37" s="294">
        <v>1949</v>
      </c>
      <c r="M37" s="295">
        <v>2124</v>
      </c>
      <c r="N37" s="296">
        <v>-8.1999999999999993</v>
      </c>
    </row>
    <row r="38" spans="1:16" ht="27" customHeight="1" x14ac:dyDescent="0.15">
      <c r="A38" s="248"/>
      <c r="B38" s="244"/>
      <c r="C38" s="244"/>
      <c r="D38" s="244"/>
      <c r="E38" s="244"/>
      <c r="F38" s="244"/>
      <c r="G38" s="1124" t="s">
        <v>500</v>
      </c>
      <c r="H38" s="1125"/>
      <c r="I38" s="1125"/>
      <c r="J38" s="1126"/>
      <c r="K38" s="297" t="s">
        <v>482</v>
      </c>
      <c r="L38" s="297" t="s">
        <v>482</v>
      </c>
      <c r="M38" s="298">
        <v>33</v>
      </c>
      <c r="N38" s="299" t="s">
        <v>482</v>
      </c>
      <c r="O38" s="293"/>
    </row>
    <row r="39" spans="1:16" x14ac:dyDescent="0.15">
      <c r="A39" s="248"/>
      <c r="B39" s="244"/>
      <c r="C39" s="244"/>
      <c r="D39" s="244"/>
      <c r="E39" s="244"/>
      <c r="F39" s="244"/>
      <c r="G39" s="1124" t="s">
        <v>501</v>
      </c>
      <c r="H39" s="1125"/>
      <c r="I39" s="1125"/>
      <c r="J39" s="1126"/>
      <c r="K39" s="300">
        <v>-43819</v>
      </c>
      <c r="L39" s="300">
        <v>-4717</v>
      </c>
      <c r="M39" s="301">
        <v>-5315</v>
      </c>
      <c r="N39" s="302">
        <v>-11.3</v>
      </c>
      <c r="O39" s="293"/>
    </row>
    <row r="40" spans="1:16" ht="27" customHeight="1" x14ac:dyDescent="0.15">
      <c r="A40" s="248"/>
      <c r="B40" s="244"/>
      <c r="C40" s="244"/>
      <c r="D40" s="244"/>
      <c r="E40" s="244"/>
      <c r="F40" s="244"/>
      <c r="G40" s="1121" t="s">
        <v>502</v>
      </c>
      <c r="H40" s="1122"/>
      <c r="I40" s="1122"/>
      <c r="J40" s="1123"/>
      <c r="K40" s="300">
        <v>-1231098</v>
      </c>
      <c r="L40" s="300">
        <v>-132519</v>
      </c>
      <c r="M40" s="301">
        <v>-96584</v>
      </c>
      <c r="N40" s="302">
        <v>37.200000000000003</v>
      </c>
      <c r="O40" s="293"/>
    </row>
    <row r="41" spans="1:16" x14ac:dyDescent="0.15">
      <c r="A41" s="248"/>
      <c r="B41" s="244"/>
      <c r="C41" s="244"/>
      <c r="D41" s="244"/>
      <c r="E41" s="244"/>
      <c r="F41" s="244"/>
      <c r="G41" s="1127" t="s">
        <v>281</v>
      </c>
      <c r="H41" s="1128"/>
      <c r="I41" s="1128"/>
      <c r="J41" s="1129"/>
      <c r="K41" s="294">
        <v>650893</v>
      </c>
      <c r="L41" s="300">
        <v>70064</v>
      </c>
      <c r="M41" s="301">
        <v>36615</v>
      </c>
      <c r="N41" s="302">
        <v>91.4</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4" t="s">
        <v>472</v>
      </c>
      <c r="J49" s="1116" t="s">
        <v>506</v>
      </c>
      <c r="K49" s="1117"/>
      <c r="L49" s="1117"/>
      <c r="M49" s="1117"/>
      <c r="N49" s="1118"/>
    </row>
    <row r="50" spans="1:14" x14ac:dyDescent="0.15">
      <c r="A50" s="248"/>
      <c r="B50" s="244"/>
      <c r="C50" s="244"/>
      <c r="D50" s="244"/>
      <c r="E50" s="244"/>
      <c r="F50" s="244"/>
      <c r="G50" s="312"/>
      <c r="H50" s="313"/>
      <c r="I50" s="1115"/>
      <c r="J50" s="314" t="s">
        <v>507</v>
      </c>
      <c r="K50" s="315" t="s">
        <v>508</v>
      </c>
      <c r="L50" s="316" t="s">
        <v>509</v>
      </c>
      <c r="M50" s="317" t="s">
        <v>510</v>
      </c>
      <c r="N50" s="318" t="s">
        <v>511</v>
      </c>
    </row>
    <row r="51" spans="1:14" x14ac:dyDescent="0.15">
      <c r="A51" s="248"/>
      <c r="B51" s="244"/>
      <c r="C51" s="244"/>
      <c r="D51" s="244"/>
      <c r="E51" s="244"/>
      <c r="F51" s="244"/>
      <c r="G51" s="310" t="s">
        <v>512</v>
      </c>
      <c r="H51" s="311"/>
      <c r="I51" s="319">
        <v>1896323</v>
      </c>
      <c r="J51" s="320">
        <v>187495</v>
      </c>
      <c r="K51" s="321">
        <v>1.3</v>
      </c>
      <c r="L51" s="322">
        <v>147869</v>
      </c>
      <c r="M51" s="323">
        <v>16.3</v>
      </c>
      <c r="N51" s="324">
        <v>-15</v>
      </c>
    </row>
    <row r="52" spans="1:14" x14ac:dyDescent="0.15">
      <c r="A52" s="248"/>
      <c r="B52" s="244"/>
      <c r="C52" s="244"/>
      <c r="D52" s="244"/>
      <c r="E52" s="244"/>
      <c r="F52" s="244"/>
      <c r="G52" s="325"/>
      <c r="H52" s="326" t="s">
        <v>513</v>
      </c>
      <c r="I52" s="327">
        <v>913607</v>
      </c>
      <c r="J52" s="328">
        <v>90331</v>
      </c>
      <c r="K52" s="329">
        <v>-17.8</v>
      </c>
      <c r="L52" s="330">
        <v>63271</v>
      </c>
      <c r="M52" s="331">
        <v>-12.8</v>
      </c>
      <c r="N52" s="332">
        <v>-5</v>
      </c>
    </row>
    <row r="53" spans="1:14" x14ac:dyDescent="0.15">
      <c r="A53" s="248"/>
      <c r="B53" s="244"/>
      <c r="C53" s="244"/>
      <c r="D53" s="244"/>
      <c r="E53" s="244"/>
      <c r="F53" s="244"/>
      <c r="G53" s="310" t="s">
        <v>514</v>
      </c>
      <c r="H53" s="311"/>
      <c r="I53" s="319">
        <v>1261027</v>
      </c>
      <c r="J53" s="320">
        <v>127415</v>
      </c>
      <c r="K53" s="321">
        <v>-32</v>
      </c>
      <c r="L53" s="322">
        <v>146140</v>
      </c>
      <c r="M53" s="323">
        <v>-1.2</v>
      </c>
      <c r="N53" s="324">
        <v>-30.8</v>
      </c>
    </row>
    <row r="54" spans="1:14" x14ac:dyDescent="0.15">
      <c r="A54" s="248"/>
      <c r="B54" s="244"/>
      <c r="C54" s="244"/>
      <c r="D54" s="244"/>
      <c r="E54" s="244"/>
      <c r="F54" s="244"/>
      <c r="G54" s="325"/>
      <c r="H54" s="326" t="s">
        <v>513</v>
      </c>
      <c r="I54" s="327">
        <v>741421</v>
      </c>
      <c r="J54" s="328">
        <v>74914</v>
      </c>
      <c r="K54" s="329">
        <v>-17.100000000000001</v>
      </c>
      <c r="L54" s="330">
        <v>75451</v>
      </c>
      <c r="M54" s="331">
        <v>19.3</v>
      </c>
      <c r="N54" s="332">
        <v>-36.4</v>
      </c>
    </row>
    <row r="55" spans="1:14" x14ac:dyDescent="0.15">
      <c r="A55" s="248"/>
      <c r="B55" s="244"/>
      <c r="C55" s="244"/>
      <c r="D55" s="244"/>
      <c r="E55" s="244"/>
      <c r="F55" s="244"/>
      <c r="G55" s="310" t="s">
        <v>515</v>
      </c>
      <c r="H55" s="311"/>
      <c r="I55" s="319">
        <v>954097</v>
      </c>
      <c r="J55" s="320">
        <v>97876</v>
      </c>
      <c r="K55" s="321">
        <v>-23.2</v>
      </c>
      <c r="L55" s="322">
        <v>146641</v>
      </c>
      <c r="M55" s="323">
        <v>0.3</v>
      </c>
      <c r="N55" s="324">
        <v>-23.5</v>
      </c>
    </row>
    <row r="56" spans="1:14" x14ac:dyDescent="0.15">
      <c r="A56" s="248"/>
      <c r="B56" s="244"/>
      <c r="C56" s="244"/>
      <c r="D56" s="244"/>
      <c r="E56" s="244"/>
      <c r="F56" s="244"/>
      <c r="G56" s="325"/>
      <c r="H56" s="326" t="s">
        <v>513</v>
      </c>
      <c r="I56" s="327">
        <v>470815</v>
      </c>
      <c r="J56" s="328">
        <v>48299</v>
      </c>
      <c r="K56" s="329">
        <v>-35.5</v>
      </c>
      <c r="L56" s="330">
        <v>68142</v>
      </c>
      <c r="M56" s="331">
        <v>-9.6999999999999993</v>
      </c>
      <c r="N56" s="332">
        <v>-25.8</v>
      </c>
    </row>
    <row r="57" spans="1:14" x14ac:dyDescent="0.15">
      <c r="A57" s="248"/>
      <c r="B57" s="244"/>
      <c r="C57" s="244"/>
      <c r="D57" s="244"/>
      <c r="E57" s="244"/>
      <c r="F57" s="244"/>
      <c r="G57" s="310" t="s">
        <v>516</v>
      </c>
      <c r="H57" s="311"/>
      <c r="I57" s="319">
        <v>2025588</v>
      </c>
      <c r="J57" s="320">
        <v>211616</v>
      </c>
      <c r="K57" s="321">
        <v>116.2</v>
      </c>
      <c r="L57" s="322">
        <v>174587</v>
      </c>
      <c r="M57" s="323">
        <v>19.100000000000001</v>
      </c>
      <c r="N57" s="324">
        <v>97.1</v>
      </c>
    </row>
    <row r="58" spans="1:14" x14ac:dyDescent="0.15">
      <c r="A58" s="248"/>
      <c r="B58" s="244"/>
      <c r="C58" s="244"/>
      <c r="D58" s="244"/>
      <c r="E58" s="244"/>
      <c r="F58" s="244"/>
      <c r="G58" s="325"/>
      <c r="H58" s="326" t="s">
        <v>513</v>
      </c>
      <c r="I58" s="327">
        <v>627496</v>
      </c>
      <c r="J58" s="328">
        <v>65555</v>
      </c>
      <c r="K58" s="329">
        <v>35.700000000000003</v>
      </c>
      <c r="L58" s="330">
        <v>79695</v>
      </c>
      <c r="M58" s="331">
        <v>17</v>
      </c>
      <c r="N58" s="332">
        <v>18.7</v>
      </c>
    </row>
    <row r="59" spans="1:14" x14ac:dyDescent="0.15">
      <c r="A59" s="248"/>
      <c r="B59" s="244"/>
      <c r="C59" s="244"/>
      <c r="D59" s="244"/>
      <c r="E59" s="244"/>
      <c r="F59" s="244"/>
      <c r="G59" s="310" t="s">
        <v>517</v>
      </c>
      <c r="H59" s="311"/>
      <c r="I59" s="319">
        <v>1121427</v>
      </c>
      <c r="J59" s="320">
        <v>120713</v>
      </c>
      <c r="K59" s="321">
        <v>-43</v>
      </c>
      <c r="L59" s="322">
        <v>175675</v>
      </c>
      <c r="M59" s="323">
        <v>0.6</v>
      </c>
      <c r="N59" s="324">
        <v>-43.6</v>
      </c>
    </row>
    <row r="60" spans="1:14" x14ac:dyDescent="0.15">
      <c r="A60" s="248"/>
      <c r="B60" s="244"/>
      <c r="C60" s="244"/>
      <c r="D60" s="244"/>
      <c r="E60" s="244"/>
      <c r="F60" s="244"/>
      <c r="G60" s="325"/>
      <c r="H60" s="326" t="s">
        <v>513</v>
      </c>
      <c r="I60" s="333">
        <v>595117</v>
      </c>
      <c r="J60" s="328">
        <v>64060</v>
      </c>
      <c r="K60" s="329">
        <v>-2.2999999999999998</v>
      </c>
      <c r="L60" s="330">
        <v>87698</v>
      </c>
      <c r="M60" s="331">
        <v>10</v>
      </c>
      <c r="N60" s="332">
        <v>-12.3</v>
      </c>
    </row>
    <row r="61" spans="1:14" x14ac:dyDescent="0.15">
      <c r="A61" s="248"/>
      <c r="B61" s="244"/>
      <c r="C61" s="244"/>
      <c r="D61" s="244"/>
      <c r="E61" s="244"/>
      <c r="F61" s="244"/>
      <c r="G61" s="310" t="s">
        <v>518</v>
      </c>
      <c r="H61" s="334"/>
      <c r="I61" s="335">
        <v>1451692</v>
      </c>
      <c r="J61" s="336">
        <v>149023</v>
      </c>
      <c r="K61" s="337">
        <v>3.9</v>
      </c>
      <c r="L61" s="338">
        <v>158182</v>
      </c>
      <c r="M61" s="339">
        <v>7</v>
      </c>
      <c r="N61" s="324">
        <v>-3.1</v>
      </c>
    </row>
    <row r="62" spans="1:14" x14ac:dyDescent="0.15">
      <c r="A62" s="248"/>
      <c r="B62" s="244"/>
      <c r="C62" s="244"/>
      <c r="D62" s="244"/>
      <c r="E62" s="244"/>
      <c r="F62" s="244"/>
      <c r="G62" s="325"/>
      <c r="H62" s="326" t="s">
        <v>513</v>
      </c>
      <c r="I62" s="327">
        <v>669691</v>
      </c>
      <c r="J62" s="328">
        <v>68632</v>
      </c>
      <c r="K62" s="329">
        <v>-7.4</v>
      </c>
      <c r="L62" s="330">
        <v>74851</v>
      </c>
      <c r="M62" s="331">
        <v>4.8</v>
      </c>
      <c r="N62" s="332">
        <v>-12.2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22.23</v>
      </c>
      <c r="G47" s="12">
        <v>28.09</v>
      </c>
      <c r="H47" s="12">
        <v>35.29</v>
      </c>
      <c r="I47" s="12">
        <v>44.43</v>
      </c>
      <c r="J47" s="13">
        <v>55.12</v>
      </c>
    </row>
    <row r="48" spans="2:10" ht="57.75" customHeight="1" x14ac:dyDescent="0.15">
      <c r="B48" s="14"/>
      <c r="C48" s="1141" t="s">
        <v>4</v>
      </c>
      <c r="D48" s="1141"/>
      <c r="E48" s="1142"/>
      <c r="F48" s="15">
        <v>7.92</v>
      </c>
      <c r="G48" s="16">
        <v>8.5299999999999994</v>
      </c>
      <c r="H48" s="16">
        <v>7.54</v>
      </c>
      <c r="I48" s="16">
        <v>7.98</v>
      </c>
      <c r="J48" s="17">
        <v>9.39</v>
      </c>
    </row>
    <row r="49" spans="2:10" ht="57.75" customHeight="1" thickBot="1" x14ac:dyDescent="0.2">
      <c r="B49" s="18"/>
      <c r="C49" s="1143" t="s">
        <v>5</v>
      </c>
      <c r="D49" s="1143"/>
      <c r="E49" s="1144"/>
      <c r="F49" s="19">
        <v>4.92</v>
      </c>
      <c r="G49" s="20">
        <v>0.23</v>
      </c>
      <c r="H49" s="20">
        <v>3.82</v>
      </c>
      <c r="I49" s="20">
        <v>5.13</v>
      </c>
      <c r="J49" s="21">
        <v>5.27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525</v>
      </c>
      <c r="D34" s="1151"/>
      <c r="E34" s="1152"/>
      <c r="F34" s="32">
        <v>11.15</v>
      </c>
      <c r="G34" s="33">
        <v>11.61</v>
      </c>
      <c r="H34" s="33">
        <v>11.31</v>
      </c>
      <c r="I34" s="33">
        <v>11.81</v>
      </c>
      <c r="J34" s="34">
        <v>12.11</v>
      </c>
      <c r="K34" s="22"/>
      <c r="L34" s="22"/>
      <c r="M34" s="22"/>
      <c r="N34" s="22"/>
      <c r="O34" s="22"/>
      <c r="P34" s="22"/>
    </row>
    <row r="35" spans="1:16" ht="39" customHeight="1" x14ac:dyDescent="0.15">
      <c r="A35" s="22"/>
      <c r="B35" s="35"/>
      <c r="C35" s="1145" t="s">
        <v>526</v>
      </c>
      <c r="D35" s="1146"/>
      <c r="E35" s="1147"/>
      <c r="F35" s="36">
        <v>7.9</v>
      </c>
      <c r="G35" s="37">
        <v>8.43</v>
      </c>
      <c r="H35" s="37">
        <v>7.49</v>
      </c>
      <c r="I35" s="37">
        <v>7.92</v>
      </c>
      <c r="J35" s="38">
        <v>9.3000000000000007</v>
      </c>
      <c r="K35" s="22"/>
      <c r="L35" s="22"/>
      <c r="M35" s="22"/>
      <c r="N35" s="22"/>
      <c r="O35" s="22"/>
      <c r="P35" s="22"/>
    </row>
    <row r="36" spans="1:16" ht="39" customHeight="1" x14ac:dyDescent="0.15">
      <c r="A36" s="22"/>
      <c r="B36" s="35"/>
      <c r="C36" s="1145" t="s">
        <v>527</v>
      </c>
      <c r="D36" s="1146"/>
      <c r="E36" s="1147"/>
      <c r="F36" s="36">
        <v>4.2699999999999996</v>
      </c>
      <c r="G36" s="37">
        <v>4.8899999999999997</v>
      </c>
      <c r="H36" s="37">
        <v>5.05</v>
      </c>
      <c r="I36" s="37">
        <v>5.25</v>
      </c>
      <c r="J36" s="38">
        <v>5.71</v>
      </c>
      <c r="K36" s="22"/>
      <c r="L36" s="22"/>
      <c r="M36" s="22"/>
      <c r="N36" s="22"/>
      <c r="O36" s="22"/>
      <c r="P36" s="22"/>
    </row>
    <row r="37" spans="1:16" ht="39" customHeight="1" x14ac:dyDescent="0.15">
      <c r="A37" s="22"/>
      <c r="B37" s="35"/>
      <c r="C37" s="1145" t="s">
        <v>528</v>
      </c>
      <c r="D37" s="1146"/>
      <c r="E37" s="1147"/>
      <c r="F37" s="36">
        <v>1.81</v>
      </c>
      <c r="G37" s="37">
        <v>2.15</v>
      </c>
      <c r="H37" s="37">
        <v>2.5</v>
      </c>
      <c r="I37" s="37">
        <v>2.21</v>
      </c>
      <c r="J37" s="38">
        <v>2.1800000000000002</v>
      </c>
      <c r="K37" s="22"/>
      <c r="L37" s="22"/>
      <c r="M37" s="22"/>
      <c r="N37" s="22"/>
      <c r="O37" s="22"/>
      <c r="P37" s="22"/>
    </row>
    <row r="38" spans="1:16" ht="39" customHeight="1" x14ac:dyDescent="0.15">
      <c r="A38" s="22"/>
      <c r="B38" s="35"/>
      <c r="C38" s="1145" t="s">
        <v>529</v>
      </c>
      <c r="D38" s="1146"/>
      <c r="E38" s="1147"/>
      <c r="F38" s="36">
        <v>0.16</v>
      </c>
      <c r="G38" s="37">
        <v>0.03</v>
      </c>
      <c r="H38" s="37">
        <v>0.05</v>
      </c>
      <c r="I38" s="37">
        <v>0.22</v>
      </c>
      <c r="J38" s="38">
        <v>0.39</v>
      </c>
      <c r="K38" s="22"/>
      <c r="L38" s="22"/>
      <c r="M38" s="22"/>
      <c r="N38" s="22"/>
      <c r="O38" s="22"/>
      <c r="P38" s="22"/>
    </row>
    <row r="39" spans="1:16" ht="39" customHeight="1" x14ac:dyDescent="0.15">
      <c r="A39" s="22"/>
      <c r="B39" s="35"/>
      <c r="C39" s="1145" t="s">
        <v>530</v>
      </c>
      <c r="D39" s="1146"/>
      <c r="E39" s="1147"/>
      <c r="F39" s="36">
        <v>0.17</v>
      </c>
      <c r="G39" s="37">
        <v>0.16</v>
      </c>
      <c r="H39" s="37">
        <v>0.11</v>
      </c>
      <c r="I39" s="37">
        <v>0.06</v>
      </c>
      <c r="J39" s="38">
        <v>0.17</v>
      </c>
      <c r="K39" s="22"/>
      <c r="L39" s="22"/>
      <c r="M39" s="22"/>
      <c r="N39" s="22"/>
      <c r="O39" s="22"/>
      <c r="P39" s="22"/>
    </row>
    <row r="40" spans="1:16" ht="39" customHeight="1" x14ac:dyDescent="0.15">
      <c r="A40" s="22"/>
      <c r="B40" s="35"/>
      <c r="C40" s="1145" t="s">
        <v>531</v>
      </c>
      <c r="D40" s="1146"/>
      <c r="E40" s="1147"/>
      <c r="F40" s="36">
        <v>0.17</v>
      </c>
      <c r="G40" s="37">
        <v>0.14000000000000001</v>
      </c>
      <c r="H40" s="37">
        <v>0.12</v>
      </c>
      <c r="I40" s="37">
        <v>0.08</v>
      </c>
      <c r="J40" s="38">
        <v>0.09</v>
      </c>
      <c r="K40" s="22"/>
      <c r="L40" s="22"/>
      <c r="M40" s="22"/>
      <c r="N40" s="22"/>
      <c r="O40" s="22"/>
      <c r="P40" s="22"/>
    </row>
    <row r="41" spans="1:16" ht="39" customHeight="1" x14ac:dyDescent="0.15">
      <c r="A41" s="22"/>
      <c r="B41" s="35"/>
      <c r="C41" s="1145" t="s">
        <v>532</v>
      </c>
      <c r="D41" s="1146"/>
      <c r="E41" s="1147"/>
      <c r="F41" s="36">
        <v>0.05</v>
      </c>
      <c r="G41" s="37">
        <v>0.06</v>
      </c>
      <c r="H41" s="37">
        <v>0.08</v>
      </c>
      <c r="I41" s="37">
        <v>0.08</v>
      </c>
      <c r="J41" s="38">
        <v>0.09</v>
      </c>
      <c r="K41" s="22"/>
      <c r="L41" s="22"/>
      <c r="M41" s="22"/>
      <c r="N41" s="22"/>
      <c r="O41" s="22"/>
      <c r="P41" s="22"/>
    </row>
    <row r="42" spans="1:16" ht="39" customHeight="1" x14ac:dyDescent="0.15">
      <c r="A42" s="22"/>
      <c r="B42" s="39"/>
      <c r="C42" s="1145" t="s">
        <v>533</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534</v>
      </c>
      <c r="D43" s="1149"/>
      <c r="E43" s="1150"/>
      <c r="F43" s="41">
        <v>0.39</v>
      </c>
      <c r="G43" s="42">
        <v>0.38</v>
      </c>
      <c r="H43" s="42">
        <v>0.34</v>
      </c>
      <c r="I43" s="42">
        <v>0.18</v>
      </c>
      <c r="J43" s="43">
        <v>0.23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4"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1842</v>
      </c>
      <c r="L45" s="60">
        <v>1661</v>
      </c>
      <c r="M45" s="60">
        <v>1463</v>
      </c>
      <c r="N45" s="60">
        <v>1343</v>
      </c>
      <c r="O45" s="61">
        <v>1258</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591</v>
      </c>
      <c r="L48" s="64">
        <v>642</v>
      </c>
      <c r="M48" s="64">
        <v>653</v>
      </c>
      <c r="N48" s="64">
        <v>663</v>
      </c>
      <c r="O48" s="65">
        <v>650</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482</v>
      </c>
      <c r="L49" s="64" t="s">
        <v>482</v>
      </c>
      <c r="M49" s="64" t="s">
        <v>482</v>
      </c>
      <c r="N49" s="64" t="s">
        <v>482</v>
      </c>
      <c r="O49" s="65" t="s">
        <v>482</v>
      </c>
      <c r="P49" s="48"/>
      <c r="Q49" s="48"/>
      <c r="R49" s="48"/>
      <c r="S49" s="48"/>
      <c r="T49" s="48"/>
      <c r="U49" s="48"/>
    </row>
    <row r="50" spans="1:21" ht="30.75" customHeight="1" x14ac:dyDescent="0.15">
      <c r="A50" s="48"/>
      <c r="B50" s="1163"/>
      <c r="C50" s="1164"/>
      <c r="D50" s="62"/>
      <c r="E50" s="1155" t="s">
        <v>17</v>
      </c>
      <c r="F50" s="1155"/>
      <c r="G50" s="1155"/>
      <c r="H50" s="1155"/>
      <c r="I50" s="1155"/>
      <c r="J50" s="1156"/>
      <c r="K50" s="63">
        <v>31</v>
      </c>
      <c r="L50" s="64">
        <v>29</v>
      </c>
      <c r="M50" s="64">
        <v>21</v>
      </c>
      <c r="N50" s="64">
        <v>18</v>
      </c>
      <c r="O50" s="65">
        <v>18</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1579</v>
      </c>
      <c r="L52" s="64">
        <v>1443</v>
      </c>
      <c r="M52" s="64">
        <v>1364</v>
      </c>
      <c r="N52" s="64">
        <v>1332</v>
      </c>
      <c r="O52" s="65">
        <v>1276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885</v>
      </c>
      <c r="L53" s="69">
        <v>889</v>
      </c>
      <c r="M53" s="69">
        <v>773</v>
      </c>
      <c r="N53" s="69">
        <v>692</v>
      </c>
      <c r="O53" s="70">
        <v>650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2016-04-21T06:10:08Z</cp:lastPrinted>
  <dcterms:created xsi:type="dcterms:W3CDTF">2016-02-15T02:08:13Z</dcterms:created>
  <dcterms:modified xsi:type="dcterms:W3CDTF">2016-04-23T05:08:43Z</dcterms:modified>
  <cp:category/>
</cp:coreProperties>
</file>