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7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concurrentManualCount="2"/>
</workbook>
</file>

<file path=xl/calcChain.xml><?xml version="1.0" encoding="utf-8"?>
<calcChain xmlns="http://schemas.openxmlformats.org/spreadsheetml/2006/main">
  <c r="AA7" i="11" l="1"/>
  <c r="BG38" i="9" l="1"/>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AM38" i="9"/>
  <c r="C38" i="9"/>
  <c r="AM37" i="9"/>
  <c r="C37" i="9"/>
  <c r="AM36" i="9"/>
  <c r="C36" i="9"/>
  <c r="CO34" i="9"/>
  <c r="CO35" i="9" s="1"/>
  <c r="CO36" i="9" s="1"/>
  <c r="CO37" i="9" s="1"/>
  <c r="BW34" i="9"/>
  <c r="BW35" i="9" s="1"/>
  <c r="BW36" i="9" s="1"/>
  <c r="BW37" i="9" s="1"/>
  <c r="BW38" i="9" s="1"/>
  <c r="BW39" i="9" s="1"/>
  <c r="BW40" i="9" s="1"/>
  <c r="BW41" i="9" s="1"/>
  <c r="BW42" i="9" s="1"/>
  <c r="BW43" i="9" s="1"/>
  <c r="C34" i="9"/>
  <c r="C35" i="9" l="1"/>
  <c r="U34" i="9"/>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 r="AM34" i="9"/>
  <c r="AM35" i="9" s="1"/>
</calcChain>
</file>

<file path=xl/sharedStrings.xml><?xml version="1.0" encoding="utf-8"?>
<sst xmlns="http://schemas.openxmlformats.org/spreadsheetml/2006/main" count="1106" uniqueCount="583">
  <si>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</si>
  <si>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</si>
  <si>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</si>
  <si>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</si>
  <si>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</si>
  <si>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</si>
  <si>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</si>
  <si>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</si>
  <si>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</si>
  <si>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</si>
  <si>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</si>
  <si>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</si>
  <si>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</si>
  <si>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</si>
  <si>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</si>
  <si>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</si>
  <si>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</si>
  <si>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</si>
  <si>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</si>
  <si>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</si>
  <si>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</si>
  <si>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</si>
  <si>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</si>
  <si>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</si>
  <si>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</si>
  <si>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</si>
  <si>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</si>
  <si>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</si>
  <si>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</si>
  <si>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</si>
  <si>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</si>
  <si>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</si>
  <si>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</si>
  <si>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</si>
  <si>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</si>
  <si>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</si>
  <si>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</si>
  <si>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</si>
  <si>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</si>
  <si>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</si>
  <si>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</si>
  <si>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</si>
  <si>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</si>
  <si>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</si>
  <si>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</si>
  <si>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</si>
  <si>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</si>
  <si>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</si>
  <si>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</si>
  <si>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</si>
  <si>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</si>
  <si>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</si>
  <si>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</si>
  <si>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</si>
  <si>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</si>
  <si>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</si>
  <si>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</si>
  <si>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</si>
  <si>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</si>
  <si>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</si>
  <si>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</si>
  <si>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</si>
  <si>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</si>
  <si>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</si>
  <si>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</si>
  <si>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</si>
  <si>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</si>
  <si>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</si>
  <si>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</si>
  <si>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Ⅱ－０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</si>
  <si>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</si>
  <si>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</si>
  <si>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</si>
  <si>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</si>
  <si>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</si>
  <si>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</si>
  <si>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</si>
  <si>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</si>
  <si>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</si>
  <si>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</si>
  <si>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</si>
  <si>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</si>
  <si>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久万高原町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</si>
  <si>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</si>
  <si>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</si>
  <si>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</si>
  <si>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</si>
  <si>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</si>
  <si>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</si>
  <si>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</si>
  <si>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</si>
  <si>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</si>
  <si>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</si>
  <si>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</si>
  <si>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</si>
  <si>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</si>
  <si>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</si>
  <si>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</si>
  <si>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</si>
  <si>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</si>
  <si>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</si>
  <si>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</si>
  <si>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</si>
  <si>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</si>
  <si>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</si>
  <si>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</si>
  <si>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</si>
  <si>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</si>
  <si>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</si>
  <si>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</si>
  <si>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</si>
  <si>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</si>
  <si>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</si>
  <si>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</si>
  <si>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</si>
  <si>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</si>
  <si>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</si>
  <si>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</si>
  <si>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</si>
  <si>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</si>
  <si>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</si>
  <si>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</si>
  <si>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</si>
  <si>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</si>
  <si>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</si>
  <si>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</si>
  <si>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</si>
  <si>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</si>
  <si>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</si>
  <si>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</si>
  <si>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</si>
  <si>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</si>
  <si>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</si>
  <si>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</si>
  <si>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</si>
  <si>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</si>
  <si>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</si>
  <si>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</si>
  <si>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</si>
  <si>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</si>
  <si>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</si>
  <si>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</si>
  <si>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</si>
  <si>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</si>
  <si>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</si>
  <si>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</si>
  <si>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</si>
  <si>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</si>
  <si>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</si>
  <si>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</si>
  <si>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</si>
  <si>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</si>
  <si>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</si>
  <si>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</si>
  <si>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</si>
  <si>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</si>
  <si>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</si>
  <si>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</si>
  <si>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</si>
  <si>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</si>
  <si>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</si>
  <si>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</si>
  <si>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</si>
  <si>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</si>
  <si>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</si>
  <si>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</si>
  <si>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</si>
  <si>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</si>
  <si>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</si>
  <si>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</si>
  <si>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</si>
  <si>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</si>
  <si>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</si>
  <si>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</si>
  <si>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</si>
  <si>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</si>
  <si>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</si>
  <si>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</si>
  <si>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</si>
  <si>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</si>
  <si>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</si>
  <si>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</si>
  <si>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</si>
  <si>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</si>
  <si>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</si>
  <si>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</si>
  <si>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</si>
  <si>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</si>
  <si>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</si>
  <si>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</si>
  <si>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</si>
  <si>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</si>
  <si>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</si>
  <si>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愛媛県久万高原町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</si>
  <si>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</si>
  <si>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</si>
  <si>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</si>
  <si>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</si>
  <si>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</si>
  <si>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</si>
  <si>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</si>
  <si>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</si>
  <si>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</si>
  <si>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</si>
  <si>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</si>
  <si>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</si>
  <si>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</si>
  <si>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</si>
  <si>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</si>
  <si>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</si>
  <si>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</si>
  <si>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</si>
  <si>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</si>
  <si>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</si>
  <si>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</si>
  <si>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</si>
  <si>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</si>
  <si>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</si>
  <si>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</si>
  <si>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</si>
  <si>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</si>
  <si>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</si>
  <si>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</si>
  <si>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</si>
  <si>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</si>
  <si>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</si>
  <si>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</si>
  <si>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</si>
  <si>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</si>
  <si>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</si>
  <si>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</si>
  <si>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</si>
  <si>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</si>
  <si>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</si>
  <si>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</si>
  <si>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</si>
  <si>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</si>
  <si>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</si>
  <si>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</si>
  <si>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</si>
  <si>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</si>
  <si>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</si>
  <si>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</si>
  <si>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</si>
  <si>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</si>
  <si>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</si>
  <si>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</si>
  <si>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</si>
  <si>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</si>
  <si>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</si>
  <si>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</si>
  <si>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</si>
  <si>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</si>
  <si>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</si>
  <si>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</si>
  <si>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</si>
  <si>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</si>
  <si>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</si>
  <si>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</si>
  <si>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</si>
  <si>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</si>
  <si>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</si>
  <si>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</si>
  <si>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</si>
  <si>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</si>
  <si>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</si>
  <si>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</si>
  <si>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</si>
  <si>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</si>
  <si>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</si>
  <si>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</si>
  <si>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</si>
  <si>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</si>
  <si>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</si>
  <si>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</si>
  <si>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</si>
  <si>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</si>
  <si>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</si>
  <si>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</si>
  <si>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</si>
  <si>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</si>
  <si>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</si>
  <si>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</si>
  <si>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</si>
  <si>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</si>
  <si>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</si>
  <si>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</si>
  <si>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</si>
  <si>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</si>
  <si>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</si>
  <si>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</si>
  <si>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</si>
  <si>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</si>
  <si>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</si>
  <si>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</si>
  <si>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</si>
  <si>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</si>
  <si>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</si>
  <si>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</si>
  <si>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</si>
  <si>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</si>
  <si>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</si>
  <si>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</si>
  <si>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</si>
  <si>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</si>
  <si>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</si>
  <si>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</si>
  <si>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</si>
  <si>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</si>
  <si>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</si>
  <si>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</si>
  <si>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</si>
  <si>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</si>
  <si>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</si>
  <si>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</si>
  <si>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</si>
  <si>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</si>
  <si>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</si>
  <si>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</si>
  <si>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</si>
  <si>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</si>
  <si>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</si>
  <si>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</si>
  <si>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</si>
  <si>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</si>
  <si>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</si>
  <si>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</si>
  <si>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</si>
  <si>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</si>
  <si>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</si>
  <si>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</si>
  <si>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</si>
  <si>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</si>
  <si>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</si>
  <si>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</si>
  <si>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</si>
  <si>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</si>
  <si>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</si>
  <si>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</si>
  <si>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</si>
  <si>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</si>
  <si>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愛媛県久万高原町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</si>
  <si>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</si>
  <si>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</si>
  <si>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</si>
  <si>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</si>
  <si>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</si>
  <si>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</si>
  <si>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</si>
  <si>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</si>
  <si>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</si>
  <si>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</si>
  <si>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</si>
  <si>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</si>
  <si>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</si>
  <si>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</si>
  <si>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</si>
  <si>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</si>
  <si>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</si>
  <si>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</si>
  <si>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</si>
  <si>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</si>
  <si>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凶荒予備事業特別会計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</si>
  <si>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</si>
  <si>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</si>
  <si>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</si>
  <si>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</si>
  <si>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</si>
  <si>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</si>
  <si>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</si>
  <si>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</si>
  <si>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</si>
  <si>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</si>
  <si>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</si>
  <si>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</si>
  <si>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</si>
  <si>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</si>
  <si>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訪問看護事業特別会計</t>
    <phoneticPr fontId="5"/>
  </si>
  <si>
    <t>国民健康保険事業特別会計</t>
    <phoneticPr fontId="5"/>
  </si>
  <si>
    <t>国民健康保険診療所事業特別会計</t>
    <phoneticPr fontId="5"/>
  </si>
  <si>
    <t>介護保険事業特別会計</t>
    <phoneticPr fontId="5"/>
  </si>
  <si>
    <t>後期高齢者医療保険事業特別会計</t>
    <phoneticPr fontId="5"/>
  </si>
  <si>
    <t>病院事業会計</t>
    <phoneticPr fontId="5"/>
  </si>
  <si>
    <t>法適用企業</t>
    <phoneticPr fontId="5"/>
  </si>
  <si>
    <t>老人保健施設事業会計</t>
    <phoneticPr fontId="5"/>
  </si>
  <si>
    <t>簡易水道事業特別会計</t>
    <phoneticPr fontId="5"/>
  </si>
  <si>
    <t>法非適用企業</t>
    <phoneticPr fontId="5"/>
  </si>
  <si>
    <t>公共下水道事業特別会計</t>
    <phoneticPr fontId="5"/>
  </si>
  <si>
    <t>農業集落排水事業特別会計</t>
    <phoneticPr fontId="5"/>
  </si>
  <si>
    <t>浄化槽事業特別会計</t>
    <phoneticPr fontId="5"/>
  </si>
  <si>
    <t>分譲宅地造成事業特別会計</t>
    <phoneticPr fontId="5"/>
  </si>
  <si>
    <t>-</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</si>
  <si>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</si>
  <si>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</si>
  <si>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</si>
  <si>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</si>
  <si>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</si>
  <si>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</si>
  <si>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</si>
  <si>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</si>
  <si>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</si>
  <si>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</si>
  <si>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</si>
  <si>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</si>
  <si>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</si>
  <si>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</si>
  <si>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</si>
  <si>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</si>
  <si>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</si>
  <si>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</si>
  <si>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</si>
  <si>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</si>
  <si>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</si>
  <si>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</si>
  <si>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</si>
  <si>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</si>
  <si>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</si>
  <si>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</si>
  <si>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</si>
  <si>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</si>
  <si>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</si>
  <si>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</si>
  <si>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</si>
  <si>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</si>
  <si>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</si>
  <si>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</si>
  <si>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</si>
  <si>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</si>
  <si>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</si>
  <si>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</si>
  <si>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</si>
  <si>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</si>
  <si>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</si>
  <si>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</si>
  <si>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</si>
  <si>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</si>
  <si>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</si>
  <si>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</si>
  <si>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</si>
  <si>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</si>
  <si>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</si>
  <si>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</si>
  <si>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</si>
  <si>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</si>
  <si>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</si>
  <si>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</si>
  <si>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</si>
  <si>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</si>
  <si>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</si>
  <si>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簡易水道事業特別会計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</si>
  <si>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</si>
  <si>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</si>
  <si>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公共下水道事業特別会計</t>
    <phoneticPr fontId="5"/>
  </si>
  <si>
    <t>(Ｆ)</t>
    <phoneticPr fontId="5"/>
  </si>
  <si>
    <t>農業集落排水事業特別会計</t>
    <phoneticPr fontId="5"/>
  </si>
  <si>
    <t>将来負担比率（(Ｅ)－(Ｆ)）／（(Ｃ)－(Ｄ)）×１００</t>
    <rPh sb="0" eb="2">
      <t>ショウライ</t>
    </rPh>
    <rPh sb="2" eb="4">
      <t>フタン</t>
    </rPh>
    <rPh sb="4" eb="6">
      <t>ヒリツ</t>
    </rPh>
    <phoneticPr fontId="5"/>
  </si>
  <si>
    <t>老人保健施設事業会計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</si>
  <si>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</si>
  <si>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</si>
  <si>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</si>
  <si>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</si>
  <si>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</si>
  <si>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</si>
  <si>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</si>
  <si>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</si>
  <si>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</si>
  <si>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</si>
  <si>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</si>
  <si>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</si>
  <si>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</si>
  <si>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</si>
  <si>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</si>
  <si>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</si>
  <si>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</si>
  <si>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</si>
  <si>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</si>
  <si>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</si>
  <si>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</si>
  <si>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</si>
  <si>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</si>
  <si>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</si>
  <si>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</si>
  <si>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</si>
  <si>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</si>
  <si>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</si>
  <si>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</si>
  <si>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</si>
  <si>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</si>
  <si>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</si>
  <si>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</si>
  <si>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</si>
  <si>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</si>
  <si>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</si>
  <si>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</si>
  <si>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</si>
  <si>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</si>
  <si>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</si>
  <si>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</si>
  <si>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</si>
  <si>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</si>
  <si>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</si>
  <si>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</si>
  <si>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</si>
  <si>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</si>
  <si>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</si>
  <si>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</si>
  <si>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</si>
  <si>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</si>
  <si>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</si>
  <si>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</si>
  <si>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</si>
  <si>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</si>
  <si>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</si>
  <si>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</si>
  <si>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</si>
  <si>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</si>
  <si>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</si>
  <si>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</si>
  <si>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</si>
  <si>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</si>
  <si>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</si>
  <si>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</si>
  <si>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</si>
  <si>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</si>
  <si>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</si>
  <si>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</si>
  <si>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</si>
  <si>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</si>
  <si>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</si>
  <si>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</si>
  <si>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</si>
  <si>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</si>
  <si>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</si>
  <si>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</si>
  <si>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</si>
  <si>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</si>
  <si>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</si>
  <si>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</si>
  <si>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</si>
  <si>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病院事業会計</t>
  </si>
  <si>
    <t>一般会計</t>
  </si>
  <si>
    <t>老人保健施設事業会計</t>
  </si>
  <si>
    <t>国民健康保険事業特別会計</t>
  </si>
  <si>
    <t>介護保険事業特別会計</t>
  </si>
  <si>
    <t>簡易水道事業特別会計</t>
  </si>
  <si>
    <t>国民健康保険診療所事業特別会計</t>
  </si>
  <si>
    <t>訪問看護事業特別会計</t>
  </si>
  <si>
    <t>その他会計（赤字）</t>
  </si>
  <si>
    <t>その他会計（黒字）</t>
  </si>
  <si>
    <t>-</t>
    <phoneticPr fontId="2"/>
  </si>
  <si>
    <t>-</t>
    <phoneticPr fontId="2"/>
  </si>
  <si>
    <t>-</t>
    <phoneticPr fontId="2"/>
  </si>
  <si>
    <t>松山広域福祉施設事務組合　一般会計</t>
    <rPh sb="0" eb="2">
      <t>マツヤマ</t>
    </rPh>
    <rPh sb="2" eb="4">
      <t>コウイキ</t>
    </rPh>
    <rPh sb="4" eb="6">
      <t>フクシ</t>
    </rPh>
    <rPh sb="6" eb="8">
      <t>シセツ</t>
    </rPh>
    <rPh sb="8" eb="10">
      <t>ジム</t>
    </rPh>
    <rPh sb="10" eb="12">
      <t>クミアイ</t>
    </rPh>
    <rPh sb="13" eb="15">
      <t>イッパン</t>
    </rPh>
    <rPh sb="15" eb="17">
      <t>カイケイ</t>
    </rPh>
    <phoneticPr fontId="2"/>
  </si>
  <si>
    <t>松山広域福祉施設事務組合　公営企業会計</t>
    <rPh sb="0" eb="2">
      <t>マツヤマ</t>
    </rPh>
    <rPh sb="2" eb="4">
      <t>コウイキ</t>
    </rPh>
    <rPh sb="4" eb="6">
      <t>フクシ</t>
    </rPh>
    <rPh sb="6" eb="8">
      <t>シセツ</t>
    </rPh>
    <rPh sb="8" eb="10">
      <t>ジム</t>
    </rPh>
    <rPh sb="10" eb="12">
      <t>クミアイ</t>
    </rPh>
    <rPh sb="13" eb="15">
      <t>コウエイ</t>
    </rPh>
    <rPh sb="15" eb="17">
      <t>キギョウ</t>
    </rPh>
    <rPh sb="17" eb="19">
      <t>カイケイ</t>
    </rPh>
    <phoneticPr fontId="2"/>
  </si>
  <si>
    <t>愛媛県市町総合事務組合　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
  </si>
  <si>
    <t>-</t>
    <phoneticPr fontId="2"/>
  </si>
  <si>
    <t>愛媛県市町総合事務組合　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</si>
  <si>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　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</si>
  <si>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　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2"/>
  </si>
  <si>
    <t>愛媛県市町総合事務組合　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</si>
  <si>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愛媛県市町総合事務組合　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2"/>
  </si>
  <si>
    <t>愛媛地方税滞納整理機構</t>
    <rPh sb="0" eb="2">
      <t>エヒメ</t>
    </rPh>
    <rPh sb="2" eb="5">
      <t>チホウゼイ</t>
    </rPh>
    <rPh sb="5" eb="7">
      <t>タイノウ</t>
    </rPh>
    <rPh sb="7" eb="9">
      <t>セイリ</t>
    </rPh>
    <rPh sb="9" eb="11">
      <t>キコウ</t>
    </rPh>
    <phoneticPr fontId="2"/>
  </si>
  <si>
    <t>愛媛県後期高齢者医療広域連合　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
  </si>
  <si>
    <t>愛媛県後期高齢者医療広域連合　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</si>
  <si>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公益社団法人久万高原農業公社</t>
    <rPh sb="0" eb="2">
      <t>コウエキ</t>
    </rPh>
    <rPh sb="2" eb="4">
      <t>シャダン</t>
    </rPh>
    <rPh sb="4" eb="6">
      <t>ホウジン</t>
    </rPh>
    <rPh sb="6" eb="10">
      <t>クマコウゲン</t>
    </rPh>
    <rPh sb="10" eb="12">
      <t>ノウギョウ</t>
    </rPh>
    <rPh sb="12" eb="14">
      <t>コウシャ</t>
    </rPh>
    <phoneticPr fontId="2"/>
  </si>
  <si>
    <t>-</t>
    <phoneticPr fontId="2"/>
  </si>
  <si>
    <t>-</t>
    <phoneticPr fontId="2"/>
  </si>
  <si>
    <t>株式会社いぶき</t>
    <rPh sb="0" eb="2">
      <t>カブシキ</t>
    </rPh>
    <rPh sb="2" eb="4">
      <t>カイシャ</t>
    </rPh>
    <phoneticPr fontId="2"/>
  </si>
  <si>
    <t>-</t>
    <phoneticPr fontId="2"/>
  </si>
  <si>
    <t>一般社団法人柳谷産業開発公社</t>
    <rPh sb="0" eb="2">
      <t>イッパン</t>
    </rPh>
    <rPh sb="2" eb="4">
      <t>シャダン</t>
    </rPh>
    <rPh sb="4" eb="6">
      <t>ホウジン</t>
    </rPh>
    <rPh sb="6" eb="8">
      <t>ヤナダニ</t>
    </rPh>
    <rPh sb="8" eb="10">
      <t>サンギョウ</t>
    </rPh>
    <rPh sb="10" eb="12">
      <t>カイハツ</t>
    </rPh>
    <rPh sb="12" eb="14">
      <t>コウシャ</t>
    </rPh>
    <phoneticPr fontId="2"/>
  </si>
  <si>
    <t>株式会社みかわ</t>
    <rPh sb="0" eb="2">
      <t>カブシキ</t>
    </rPh>
    <rPh sb="2" eb="4">
      <t>カイシャ</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</si>
  <si>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</si>
  <si>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</si>
  <si>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</si>
  <si>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</si>
  <si>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</si>
  <si>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</si>
  <si>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</si>
  <si>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</si>
  <si>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</si>
  <si>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</si>
  <si>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</si>
  <si>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実質公債費比率は前年度比1.0ポイント減の11.5ポイントとなった。減少要因は、普通会計における元利償還金が前年度より88,128千円減となっていることが最も多い。普通会計の地方債元利償還金は今後も減少することが見込まれるが、国勢調査人口減による普通交付税や臨時財政対策債の発行可能額も今後確実に減少するために今後の実質公債費比率の減少はあまり見込めない。
　将来負担費比率は前年度比18.9ポイント減の8.3ポイントとなった。減少要因は、地方債現在高、債務負担行為支出予定額、公営企業への繰入見込額、退職手当負担見込額の負担額が減少し、充当可能基金額が前年度に続き大幅に増額したためである。今後はいずれの算定項目も減少が見込まれるが、普通交付税の減少も確実であるため、充当可能となる基金についても維持は出来ても増加は難しいと考えられ、しばらくは緩やかにではあるが減少するものの将来的には悪化する恐れもある。</t>
    <rPh sb="1" eb="3">
      <t>ジッシツ</t>
    </rPh>
    <rPh sb="3" eb="6">
      <t>コウサイヒ</t>
    </rPh>
    <rPh sb="6" eb="8">
      <t>ヒリツ</t>
    </rPh>
    <rPh sb="9" eb="13">
      <t>ゼンネンドヒ</t>
    </rPh>
    <rPh sb="20" eb="21">
      <t>ゲン</t>
    </rPh>
    <rPh sb="35" eb="37">
      <t>ゲンショウ</t>
    </rPh>
    <rPh sb="37" eb="39">
      <t>ヨウイン</t>
    </rPh>
    <rPh sb="41" eb="43">
      <t>フツウ</t>
    </rPh>
    <rPh sb="43" eb="45">
      <t>カイケイ</t>
    </rPh>
    <rPh sb="49" eb="51">
      <t>ガンリ</t>
    </rPh>
    <rPh sb="51" eb="54">
      <t>ショウカンキン</t>
    </rPh>
    <rPh sb="55" eb="58">
      <t>ゼンネンド</t>
    </rPh>
    <rPh sb="66" eb="68">
      <t>センエン</t>
    </rPh>
    <rPh sb="68" eb="69">
      <t>ゲン</t>
    </rPh>
    <rPh sb="78" eb="79">
      <t>モット</t>
    </rPh>
    <rPh sb="80" eb="81">
      <t>オオ</t>
    </rPh>
    <rPh sb="83" eb="85">
      <t>フツウ</t>
    </rPh>
    <rPh sb="85" eb="87">
      <t>カイケイ</t>
    </rPh>
    <rPh sb="88" eb="91">
      <t>チホウサイ</t>
    </rPh>
    <rPh sb="91" eb="93">
      <t>ガンリ</t>
    </rPh>
    <rPh sb="93" eb="96">
      <t>ショウカンキン</t>
    </rPh>
    <rPh sb="97" eb="99">
      <t>コンゴ</t>
    </rPh>
    <rPh sb="100" eb="102">
      <t>ゲンショウ</t>
    </rPh>
    <rPh sb="107" eb="109">
      <t>ミコ</t>
    </rPh>
    <rPh sb="114" eb="116">
      <t>コクセイ</t>
    </rPh>
    <rPh sb="116" eb="118">
      <t>チョウサ</t>
    </rPh>
    <rPh sb="118" eb="121">
      <t>ジンコウゲン</t>
    </rPh>
    <rPh sb="124" eb="126">
      <t>フツウ</t>
    </rPh>
    <rPh sb="126" eb="129">
      <t>コウフゼイ</t>
    </rPh>
    <rPh sb="130" eb="132">
      <t>リンジ</t>
    </rPh>
    <rPh sb="132" eb="134">
      <t>ザイセイ</t>
    </rPh>
    <rPh sb="134" eb="136">
      <t>タイサク</t>
    </rPh>
    <rPh sb="136" eb="137">
      <t>サイ</t>
    </rPh>
    <rPh sb="138" eb="140">
      <t>ハッコウ</t>
    </rPh>
    <rPh sb="140" eb="142">
      <t>カノウ</t>
    </rPh>
    <rPh sb="142" eb="143">
      <t>ガク</t>
    </rPh>
    <rPh sb="144" eb="146">
      <t>コンゴ</t>
    </rPh>
    <rPh sb="146" eb="148">
      <t>カクジツ</t>
    </rPh>
    <rPh sb="149" eb="151">
      <t>ゲンショウ</t>
    </rPh>
    <rPh sb="156" eb="158">
      <t>コンゴ</t>
    </rPh>
    <rPh sb="159" eb="161">
      <t>ジッシツ</t>
    </rPh>
    <rPh sb="161" eb="164">
      <t>コウサイヒ</t>
    </rPh>
    <rPh sb="164" eb="166">
      <t>ヒリツ</t>
    </rPh>
    <rPh sb="167" eb="169">
      <t>ゲンショウ</t>
    </rPh>
    <rPh sb="173" eb="175">
      <t>ミコ</t>
    </rPh>
    <rPh sb="181" eb="183">
      <t>ショウライ</t>
    </rPh>
    <rPh sb="183" eb="185">
      <t>フタン</t>
    </rPh>
    <rPh sb="185" eb="186">
      <t>ヒ</t>
    </rPh>
    <rPh sb="186" eb="188">
      <t>ヒリツ</t>
    </rPh>
    <rPh sb="189" eb="193">
      <t>ゼンネンドヒ</t>
    </rPh>
    <rPh sb="201" eb="202">
      <t>ゲン</t>
    </rPh>
    <rPh sb="215" eb="217">
      <t>ゲンショウ</t>
    </rPh>
    <rPh sb="217" eb="219">
      <t>ヨウイン</t>
    </rPh>
    <rPh sb="221" eb="224">
      <t>チホウサイ</t>
    </rPh>
    <rPh sb="224" eb="226">
      <t>ゲンザイ</t>
    </rPh>
    <rPh sb="226" eb="227">
      <t>ダカ</t>
    </rPh>
    <rPh sb="228" eb="230">
      <t>サイム</t>
    </rPh>
    <rPh sb="230" eb="232">
      <t>フタン</t>
    </rPh>
    <rPh sb="232" eb="234">
      <t>コウイ</t>
    </rPh>
    <rPh sb="234" eb="236">
      <t>シシュツ</t>
    </rPh>
    <rPh sb="236" eb="238">
      <t>ヨテイ</t>
    </rPh>
    <rPh sb="238" eb="239">
      <t>ガク</t>
    </rPh>
    <rPh sb="240" eb="242">
      <t>コウエイ</t>
    </rPh>
    <rPh sb="242" eb="244">
      <t>キギョウ</t>
    </rPh>
    <rPh sb="246" eb="248">
      <t>クリイレ</t>
    </rPh>
    <rPh sb="248" eb="250">
      <t>ミコミ</t>
    </rPh>
    <rPh sb="250" eb="251">
      <t>ガク</t>
    </rPh>
    <rPh sb="252" eb="254">
      <t>タイショク</t>
    </rPh>
    <rPh sb="254" eb="256">
      <t>テアテ</t>
    </rPh>
    <rPh sb="256" eb="258">
      <t>フタン</t>
    </rPh>
    <rPh sb="258" eb="260">
      <t>ミコミ</t>
    </rPh>
    <rPh sb="260" eb="261">
      <t>ガク</t>
    </rPh>
    <rPh sb="262" eb="264">
      <t>フタン</t>
    </rPh>
    <rPh sb="264" eb="265">
      <t>ガク</t>
    </rPh>
    <rPh sb="266" eb="268">
      <t>ゲンショウ</t>
    </rPh>
    <rPh sb="270" eb="272">
      <t>ジュウトウ</t>
    </rPh>
    <rPh sb="272" eb="274">
      <t>カノウ</t>
    </rPh>
    <rPh sb="274" eb="276">
      <t>キキン</t>
    </rPh>
    <rPh sb="276" eb="277">
      <t>ガク</t>
    </rPh>
    <rPh sb="278" eb="281">
      <t>ゼンネンド</t>
    </rPh>
    <rPh sb="282" eb="283">
      <t>ツヅ</t>
    </rPh>
    <rPh sb="284" eb="286">
      <t>オオハバ</t>
    </rPh>
    <rPh sb="287" eb="289">
      <t>ゾウガク</t>
    </rPh>
    <rPh sb="297" eb="299">
      <t>コンゴ</t>
    </rPh>
    <rPh sb="304" eb="306">
      <t>サンテイ</t>
    </rPh>
    <rPh sb="306" eb="308">
      <t>コウモク</t>
    </rPh>
    <rPh sb="309" eb="311">
      <t>ゲンショウ</t>
    </rPh>
    <rPh sb="312" eb="314">
      <t>ミコ</t>
    </rPh>
    <rPh sb="319" eb="321">
      <t>フツウ</t>
    </rPh>
    <rPh sb="321" eb="324">
      <t>コウフゼイ</t>
    </rPh>
    <rPh sb="325" eb="327">
      <t>ゲンショウ</t>
    </rPh>
    <rPh sb="328" eb="330">
      <t>カクジツ</t>
    </rPh>
    <rPh sb="336" eb="338">
      <t>ジュウトウ</t>
    </rPh>
    <rPh sb="338" eb="340">
      <t>カノウ</t>
    </rPh>
    <rPh sb="343" eb="345">
      <t>キキン</t>
    </rPh>
    <rPh sb="350" eb="352">
      <t>イジ</t>
    </rPh>
    <rPh sb="353" eb="355">
      <t>デキ</t>
    </rPh>
    <rPh sb="357" eb="359">
      <t>ゾウカ</t>
    </rPh>
    <rPh sb="360" eb="361">
      <t>ムズカ</t>
    </rPh>
    <rPh sb="364" eb="365">
      <t>カンガ</t>
    </rPh>
    <rPh sb="374" eb="375">
      <t>ユル</t>
    </rPh>
    <rPh sb="383" eb="385">
      <t>ゲンショウ</t>
    </rPh>
    <rPh sb="390" eb="393">
      <t>ショウライテキ</t>
    </rPh>
    <rPh sb="395" eb="397">
      <t>アッカ</t>
    </rPh>
    <rPh sb="399" eb="400">
      <t>オソ</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</si>
</sst>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146140</c:v>
                </c:pt>
                <c:pt idx="1">
                  <c:v>146641</c:v>
                </c:pt>
                <c:pt idx="2">
                  <c:v>174587</c:v>
                </c:pt>
                <c:pt idx="3">
                  <c:v>175675</c:v>
                </c:pt>
                <c:pt idx="4">
                  <c:v>162193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127415</c:v>
                </c:pt>
                <c:pt idx="1">
                  <c:v>97876</c:v>
                </c:pt>
                <c:pt idx="2">
                  <c:v>211616</c:v>
                </c:pt>
                <c:pt idx="3">
                  <c:v>120713</c:v>
                </c:pt>
                <c:pt idx="4">
                  <c:v>100466</c:v>
                </c:pt>
              </c:numCache>
            </c:numRef>
          </c:val>
          <c:smooth val="0"/>
        </c:ser>
        <c:dLbls>
          <c:showLegendKey val="0"/>
          <c:showVal val="0"/>
          <c:showCatName val="0"/>
          <c:showSerName val="0"/>
          <c:showPercent val="0"/>
          <c:showBubbleSize val="0"/>
        </c:dLbls>
        <c:marker val="1"/>
        <c:smooth val="0"/>
        <c:axId val="154772992"/>
        <c:axId val="154774912"/>
      </c:lineChart>
      <c:catAx>
        <c:axId val="1547729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4774912"/>
        <c:crosses val="autoZero"/>
        <c:auto val="1"/>
        <c:lblAlgn val="ctr"/>
        <c:lblOffset val="100"/>
        <c:tickLblSkip val="1"/>
        <c:tickMarkSkip val="1"/>
        <c:noMultiLvlLbl val="0"/>
      </c:catAx>
      <c:valAx>
        <c:axId val="15477491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47729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8.5299999999999994</c:v>
                </c:pt>
                <c:pt idx="1">
                  <c:v>7.54</c:v>
                </c:pt>
                <c:pt idx="2">
                  <c:v>7.98</c:v>
                </c:pt>
                <c:pt idx="3">
                  <c:v>9.39</c:v>
                </c:pt>
                <c:pt idx="4">
                  <c:v>6.73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28.09</c:v>
                </c:pt>
                <c:pt idx="1">
                  <c:v>35.29</c:v>
                </c:pt>
                <c:pt idx="2">
                  <c:v>44.43</c:v>
                </c:pt>
                <c:pt idx="3">
                  <c:v>55.12</c:v>
                </c:pt>
                <c:pt idx="4">
                  <c:v>64.040000000000006</c:v>
                </c:pt>
              </c:numCache>
            </c:numRef>
          </c:val>
        </c:ser>
        <c:dLbls>
          <c:showLegendKey val="0"/>
          <c:showVal val="0"/>
          <c:showCatName val="0"/>
          <c:showSerName val="0"/>
          <c:showPercent val="0"/>
          <c:showBubbleSize val="0"/>
        </c:dLbls>
        <c:gapWidth val="250"/>
        <c:overlap val="100"/>
        <c:axId val="166516992"/>
        <c:axId val="166523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0.23</c:v>
                </c:pt>
                <c:pt idx="1">
                  <c:v>3.82</c:v>
                </c:pt>
                <c:pt idx="2">
                  <c:v>5.13</c:v>
                </c:pt>
                <c:pt idx="3">
                  <c:v>5.27</c:v>
                </c:pt>
                <c:pt idx="4">
                  <c:v>0.81</c:v>
                </c:pt>
              </c:numCache>
            </c:numRef>
          </c:val>
          <c:smooth val="0"/>
        </c:ser>
        <c:dLbls>
          <c:showLegendKey val="0"/>
          <c:showVal val="0"/>
          <c:showCatName val="0"/>
          <c:showSerName val="0"/>
          <c:showPercent val="0"/>
          <c:showBubbleSize val="0"/>
        </c:dLbls>
        <c:marker val="1"/>
        <c:smooth val="0"/>
        <c:axId val="166516992"/>
        <c:axId val="166523264"/>
      </c:lineChart>
      <c:catAx>
        <c:axId val="166516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6523264"/>
        <c:crosses val="autoZero"/>
        <c:auto val="1"/>
        <c:lblAlgn val="ctr"/>
        <c:lblOffset val="100"/>
        <c:tickLblSkip val="1"/>
        <c:tickMarkSkip val="1"/>
        <c:noMultiLvlLbl val="0"/>
      </c:catAx>
      <c:valAx>
        <c:axId val="166523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6516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0.4</c:v>
                </c:pt>
                <c:pt idx="2">
                  <c:v>#N/A</c:v>
                </c:pt>
                <c:pt idx="3">
                  <c:v>0.35</c:v>
                </c:pt>
                <c:pt idx="4">
                  <c:v>#N/A</c:v>
                </c:pt>
                <c:pt idx="5">
                  <c:v>0.2</c:v>
                </c:pt>
                <c:pt idx="6">
                  <c:v>#N/A</c:v>
                </c:pt>
                <c:pt idx="7">
                  <c:v>0.39</c:v>
                </c:pt>
                <c:pt idx="8">
                  <c:v>#N/A</c:v>
                </c:pt>
                <c:pt idx="9">
                  <c:v>0.23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訪問看護事業特別会計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0.06</c:v>
                </c:pt>
                <c:pt idx="2">
                  <c:v>#N/A</c:v>
                </c:pt>
                <c:pt idx="3">
                  <c:v>0.08</c:v>
                </c:pt>
                <c:pt idx="4">
                  <c:v>#N/A</c:v>
                </c:pt>
                <c:pt idx="5">
                  <c:v>0.08</c:v>
                </c:pt>
                <c:pt idx="6">
                  <c:v>#N/A</c:v>
                </c:pt>
                <c:pt idx="7">
                  <c:v>0.09</c:v>
                </c:pt>
                <c:pt idx="8">
                  <c:v>#N/A</c:v>
                </c:pt>
                <c:pt idx="9">
                  <c:v>0.1</c:v>
                </c:pt>
              </c:numCache>
            </c:numRef>
          </c:val>
        </c:ser>
        <c:ser>
          <c:idx val="3"/>
          <c:order val="3"/>
          <c:tx>
            <c:strRef>
              <c:f>データシート!$A$30</c:f>
              <c:strCache>
                <c:ptCount val="1"/>
                <c:pt idx="0">
                  <c:v>国民健康保険診療所事業特別会計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0.14000000000000001</c:v>
                </c:pt>
                <c:pt idx="2">
                  <c:v>#N/A</c:v>
                </c:pt>
                <c:pt idx="3">
                  <c:v>0.12</c:v>
                </c:pt>
                <c:pt idx="4">
                  <c:v>#N/A</c:v>
                </c:pt>
                <c:pt idx="5">
                  <c:v>0.08</c:v>
                </c:pt>
                <c:pt idx="6">
                  <c:v>#N/A</c:v>
                </c:pt>
                <c:pt idx="7">
                  <c:v>0.09</c:v>
                </c:pt>
                <c:pt idx="8">
                  <c:v>#N/A</c:v>
                </c:pt>
                <c:pt idx="9">
                  <c:v>0.14000000000000001</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0.13</c:v>
                </c:pt>
                <c:pt idx="2">
                  <c:v>#N/A</c:v>
                </c:pt>
                <c:pt idx="3">
                  <c:v>0.11</c:v>
                </c:pt>
                <c:pt idx="4">
                  <c:v>#N/A</c:v>
                </c:pt>
                <c:pt idx="5">
                  <c:v>0.03</c:v>
                </c:pt>
                <c:pt idx="6">
                  <c:v>#N/A</c:v>
                </c:pt>
                <c:pt idx="7">
                  <c:v>0</c:v>
                </c:pt>
                <c:pt idx="8">
                  <c:v>#N/A</c:v>
                </c:pt>
                <c:pt idx="9">
                  <c:v>0.35</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0.03</c:v>
                </c:pt>
                <c:pt idx="2">
                  <c:v>#N/A</c:v>
                </c:pt>
                <c:pt idx="3">
                  <c:v>0.05</c:v>
                </c:pt>
                <c:pt idx="4">
                  <c:v>#N/A</c:v>
                </c:pt>
                <c:pt idx="5">
                  <c:v>0.22</c:v>
                </c:pt>
                <c:pt idx="6">
                  <c:v>#N/A</c:v>
                </c:pt>
                <c:pt idx="7">
                  <c:v>0.39</c:v>
                </c:pt>
                <c:pt idx="8">
                  <c:v>#N/A</c:v>
                </c:pt>
                <c:pt idx="9">
                  <c:v>0.4</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2.15</c:v>
                </c:pt>
                <c:pt idx="2">
                  <c:v>#N/A</c:v>
                </c:pt>
                <c:pt idx="3">
                  <c:v>2.5</c:v>
                </c:pt>
                <c:pt idx="4">
                  <c:v>#N/A</c:v>
                </c:pt>
                <c:pt idx="5">
                  <c:v>2.21</c:v>
                </c:pt>
                <c:pt idx="6">
                  <c:v>#N/A</c:v>
                </c:pt>
                <c:pt idx="7">
                  <c:v>2.1800000000000002</c:v>
                </c:pt>
                <c:pt idx="8">
                  <c:v>#N/A</c:v>
                </c:pt>
                <c:pt idx="9">
                  <c:v>2.25</c:v>
                </c:pt>
              </c:numCache>
            </c:numRef>
          </c:val>
        </c:ser>
        <c:ser>
          <c:idx val="7"/>
          <c:order val="7"/>
          <c:tx>
            <c:strRef>
              <c:f>データシート!$A$34</c:f>
              <c:strCache>
                <c:ptCount val="1"/>
                <c:pt idx="0">
                  <c:v>老人保健施設事業会計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4.8899999999999997</c:v>
                </c:pt>
                <c:pt idx="2">
                  <c:v>#N/A</c:v>
                </c:pt>
                <c:pt idx="3">
                  <c:v>5.05</c:v>
                </c:pt>
                <c:pt idx="4">
                  <c:v>#N/A</c:v>
                </c:pt>
                <c:pt idx="5">
                  <c:v>5.25</c:v>
                </c:pt>
                <c:pt idx="6">
                  <c:v>#N/A</c:v>
                </c:pt>
                <c:pt idx="7">
                  <c:v>5.71</c:v>
                </c:pt>
                <c:pt idx="8">
                  <c:v>#N/A</c:v>
                </c:pt>
                <c:pt idx="9">
                  <c:v>5.69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8.43</c:v>
                </c:pt>
                <c:pt idx="2">
                  <c:v>#N/A</c:v>
                </c:pt>
                <c:pt idx="3">
                  <c:v>7.49</c:v>
                </c:pt>
                <c:pt idx="4">
                  <c:v>#N/A</c:v>
                </c:pt>
                <c:pt idx="5">
                  <c:v>7.92</c:v>
                </c:pt>
                <c:pt idx="6">
                  <c:v>#N/A</c:v>
                </c:pt>
                <c:pt idx="7">
                  <c:v>9.3000000000000007</c:v>
                </c:pt>
                <c:pt idx="8">
                  <c:v>#N/A</c:v>
                </c:pt>
                <c:pt idx="9">
                  <c:v>6.71</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11.61</c:v>
                </c:pt>
                <c:pt idx="2">
                  <c:v>#N/A</c:v>
                </c:pt>
                <c:pt idx="3">
                  <c:v>11.31</c:v>
                </c:pt>
                <c:pt idx="4">
                  <c:v>#N/A</c:v>
                </c:pt>
                <c:pt idx="5">
                  <c:v>11.81</c:v>
                </c:pt>
                <c:pt idx="6">
                  <c:v>#N/A</c:v>
                </c:pt>
                <c:pt idx="7">
                  <c:v>12.11</c:v>
                </c:pt>
                <c:pt idx="8">
                  <c:v>#N/A</c:v>
                </c:pt>
                <c:pt idx="9">
                  <c:v>11.91</c:v>
                </c:pt>
              </c:numCache>
            </c:numRef>
          </c:val>
        </c:ser>
        <c:dLbls>
          <c:showLegendKey val="0"/>
          <c:showVal val="0"/>
          <c:showCatName val="0"/>
          <c:showSerName val="0"/>
          <c:showPercent val="0"/>
          <c:showBubbleSize val="0"/>
        </c:dLbls>
        <c:gapWidth val="150"/>
        <c:overlap val="100"/>
        <c:axId val="18251776"/>
        <c:axId val="18253312"/>
      </c:barChart>
      <c:catAx>
        <c:axId val="18251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253312"/>
        <c:crosses val="autoZero"/>
        <c:auto val="1"/>
        <c:lblAlgn val="ctr"/>
        <c:lblOffset val="100"/>
        <c:tickLblSkip val="1"/>
        <c:tickMarkSkip val="1"/>
        <c:noMultiLvlLbl val="0"/>
      </c:catAx>
      <c:valAx>
        <c:axId val="18253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2517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1443</c:v>
                </c:pt>
                <c:pt idx="5">
                  <c:v>1364</c:v>
                </c:pt>
                <c:pt idx="8">
                  <c:v>1332</c:v>
                </c:pt>
                <c:pt idx="11">
                  <c:v>1276</c:v>
                </c:pt>
                <c:pt idx="14">
                  <c:v>1245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29</c:v>
                </c:pt>
                <c:pt idx="3">
                  <c:v>21</c:v>
                </c:pt>
                <c:pt idx="6">
                  <c:v>18</c:v>
                </c:pt>
                <c:pt idx="9">
                  <c:v>18</c:v>
                </c:pt>
                <c:pt idx="12">
                  <c:v>18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642</c:v>
                </c:pt>
                <c:pt idx="3">
                  <c:v>653</c:v>
                </c:pt>
                <c:pt idx="6">
                  <c:v>663</c:v>
                </c:pt>
                <c:pt idx="9">
                  <c:v>650</c:v>
                </c:pt>
                <c:pt idx="12">
                  <c:v>619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1661</c:v>
                </c:pt>
                <c:pt idx="3">
                  <c:v>1463</c:v>
                </c:pt>
                <c:pt idx="6">
                  <c:v>1343</c:v>
                </c:pt>
                <c:pt idx="9">
                  <c:v>1258</c:v>
                </c:pt>
                <c:pt idx="12">
                  <c:v>1170</c:v>
                </c:pt>
              </c:numCache>
            </c:numRef>
          </c:val>
        </c:ser>
        <c:dLbls>
          <c:showLegendKey val="0"/>
          <c:showVal val="0"/>
          <c:showCatName val="0"/>
          <c:showSerName val="0"/>
          <c:showPercent val="0"/>
          <c:showBubbleSize val="0"/>
        </c:dLbls>
        <c:gapWidth val="100"/>
        <c:overlap val="100"/>
        <c:axId val="154848640"/>
        <c:axId val="1548549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889</c:v>
                </c:pt>
                <c:pt idx="2">
                  <c:v>#N/A</c:v>
                </c:pt>
                <c:pt idx="3">
                  <c:v>#N/A</c:v>
                </c:pt>
                <c:pt idx="4">
                  <c:v>773</c:v>
                </c:pt>
                <c:pt idx="5">
                  <c:v>#N/A</c:v>
                </c:pt>
                <c:pt idx="6">
                  <c:v>#N/A</c:v>
                </c:pt>
                <c:pt idx="7">
                  <c:v>692</c:v>
                </c:pt>
                <c:pt idx="8">
                  <c:v>#N/A</c:v>
                </c:pt>
                <c:pt idx="9">
                  <c:v>#N/A</c:v>
                </c:pt>
                <c:pt idx="10">
                  <c:v>650</c:v>
                </c:pt>
                <c:pt idx="11">
                  <c:v>#N/A</c:v>
                </c:pt>
                <c:pt idx="12">
                  <c:v>#N/A</c:v>
                </c:pt>
                <c:pt idx="13">
                  <c:v>562</c:v>
                </c:pt>
                <c:pt idx="14">
                  <c:v>#N/A</c:v>
                </c:pt>
              </c:numCache>
            </c:numRef>
          </c:val>
          <c:smooth val="0"/>
        </c:ser>
        <c:dLbls>
          <c:showLegendKey val="0"/>
          <c:showVal val="0"/>
          <c:showCatName val="0"/>
          <c:showSerName val="0"/>
          <c:showPercent val="0"/>
          <c:showBubbleSize val="0"/>
        </c:dLbls>
        <c:marker val="1"/>
        <c:smooth val="0"/>
        <c:axId val="154848640"/>
        <c:axId val="154854912"/>
      </c:lineChart>
      <c:catAx>
        <c:axId val="154848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4854912"/>
        <c:crosses val="autoZero"/>
        <c:auto val="1"/>
        <c:lblAlgn val="ctr"/>
        <c:lblOffset val="100"/>
        <c:tickLblSkip val="1"/>
        <c:tickMarkSkip val="1"/>
        <c:noMultiLvlLbl val="0"/>
      </c:catAx>
      <c:valAx>
        <c:axId val="154854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4848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11680</c:v>
                </c:pt>
                <c:pt idx="5">
                  <c:v>11148</c:v>
                </c:pt>
                <c:pt idx="8">
                  <c:v>10804</c:v>
                </c:pt>
                <c:pt idx="11">
                  <c:v>10516</c:v>
                </c:pt>
                <c:pt idx="14">
                  <c:v>9954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572</c:v>
                </c:pt>
                <c:pt idx="5">
                  <c:v>462</c:v>
                </c:pt>
                <c:pt idx="8">
                  <c:v>392</c:v>
                </c:pt>
                <c:pt idx="11">
                  <c:v>312</c:v>
                </c:pt>
                <c:pt idx="14">
                  <c:v>285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3108</c:v>
                </c:pt>
                <c:pt idx="5">
                  <c:v>4145</c:v>
                </c:pt>
                <c:pt idx="8">
                  <c:v>5032</c:v>
                </c:pt>
                <c:pt idx="11">
                  <c:v>5514</c:v>
                </c:pt>
                <c:pt idx="14">
                  <c:v>6166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1726</c:v>
                </c:pt>
                <c:pt idx="3">
                  <c:v>1683</c:v>
                </c:pt>
                <c:pt idx="6">
                  <c:v>1573</c:v>
                </c:pt>
                <c:pt idx="9">
                  <c:v>1506</c:v>
                </c:pt>
                <c:pt idx="12">
                  <c:v>1362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7885</c:v>
                </c:pt>
                <c:pt idx="3">
                  <c:v>7475</c:v>
                </c:pt>
                <c:pt idx="6">
                  <c:v>7139</c:v>
                </c:pt>
                <c:pt idx="9">
                  <c:v>6701</c:v>
                </c:pt>
                <c:pt idx="12">
                  <c:v>6243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222</c:v>
                </c:pt>
                <c:pt idx="3">
                  <c:v>201</c:v>
                </c:pt>
                <c:pt idx="6">
                  <c:v>183</c:v>
                </c:pt>
                <c:pt idx="9">
                  <c:v>164</c:v>
                </c:pt>
                <c:pt idx="12">
                  <c:v>147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10477</c:v>
                </c:pt>
                <c:pt idx="3">
                  <c:v>9912</c:v>
                </c:pt>
                <c:pt idx="6">
                  <c:v>9917</c:v>
                </c:pt>
                <c:pt idx="9">
                  <c:v>9443</c:v>
                </c:pt>
                <c:pt idx="12">
                  <c:v>9103</c:v>
                </c:pt>
              </c:numCache>
            </c:numRef>
          </c:val>
        </c:ser>
        <c:dLbls>
          <c:showLegendKey val="0"/>
          <c:showVal val="0"/>
          <c:showCatName val="0"/>
          <c:showSerName val="0"/>
          <c:showPercent val="0"/>
          <c:showBubbleSize val="0"/>
        </c:dLbls>
        <c:gapWidth val="100"/>
        <c:overlap val="100"/>
        <c:axId val="166118912"/>
        <c:axId val="1661208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4950</c:v>
                </c:pt>
                <c:pt idx="2">
                  <c:v>#N/A</c:v>
                </c:pt>
                <c:pt idx="3">
                  <c:v>#N/A</c:v>
                </c:pt>
                <c:pt idx="4">
                  <c:v>3516</c:v>
                </c:pt>
                <c:pt idx="5">
                  <c:v>#N/A</c:v>
                </c:pt>
                <c:pt idx="6">
                  <c:v>#N/A</c:v>
                </c:pt>
                <c:pt idx="7">
                  <c:v>2583</c:v>
                </c:pt>
                <c:pt idx="8">
                  <c:v>#N/A</c:v>
                </c:pt>
                <c:pt idx="9">
                  <c:v>#N/A</c:v>
                </c:pt>
                <c:pt idx="10">
                  <c:v>1473</c:v>
                </c:pt>
                <c:pt idx="11">
                  <c:v>#N/A</c:v>
                </c:pt>
                <c:pt idx="12">
                  <c:v>#N/A</c:v>
                </c:pt>
                <c:pt idx="13">
                  <c:v>449</c:v>
                </c:pt>
                <c:pt idx="14">
                  <c:v>#N/A</c:v>
                </c:pt>
              </c:numCache>
            </c:numRef>
          </c:val>
          <c:smooth val="0"/>
        </c:ser>
        <c:dLbls>
          <c:showLegendKey val="0"/>
          <c:showVal val="0"/>
          <c:showCatName val="0"/>
          <c:showSerName val="0"/>
          <c:showPercent val="0"/>
          <c:showBubbleSize val="0"/>
        </c:dLbls>
        <c:marker val="1"/>
        <c:smooth val="0"/>
        <c:axId val="166118912"/>
        <c:axId val="166120832"/>
      </c:lineChart>
      <c:catAx>
        <c:axId val="166118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6120832"/>
        <c:crosses val="autoZero"/>
        <c:auto val="1"/>
        <c:lblAlgn val="ctr"/>
        <c:lblOffset val="100"/>
        <c:tickLblSkip val="1"/>
        <c:tickMarkSkip val="1"/>
        <c:noMultiLvlLbl val="0"/>
      </c:catAx>
      <c:valAx>
        <c:axId val="166120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6118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{D33243F0-97BF-45E2-BFDD-C1294A5445B3}</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{35F36B9F-3C1A-4067-9A67-1B2776C3B74E}</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{2D08EB73-DD29-4967-BD55-D1F95B6FAD56}</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{970E19E5-CA75-423D-98C3-D816EC132B73}</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{E5D553B6-8907-4D91-9394-BE1163DC629B}</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{73563554-416D-4434-9CCE-9FA0EBA42B08}</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{F03B1AD2-0FFF-46EB-BB43-3AF72645E84A}</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{EB0171E1-EA49-44CA-990F-8CD1043D9F9C}</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{5B6B63A6-7CA6-487E-835D-BDDA655CC416}</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{1C995038-FFC1-45B8-8ED8-8CC5F925ACB4}</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67675392"/>
        <c:axId val="167677312"/>
      </c:scatterChart>
      <c:valAx>
        <c:axId val="167675392"/>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7677312"/>
        <c:crosses val="autoZero"/>
        <c:crossBetween val="midCat"/>
      </c:valAx>
      <c:valAx>
        <c:axId val="16767731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67675392"/>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{B5AB9F72-37DD-4AD5-9222-4425AD61A053}</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{6FB4D205-F259-4A18-B821-9C66348724DF}</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{F5574E2A-681F-447C-AD8B-98CF27510E92}</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{CDDFBF91-5E70-4E86-AD28-5FF4E405AF7C}</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{9AC7CC9F-F14D-4D43-ACA9-6C56F1EB663E}</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16.600000000000001</c:v>
                </c:pt>
                <c:pt idx="1">
                  <c:v>15.3</c:v>
                </c:pt>
                <c:pt idx="2">
                  <c:v>14</c:v>
                </c:pt>
                <c:pt idx="3">
                  <c:v>12.5</c:v>
                </c:pt>
                <c:pt idx="4">
                  <c:v>11.5</c:v>
                </c:pt>
              </c:numCache>
            </c:numRef>
          </c:xVal>
          <c:yVal>
            <c:numRef>
              <c:f>公会計指標分析・財政指標組合せ分析表!$K$73:$O$73</c:f>
              <c:numCache>
                <c:formatCode>#,##0.0;"▲ "#,##0.0</c:formatCode>
                <c:ptCount val="5"/>
                <c:pt idx="0">
                  <c:v>92.7</c:v>
                </c:pt>
                <c:pt idx="1">
                  <c:v>61.1</c:v>
                </c:pt>
                <c:pt idx="2">
                  <c:v>45.3</c:v>
                </c:pt>
                <c:pt idx="3">
                  <c:v>27.2</c:v>
                </c:pt>
                <c:pt idx="4">
                  <c:v>8.3000000000000007</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{A4EB3758-9671-4ADB-A82E-366AEE80D43C}</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{CCE29EFF-CE98-48E0-92DF-20F97DEBEA5A}</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{8FE92C82-314E-48A2-8286-745D8B5065F9}</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{40D0A3AF-BF9B-4A5D-AE2E-5B0D85786EE8}</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{5FF7606B-D7B3-4299-89A5-95B3ECE0F8EC}</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12.2</c:v>
                </c:pt>
                <c:pt idx="1">
                  <c:v>10.8</c:v>
                </c:pt>
                <c:pt idx="2">
                  <c:v>9.8000000000000007</c:v>
                </c:pt>
                <c:pt idx="3">
                  <c:v>9.1</c:v>
                </c:pt>
                <c:pt idx="4">
                  <c:v>8.6</c:v>
                </c:pt>
              </c:numCache>
            </c:numRef>
          </c:xVal>
          <c:yVal>
            <c:numRef>
              <c:f>公会計指標分析・財政指標組合せ分析表!$K$77:$O$77</c:f>
              <c:numCache>
                <c:formatCode>#,##0.0;"▲ "#,##0.0</c:formatCode>
                <c:ptCount val="5"/>
                <c:pt idx="0">
                  <c:v>20.3</c:v>
                </c:pt>
                <c:pt idx="1">
                  <c:v>5.7</c:v>
                </c:pt>
                <c:pt idx="2">
                  <c:v>0</c:v>
                </c:pt>
                <c:pt idx="3">
                  <c:v>0</c:v>
                </c:pt>
                <c:pt idx="4">
                  <c:v>0</c:v>
                </c:pt>
              </c:numCache>
            </c:numRef>
          </c:yVal>
          <c:smooth val="0"/>
        </c:ser>
        <c:dLbls>
          <c:showLegendKey val="0"/>
          <c:showVal val="0"/>
          <c:showCatName val="0"/>
          <c:showSerName val="0"/>
          <c:showPercent val="0"/>
          <c:showBubbleSize val="0"/>
        </c:dLbls>
        <c:axId val="167608704"/>
        <c:axId val="167610624"/>
      </c:scatterChart>
      <c:valAx>
        <c:axId val="167608704"/>
        <c:scaling>
          <c:orientation val="minMax"/>
          <c:max val="17.3"/>
          <c:min val="8.1"/>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7610624"/>
        <c:crosses val="autoZero"/>
        <c:crossBetween val="midCat"/>
      </c:valAx>
      <c:valAx>
        <c:axId val="167610624"/>
        <c:scaling>
          <c:orientation val="minMax"/>
          <c:max val="109"/>
          <c:min val="-11"/>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67608704"/>
        <c:crosses val="autoZero"/>
        <c:crossBetween val="midCat"/>
        <c:majorUnit val="11"/>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300">
              <a:solidFill>
                <a:schemeClr val="dk1"/>
              </a:solidFill>
              <a:effectLst/>
              <a:latin typeface="+mn-lt"/>
              <a:ea typeface="+mn-ea"/>
              <a:cs typeface="+mn-cs"/>
            </a:rPr>
            <a:t>実質公債費比率は、前年度比</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減の</a:t>
          </a:r>
          <a:r>
            <a:rPr kumimoji="1" lang="en-US" altLang="ja-JP" sz="1300">
              <a:solidFill>
                <a:schemeClr val="dk1"/>
              </a:solidFill>
              <a:effectLst/>
              <a:latin typeface="+mn-lt"/>
              <a:ea typeface="+mn-ea"/>
              <a:cs typeface="+mn-cs"/>
            </a:rPr>
            <a:t>11.5%</a:t>
          </a:r>
          <a:r>
            <a:rPr kumimoji="1" lang="ja-JP" altLang="ja-JP" sz="1300">
              <a:solidFill>
                <a:schemeClr val="dk1"/>
              </a:solidFill>
              <a:effectLst/>
              <a:latin typeface="+mn-lt"/>
              <a:ea typeface="+mn-ea"/>
              <a:cs typeface="+mn-cs"/>
            </a:rPr>
            <a:t>となった。減少となった要因は、分子の大半を占める地方債元利償還金が前年度比円の</a:t>
          </a:r>
          <a:r>
            <a:rPr kumimoji="1" lang="en-US" altLang="ja-JP" sz="1300">
              <a:solidFill>
                <a:schemeClr val="dk1"/>
              </a:solidFill>
              <a:effectLst/>
              <a:latin typeface="+mn-lt"/>
              <a:ea typeface="+mn-ea"/>
              <a:cs typeface="+mn-cs"/>
            </a:rPr>
            <a:t>8</a:t>
          </a:r>
          <a:r>
            <a:rPr kumimoji="1" lang="ja-JP" altLang="ja-JP" sz="1300">
              <a:solidFill>
                <a:schemeClr val="dk1"/>
              </a:solidFill>
              <a:effectLst/>
              <a:latin typeface="+mn-lt"/>
              <a:ea typeface="+mn-ea"/>
              <a:cs typeface="+mn-cs"/>
            </a:rPr>
            <a:t>千</a:t>
          </a:r>
          <a:r>
            <a:rPr kumimoji="1" lang="en-US" altLang="ja-JP" sz="1300">
              <a:solidFill>
                <a:schemeClr val="dk1"/>
              </a:solidFill>
              <a:effectLst/>
              <a:latin typeface="+mn-lt"/>
              <a:ea typeface="+mn-ea"/>
              <a:cs typeface="+mn-cs"/>
            </a:rPr>
            <a:t>8</a:t>
          </a:r>
          <a:r>
            <a:rPr kumimoji="1" lang="ja-JP" altLang="ja-JP" sz="1300">
              <a:solidFill>
                <a:schemeClr val="dk1"/>
              </a:solidFill>
              <a:effectLst/>
              <a:latin typeface="+mn-lt"/>
              <a:ea typeface="+mn-ea"/>
              <a:cs typeface="+mn-cs"/>
            </a:rPr>
            <a:t>百万円の減となったことが最も大きい。</a:t>
          </a:r>
          <a:endParaRPr lang="ja-JP" altLang="ja-JP" sz="1300">
            <a:effectLst/>
          </a:endParaRPr>
        </a:p>
        <a:p>
          <a:r>
            <a:rPr kumimoji="1" lang="ja-JP" altLang="ja-JP" sz="1300">
              <a:solidFill>
                <a:schemeClr val="dk1"/>
              </a:solidFill>
              <a:effectLst/>
              <a:latin typeface="+mn-lt"/>
              <a:ea typeface="+mn-ea"/>
              <a:cs typeface="+mn-cs"/>
            </a:rPr>
            <a:t>　これは公債費適正化計画に基づき普通建設事業に係る地方債発行の抑制効果が数値に反映さるようになっ</a:t>
          </a:r>
          <a:r>
            <a:rPr kumimoji="1" lang="ja-JP" altLang="en-US" sz="1300">
              <a:solidFill>
                <a:schemeClr val="dk1"/>
              </a:solidFill>
              <a:effectLst/>
              <a:latin typeface="+mn-lt"/>
              <a:ea typeface="+mn-ea"/>
              <a:cs typeface="+mn-cs"/>
            </a:rPr>
            <a:t>たためである</a:t>
          </a:r>
          <a:r>
            <a:rPr kumimoji="1" lang="ja-JP" altLang="ja-JP" sz="1300">
              <a:solidFill>
                <a:schemeClr val="dk1"/>
              </a:solidFill>
              <a:effectLst/>
              <a:latin typeface="+mn-lt"/>
              <a:ea typeface="+mn-ea"/>
              <a:cs typeface="+mn-cs"/>
            </a:rPr>
            <a:t>。</a:t>
          </a:r>
          <a:endParaRPr lang="ja-JP" altLang="ja-JP" sz="1300">
            <a:effectLst/>
          </a:endParaRPr>
        </a:p>
        <a:p>
          <a:r>
            <a:rPr kumimoji="1" lang="ja-JP" altLang="ja-JP" sz="1300">
              <a:solidFill>
                <a:schemeClr val="dk1"/>
              </a:solidFill>
              <a:effectLst/>
              <a:latin typeface="+mn-lt"/>
              <a:ea typeface="+mn-ea"/>
              <a:cs typeface="+mn-cs"/>
            </a:rPr>
            <a:t>　今後も元利償還金は減少すると見込まれるが、国勢調査人口の減により普通交付税や臨時財政対策債の発行可能額も確実に減少するために、実質公債費率の大幅な減少は見込めないため、引き続き借入限度を設けるなど抑制を継続してまいりたい。</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実質公債費比率と同様に、一般会計等に係る地方債の現在高が大きく減少しているのが主な要因となっている。この減少となる取り組みも実質公債費比率の構造で説明した内容と同様である。</a:t>
          </a:r>
          <a:endParaRPr lang="ja-JP" altLang="ja-JP" sz="1400">
            <a:effectLst/>
          </a:endParaRPr>
        </a:p>
        <a:p>
          <a:r>
            <a:rPr kumimoji="1" lang="ja-JP" altLang="ja-JP" sz="1400">
              <a:solidFill>
                <a:schemeClr val="dk1"/>
              </a:solidFill>
              <a:effectLst/>
              <a:latin typeface="+mn-lt"/>
              <a:ea typeface="+mn-ea"/>
              <a:cs typeface="+mn-cs"/>
            </a:rPr>
            <a:t>　また、財政状況の安定化から、充当可能金が増額できていることも改善が図れた要因としては大きいものと考えられる。</a:t>
          </a:r>
          <a:endParaRPr lang="ja-JP" altLang="ja-JP" sz="1400">
            <a:effectLst/>
          </a:endParaRPr>
        </a:p>
        <a:p>
          <a:r>
            <a:rPr kumimoji="1" lang="ja-JP" altLang="ja-JP" sz="1400">
              <a:solidFill>
                <a:schemeClr val="dk1"/>
              </a:solidFill>
              <a:effectLst/>
              <a:latin typeface="+mn-lt"/>
              <a:ea typeface="+mn-ea"/>
              <a:cs typeface="+mn-cs"/>
            </a:rPr>
            <a:t>　今後は交付税の減少も確実であるため、充当可能基金についても維持は出来ても増加は難しくなってくると考えられ、しばらくは緩やかに減少するものの将来的には悪化する恐れもあり注視が必要である。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9,040
9,000
583.69
9,885,879
9,084,791
441,881
6,563,045
9,102,540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8.3</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9,040
9,000
583.69
9,885,879
9,084,791
441,881
6,563,045
9,102,540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8.3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9,040
9,000
583.69
9,885,879
9,084,791
441,881
6,563,045
9,102,540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8.3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9,040
9,000
583.69
9,885,879
9,084,791
441,881
6,563,045
9,102,540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8.3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82/107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人口減少や</a:t>
          </a:r>
          <a:r>
            <a:rPr kumimoji="1" lang="en-US" altLang="ja-JP" sz="1300">
              <a:solidFill>
                <a:schemeClr val="dk1"/>
              </a:solidFill>
              <a:effectLst/>
              <a:latin typeface="+mn-lt"/>
              <a:ea typeface="+mn-ea"/>
              <a:cs typeface="+mn-cs"/>
            </a:rPr>
            <a:t>45%</a:t>
          </a:r>
          <a:r>
            <a:rPr kumimoji="1" lang="ja-JP" altLang="ja-JP" sz="1300">
              <a:solidFill>
                <a:schemeClr val="dk1"/>
              </a:solidFill>
              <a:effectLst/>
              <a:latin typeface="+mn-lt"/>
              <a:ea typeface="+mn-ea"/>
              <a:cs typeface="+mn-cs"/>
            </a:rPr>
            <a:t>を超える高齢化率に加え、基幹産業である農林業の低迷が依然として続き、財政基盤も弱く全国市町村平均や類似団体を大きく下回っている。歳出面では、職階の短縮、一般職</a:t>
          </a:r>
          <a:r>
            <a:rPr kumimoji="1" lang="en-US" altLang="ja-JP" sz="1300">
              <a:solidFill>
                <a:schemeClr val="dk1"/>
              </a:solidFill>
              <a:effectLst/>
              <a:latin typeface="+mn-lt"/>
              <a:ea typeface="+mn-ea"/>
              <a:cs typeface="+mn-cs"/>
            </a:rPr>
            <a:t>5%</a:t>
          </a:r>
          <a:r>
            <a:rPr kumimoji="1" lang="ja-JP" altLang="ja-JP" sz="1300">
              <a:solidFill>
                <a:schemeClr val="dk1"/>
              </a:solidFill>
              <a:effectLst/>
              <a:latin typeface="+mn-lt"/>
              <a:ea typeface="+mn-ea"/>
              <a:cs typeface="+mn-cs"/>
            </a:rPr>
            <a:t>給与カット、特別職の一部報酬減等による人件費削減、歳入面においては、分担金・負担金を見直すことや税・使用料の収納率の向上に取り組んできたが、今後においても、財政規模に応じた職員数の適正化や農林業の基盤整備による生産量の拡大に努め、いつまでも住み続けたい、住んでみたいまちづくりを展開しつつ、財政改善実行プランに基づき健全化を図る必要があ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36286</xdr:rowOff>
    </xdr:from>
    <xdr:to>
      <xdr:col>7</xdr:col>
      <xdr:colOff>152400</xdr:colOff>
      <xdr:row>44</xdr:row>
      <xdr:rowOff>113393</xdr:rowOff>
    </xdr:to>
    <xdr:cxnSp macro="">
      <xdr:nvCxnSpPr>
        <xdr:cNvPr id="64" name="直線コネクタ 63"/>
        <xdr:cNvCxnSpPr/>
      </xdr:nvCxnSpPr>
      <xdr:spPr>
        <a:xfrm flipV="1">
          <a:off x="4953000" y="603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85470</xdr:rowOff>
    </xdr:from>
    <xdr:ext cx="762000" cy="259045"/>
    <xdr:sp macro="" textlink="">
      <xdr:nvSpPr>
        <xdr:cNvPr id="65" name="財政力最小値テキスト"/>
        <xdr:cNvSpPr txBox="1"/>
      </xdr:nvSpPr>
      <xdr:spPr>
        <a:xfrm>
          <a:off x="5041900" y="762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113393</xdr:rowOff>
    </xdr:from>
    <xdr:to>
      <xdr:col>7</xdr:col>
      <xdr:colOff>241300</xdr:colOff>
      <xdr:row>44</xdr:row>
      <xdr:rowOff>113393</xdr:rowOff>
    </xdr:to>
    <xdr:cxnSp macro="">
      <xdr:nvCxnSpPr>
        <xdr:cNvPr id="66" name="直線コネクタ 65"/>
        <xdr:cNvCxnSpPr/>
      </xdr:nvCxnSpPr>
      <xdr:spPr>
        <a:xfrm>
          <a:off x="4864100" y="765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122663</xdr:rowOff>
    </xdr:from>
    <xdr:ext cx="762000" cy="259045"/>
    <xdr:sp macro="" textlink="">
      <xdr:nvSpPr>
        <xdr:cNvPr id="67" name="財政力最大値テキスト"/>
        <xdr:cNvSpPr txBox="1"/>
      </xdr:nvSpPr>
      <xdr:spPr>
        <a:xfrm>
          <a:off x="5041900" y="578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36286</xdr:rowOff>
    </xdr:from>
    <xdr:to>
      <xdr:col>7</xdr:col>
      <xdr:colOff>241300</xdr:colOff>
      <xdr:row>35</xdr:row>
      <xdr:rowOff>36286</xdr:rowOff>
    </xdr:to>
    <xdr:cxnSp macro="">
      <xdr:nvCxnSpPr>
        <xdr:cNvPr id="68" name="直線コネクタ 67"/>
        <xdr:cNvCxnSpPr/>
      </xdr:nvCxnSpPr>
      <xdr:spPr>
        <a:xfrm>
          <a:off x="4864100" y="603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9978</xdr:rowOff>
    </xdr:from>
    <xdr:to>
      <xdr:col>7</xdr:col>
      <xdr:colOff>152400</xdr:colOff>
      <xdr:row>44</xdr:row>
      <xdr:rowOff>9978</xdr:rowOff>
    </xdr:to>
    <xdr:cxnSp macro="">
      <xdr:nvCxnSpPr>
        <xdr:cNvPr id="69" name="直線コネクタ 68"/>
        <xdr:cNvCxnSpPr/>
      </xdr:nvCxnSpPr>
      <xdr:spPr>
        <a:xfrm>
          <a:off x="4114800" y="75537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9270</xdr:rowOff>
    </xdr:from>
    <xdr:ext cx="762000" cy="259045"/>
    <xdr:sp macro="" textlink="">
      <xdr:nvSpPr>
        <xdr:cNvPr id="70" name="財政力平均値テキスト"/>
        <xdr:cNvSpPr txBox="1"/>
      </xdr:nvSpPr>
      <xdr:spPr>
        <a:xfrm>
          <a:off x="5041900" y="7210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1" name="フローチャート : 判断 70"/>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44</xdr:row>
      <xdr:rowOff>9978</xdr:rowOff>
    </xdr:to>
    <xdr:cxnSp macro="">
      <xdr:nvCxnSpPr>
        <xdr:cNvPr id="72" name="直線コネクタ 71"/>
        <xdr:cNvCxnSpPr/>
      </xdr:nvCxnSpPr>
      <xdr:spPr>
        <a:xfrm>
          <a:off x="3225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27215</xdr:rowOff>
    </xdr:from>
    <xdr:to>
      <xdr:col>6</xdr:col>
      <xdr:colOff>50800</xdr:colOff>
      <xdr:row>43</xdr:row>
      <xdr:rowOff>128815</xdr:rowOff>
    </xdr:to>
    <xdr:sp macro="" textlink="">
      <xdr:nvSpPr>
        <xdr:cNvPr id="73" name="フローチャート : 判断 72"/>
        <xdr:cNvSpPr/>
      </xdr:nvSpPr>
      <xdr:spPr>
        <a:xfrm>
          <a:off x="4064000" y="739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138992</xdr:rowOff>
    </xdr:from>
    <xdr:ext cx="736600" cy="259045"/>
    <xdr:sp macro="" textlink="">
      <xdr:nvSpPr>
        <xdr:cNvPr id="74" name="テキスト ボックス 73"/>
        <xdr:cNvSpPr txBox="1"/>
      </xdr:nvSpPr>
      <xdr:spPr>
        <a:xfrm>
          <a:off x="3733800" y="716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43</xdr:row>
      <xdr:rowOff>164193</xdr:rowOff>
    </xdr:to>
    <xdr:cxnSp macro="">
      <xdr:nvCxnSpPr>
        <xdr:cNvPr id="75" name="直線コネクタ 74"/>
        <xdr:cNvCxnSpPr/>
      </xdr:nvCxnSpPr>
      <xdr:spPr>
        <a:xfrm>
          <a:off x="2336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121755</xdr:rowOff>
    </xdr:from>
    <xdr:ext cx="762000" cy="259045"/>
    <xdr:sp macro="" textlink="">
      <xdr:nvSpPr>
        <xdr:cNvPr id="77" name="テキスト ボックス 76"/>
        <xdr:cNvSpPr txBox="1"/>
      </xdr:nvSpPr>
      <xdr:spPr>
        <a:xfrm>
          <a:off x="2844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164193</xdr:rowOff>
    </xdr:from>
    <xdr:to>
      <xdr:col>3</xdr:col>
      <xdr:colOff>279400</xdr:colOff>
      <xdr:row>43</xdr:row>
      <xdr:rowOff>164193</xdr:rowOff>
    </xdr:to>
    <xdr:cxnSp macro="">
      <xdr:nvCxnSpPr>
        <xdr:cNvPr id="78" name="直線コネクタ 77"/>
        <xdr:cNvCxnSpPr/>
      </xdr:nvCxnSpPr>
      <xdr:spPr>
        <a:xfrm>
          <a:off x="1447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9" name="フローチャート : 判断 78"/>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80" name="テキスト ボックス 79"/>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164193</xdr:rowOff>
    </xdr:from>
    <xdr:to>
      <xdr:col>2</xdr:col>
      <xdr:colOff>127000</xdr:colOff>
      <xdr:row>43</xdr:row>
      <xdr:rowOff>94343</xdr:rowOff>
    </xdr:to>
    <xdr:sp macro="" textlink="">
      <xdr:nvSpPr>
        <xdr:cNvPr id="81" name="フローチャート : 判断 80"/>
        <xdr:cNvSpPr/>
      </xdr:nvSpPr>
      <xdr:spPr>
        <a:xfrm>
          <a:off x="1397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104520</xdr:rowOff>
    </xdr:from>
    <xdr:ext cx="762000" cy="259045"/>
    <xdr:sp macro="" textlink="">
      <xdr:nvSpPr>
        <xdr:cNvPr id="82" name="テキスト ボックス 81"/>
        <xdr:cNvSpPr txBox="1"/>
      </xdr:nvSpPr>
      <xdr:spPr>
        <a:xfrm>
          <a:off x="1066800" y="7133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130628</xdr:rowOff>
    </xdr:from>
    <xdr:to>
      <xdr:col>7</xdr:col>
      <xdr:colOff>203200</xdr:colOff>
      <xdr:row>44</xdr:row>
      <xdr:rowOff>60778</xdr:rowOff>
    </xdr:to>
    <xdr:sp macro="" textlink="">
      <xdr:nvSpPr>
        <xdr:cNvPr id="88" name="円/楕円 87"/>
        <xdr:cNvSpPr/>
      </xdr:nvSpPr>
      <xdr:spPr>
        <a:xfrm>
          <a:off x="49022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26505</xdr:rowOff>
    </xdr:from>
    <xdr:ext cx="762000" cy="259045"/>
    <xdr:sp macro="" textlink="">
      <xdr:nvSpPr>
        <xdr:cNvPr id="89" name="財政力該当値テキスト"/>
        <xdr:cNvSpPr txBox="1"/>
      </xdr:nvSpPr>
      <xdr:spPr>
        <a:xfrm>
          <a:off x="5041900" y="7398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130628</xdr:rowOff>
    </xdr:from>
    <xdr:to>
      <xdr:col>6</xdr:col>
      <xdr:colOff>50800</xdr:colOff>
      <xdr:row>44</xdr:row>
      <xdr:rowOff>60778</xdr:rowOff>
    </xdr:to>
    <xdr:sp macro="" textlink="">
      <xdr:nvSpPr>
        <xdr:cNvPr id="90" name="円/楕円 89"/>
        <xdr:cNvSpPr/>
      </xdr:nvSpPr>
      <xdr:spPr>
        <a:xfrm>
          <a:off x="4064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45555</xdr:rowOff>
    </xdr:from>
    <xdr:ext cx="736600" cy="259045"/>
    <xdr:sp macro="" textlink="">
      <xdr:nvSpPr>
        <xdr:cNvPr id="91" name="テキスト ボックス 90"/>
        <xdr:cNvSpPr txBox="1"/>
      </xdr:nvSpPr>
      <xdr:spPr>
        <a:xfrm>
          <a:off x="3733800" y="7589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2" name="円/楕円 91"/>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3" name="テキスト ボックス 92"/>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4" name="円/楕円 93"/>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5" name="テキスト ボックス 94"/>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96" name="円/楕円 95"/>
        <xdr:cNvSpPr/>
      </xdr:nvSpPr>
      <xdr:spPr>
        <a:xfrm>
          <a:off x="1397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97" name="テキスト ボックス 96"/>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43/107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平成</a:t>
          </a:r>
          <a:r>
            <a:rPr kumimoji="1" lang="en-US" altLang="ja-JP" sz="1300">
              <a:solidFill>
                <a:schemeClr val="dk1"/>
              </a:solidFill>
              <a:effectLst/>
              <a:latin typeface="+mn-lt"/>
              <a:ea typeface="+mn-ea"/>
              <a:cs typeface="+mn-cs"/>
            </a:rPr>
            <a:t>27</a:t>
          </a:r>
          <a:r>
            <a:rPr kumimoji="1" lang="ja-JP" altLang="ja-JP" sz="1300">
              <a:solidFill>
                <a:schemeClr val="dk1"/>
              </a:solidFill>
              <a:effectLst/>
              <a:latin typeface="+mn-lt"/>
              <a:ea typeface="+mn-ea"/>
              <a:cs typeface="+mn-cs"/>
            </a:rPr>
            <a:t>年度は前年度から</a:t>
          </a:r>
          <a:r>
            <a:rPr kumimoji="1" lang="en-US" altLang="ja-JP" sz="1300">
              <a:solidFill>
                <a:schemeClr val="dk1"/>
              </a:solidFill>
              <a:effectLst/>
              <a:latin typeface="+mn-lt"/>
              <a:ea typeface="+mn-ea"/>
              <a:cs typeface="+mn-cs"/>
            </a:rPr>
            <a:t>4.4%</a:t>
          </a:r>
          <a:r>
            <a:rPr kumimoji="1" lang="ja-JP" altLang="ja-JP" sz="1300">
              <a:solidFill>
                <a:schemeClr val="dk1"/>
              </a:solidFill>
              <a:effectLst/>
              <a:latin typeface="+mn-lt"/>
              <a:ea typeface="+mn-ea"/>
              <a:cs typeface="+mn-cs"/>
            </a:rPr>
            <a:t>改善し</a:t>
          </a:r>
          <a:r>
            <a:rPr kumimoji="1" lang="en-US" altLang="ja-JP" sz="1300">
              <a:solidFill>
                <a:schemeClr val="dk1"/>
              </a:solidFill>
              <a:effectLst/>
              <a:latin typeface="+mn-lt"/>
              <a:ea typeface="+mn-ea"/>
              <a:cs typeface="+mn-cs"/>
            </a:rPr>
            <a:t>81.2%</a:t>
          </a:r>
          <a:r>
            <a:rPr kumimoji="1" lang="ja-JP" altLang="ja-JP" sz="1300">
              <a:solidFill>
                <a:schemeClr val="dk1"/>
              </a:solidFill>
              <a:effectLst/>
              <a:latin typeface="+mn-lt"/>
              <a:ea typeface="+mn-ea"/>
              <a:cs typeface="+mn-cs"/>
            </a:rPr>
            <a:t>となった。</a:t>
          </a:r>
          <a:endParaRPr lang="ja-JP" altLang="ja-JP" sz="1300">
            <a:effectLst/>
          </a:endParaRPr>
        </a:p>
        <a:p>
          <a:r>
            <a:rPr kumimoji="1" lang="ja-JP" altLang="ja-JP" sz="1300">
              <a:solidFill>
                <a:schemeClr val="dk1"/>
              </a:solidFill>
              <a:effectLst/>
              <a:latin typeface="+mn-lt"/>
              <a:ea typeface="+mn-ea"/>
              <a:cs typeface="+mn-cs"/>
            </a:rPr>
            <a:t>　要因としては、経常一般財源収入を大きく占める普通交付税が約</a:t>
          </a:r>
          <a:r>
            <a:rPr kumimoji="1" lang="en-US" altLang="ja-JP" sz="1300">
              <a:solidFill>
                <a:schemeClr val="dk1"/>
              </a:solidFill>
              <a:effectLst/>
              <a:latin typeface="+mn-lt"/>
              <a:ea typeface="+mn-ea"/>
              <a:cs typeface="+mn-cs"/>
            </a:rPr>
            <a:t>51</a:t>
          </a:r>
          <a:r>
            <a:rPr kumimoji="1" lang="ja-JP" altLang="ja-JP" sz="1300">
              <a:solidFill>
                <a:schemeClr val="dk1"/>
              </a:solidFill>
              <a:effectLst/>
              <a:latin typeface="+mn-lt"/>
              <a:ea typeface="+mn-ea"/>
              <a:cs typeface="+mn-cs"/>
            </a:rPr>
            <a:t>億円で、前年度との比較では約</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千万円の減額となったが、それ以上に人件費・物件費・公債費が前年度と比較して約</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4</a:t>
          </a:r>
          <a:r>
            <a:rPr kumimoji="1" lang="ja-JP" altLang="ja-JP" sz="1300">
              <a:solidFill>
                <a:schemeClr val="dk1"/>
              </a:solidFill>
              <a:effectLst/>
              <a:latin typeface="+mn-lt"/>
              <a:ea typeface="+mn-ea"/>
              <a:cs typeface="+mn-cs"/>
            </a:rPr>
            <a:t>千万円の減となったことが改善要因である。</a:t>
          </a:r>
          <a:endParaRPr lang="ja-JP" altLang="ja-JP" sz="1300">
            <a:effectLst/>
          </a:endParaRPr>
        </a:p>
        <a:p>
          <a:r>
            <a:rPr kumimoji="1" lang="ja-JP" altLang="ja-JP" sz="1300">
              <a:solidFill>
                <a:schemeClr val="dk1"/>
              </a:solidFill>
              <a:effectLst/>
              <a:latin typeface="+mn-lt"/>
              <a:ea typeface="+mn-ea"/>
              <a:cs typeface="+mn-cs"/>
            </a:rPr>
            <a:t>　しかしながら、経常収支比率の算定を大きく左右する普通交付税の段階的削減が開始され今後の普通交付税が確実に減少していくため、より一層歳入規模の適正化を進めていかなければならない。</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65</xdr:row>
      <xdr:rowOff>167132</xdr:rowOff>
    </xdr:to>
    <xdr:cxnSp macro="">
      <xdr:nvCxnSpPr>
        <xdr:cNvPr id="125" name="直線コネクタ 124"/>
        <xdr:cNvCxnSpPr/>
      </xdr:nvCxnSpPr>
      <xdr:spPr>
        <a:xfrm flipV="1">
          <a:off x="4953000" y="10022840"/>
          <a:ext cx="0" cy="12885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139209</xdr:rowOff>
    </xdr:from>
    <xdr:ext cx="762000" cy="259045"/>
    <xdr:sp macro="" textlink="">
      <xdr:nvSpPr>
        <xdr:cNvPr id="126" name="財政構造の弾力性最小値テキスト"/>
        <xdr:cNvSpPr txBox="1"/>
      </xdr:nvSpPr>
      <xdr:spPr>
        <a:xfrm>
          <a:off x="5041900" y="11283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65</xdr:row>
      <xdr:rowOff>167132</xdr:rowOff>
    </xdr:from>
    <xdr:to>
      <xdr:col>7</xdr:col>
      <xdr:colOff>241300</xdr:colOff>
      <xdr:row>65</xdr:row>
      <xdr:rowOff>167132</xdr:rowOff>
    </xdr:to>
    <xdr:cxnSp macro="">
      <xdr:nvCxnSpPr>
        <xdr:cNvPr id="127" name="直線コネクタ 126"/>
        <xdr:cNvCxnSpPr/>
      </xdr:nvCxnSpPr>
      <xdr:spPr>
        <a:xfrm>
          <a:off x="4864100" y="11311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8"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69.0</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9" name="直線コネクタ 128"/>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153162</xdr:rowOff>
    </xdr:from>
    <xdr:to>
      <xdr:col>7</xdr:col>
      <xdr:colOff>152400</xdr:colOff>
      <xdr:row>63</xdr:row>
      <xdr:rowOff>22606</xdr:rowOff>
    </xdr:to>
    <xdr:cxnSp macro="">
      <xdr:nvCxnSpPr>
        <xdr:cNvPr id="130" name="直線コネクタ 129"/>
        <xdr:cNvCxnSpPr/>
      </xdr:nvCxnSpPr>
      <xdr:spPr>
        <a:xfrm flipV="1">
          <a:off x="4114800" y="10611612"/>
          <a:ext cx="8382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127525</xdr:rowOff>
    </xdr:from>
    <xdr:ext cx="762000" cy="259045"/>
    <xdr:sp macro="" textlink="">
      <xdr:nvSpPr>
        <xdr:cNvPr id="131" name="財政構造の弾力性平均値テキスト"/>
        <xdr:cNvSpPr txBox="1"/>
      </xdr:nvSpPr>
      <xdr:spPr>
        <a:xfrm>
          <a:off x="5041900" y="105859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155448</xdr:rowOff>
    </xdr:from>
    <xdr:to>
      <xdr:col>7</xdr:col>
      <xdr:colOff>203200</xdr:colOff>
      <xdr:row>62</xdr:row>
      <xdr:rowOff>85598</xdr:rowOff>
    </xdr:to>
    <xdr:sp macro="" textlink="">
      <xdr:nvSpPr>
        <xdr:cNvPr id="132" name="フローチャート : 判断 131"/>
        <xdr:cNvSpPr/>
      </xdr:nvSpPr>
      <xdr:spPr>
        <a:xfrm>
          <a:off x="4902200" y="1061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87884</xdr:rowOff>
    </xdr:from>
    <xdr:to>
      <xdr:col>6</xdr:col>
      <xdr:colOff>0</xdr:colOff>
      <xdr:row>63</xdr:row>
      <xdr:rowOff>22606</xdr:rowOff>
    </xdr:to>
    <xdr:cxnSp macro="">
      <xdr:nvCxnSpPr>
        <xdr:cNvPr id="133" name="直線コネクタ 132"/>
        <xdr:cNvCxnSpPr/>
      </xdr:nvCxnSpPr>
      <xdr:spPr>
        <a:xfrm>
          <a:off x="3225800" y="10717784"/>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46736</xdr:rowOff>
    </xdr:from>
    <xdr:to>
      <xdr:col>6</xdr:col>
      <xdr:colOff>50800</xdr:colOff>
      <xdr:row>62</xdr:row>
      <xdr:rowOff>148336</xdr:rowOff>
    </xdr:to>
    <xdr:sp macro="" textlink="">
      <xdr:nvSpPr>
        <xdr:cNvPr id="134" name="フローチャート : 判断 133"/>
        <xdr:cNvSpPr/>
      </xdr:nvSpPr>
      <xdr:spPr>
        <a:xfrm>
          <a:off x="4064000" y="1067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158513</xdr:rowOff>
    </xdr:from>
    <xdr:ext cx="736600" cy="259045"/>
    <xdr:sp macro="" textlink="">
      <xdr:nvSpPr>
        <xdr:cNvPr id="135" name="テキスト ボックス 134"/>
        <xdr:cNvSpPr txBox="1"/>
      </xdr:nvSpPr>
      <xdr:spPr>
        <a:xfrm>
          <a:off x="3733800" y="10445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25146</xdr:rowOff>
    </xdr:from>
    <xdr:to>
      <xdr:col>4</xdr:col>
      <xdr:colOff>482600</xdr:colOff>
      <xdr:row>62</xdr:row>
      <xdr:rowOff>87884</xdr:rowOff>
    </xdr:to>
    <xdr:cxnSp macro="">
      <xdr:nvCxnSpPr>
        <xdr:cNvPr id="136" name="直線コネクタ 135"/>
        <xdr:cNvCxnSpPr/>
      </xdr:nvCxnSpPr>
      <xdr:spPr>
        <a:xfrm>
          <a:off x="2336800" y="10655046"/>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92710</xdr:rowOff>
    </xdr:from>
    <xdr:to>
      <xdr:col>4</xdr:col>
      <xdr:colOff>533400</xdr:colOff>
      <xdr:row>62</xdr:row>
      <xdr:rowOff>22860</xdr:rowOff>
    </xdr:to>
    <xdr:sp macro="" textlink="">
      <xdr:nvSpPr>
        <xdr:cNvPr id="137" name="フローチャート : 判断 136"/>
        <xdr:cNvSpPr/>
      </xdr:nvSpPr>
      <xdr:spPr>
        <a:xfrm>
          <a:off x="3175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33037</xdr:rowOff>
    </xdr:from>
    <xdr:ext cx="762000" cy="259045"/>
    <xdr:sp macro="" textlink="">
      <xdr:nvSpPr>
        <xdr:cNvPr id="138" name="テキスト ボックス 137"/>
        <xdr:cNvSpPr txBox="1"/>
      </xdr:nvSpPr>
      <xdr:spPr>
        <a:xfrm>
          <a:off x="2844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25146</xdr:rowOff>
    </xdr:from>
    <xdr:to>
      <xdr:col>3</xdr:col>
      <xdr:colOff>279400</xdr:colOff>
      <xdr:row>63</xdr:row>
      <xdr:rowOff>94996</xdr:rowOff>
    </xdr:to>
    <xdr:cxnSp macro="">
      <xdr:nvCxnSpPr>
        <xdr:cNvPr id="139" name="直線コネクタ 138"/>
        <xdr:cNvCxnSpPr/>
      </xdr:nvCxnSpPr>
      <xdr:spPr>
        <a:xfrm flipV="1">
          <a:off x="1447800" y="10655046"/>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87884</xdr:rowOff>
    </xdr:from>
    <xdr:to>
      <xdr:col>3</xdr:col>
      <xdr:colOff>330200</xdr:colOff>
      <xdr:row>62</xdr:row>
      <xdr:rowOff>18034</xdr:rowOff>
    </xdr:to>
    <xdr:sp macro="" textlink="">
      <xdr:nvSpPr>
        <xdr:cNvPr id="140" name="フローチャート : 判断 139"/>
        <xdr:cNvSpPr/>
      </xdr:nvSpPr>
      <xdr:spPr>
        <a:xfrm>
          <a:off x="22860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28211</xdr:rowOff>
    </xdr:from>
    <xdr:ext cx="762000" cy="259045"/>
    <xdr:sp macro="" textlink="">
      <xdr:nvSpPr>
        <xdr:cNvPr id="141" name="テキスト ボックス 140"/>
        <xdr:cNvSpPr txBox="1"/>
      </xdr:nvSpPr>
      <xdr:spPr>
        <a:xfrm>
          <a:off x="1955800" y="1031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27432</xdr:rowOff>
    </xdr:from>
    <xdr:to>
      <xdr:col>2</xdr:col>
      <xdr:colOff>127000</xdr:colOff>
      <xdr:row>62</xdr:row>
      <xdr:rowOff>129032</xdr:rowOff>
    </xdr:to>
    <xdr:sp macro="" textlink="">
      <xdr:nvSpPr>
        <xdr:cNvPr id="142" name="フローチャート : 判断 141"/>
        <xdr:cNvSpPr/>
      </xdr:nvSpPr>
      <xdr:spPr>
        <a:xfrm>
          <a:off x="1397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139209</xdr:rowOff>
    </xdr:from>
    <xdr:ext cx="762000" cy="259045"/>
    <xdr:sp macro="" textlink="">
      <xdr:nvSpPr>
        <xdr:cNvPr id="143" name="テキスト ボックス 142"/>
        <xdr:cNvSpPr txBox="1"/>
      </xdr:nvSpPr>
      <xdr:spPr>
        <a:xfrm>
          <a:off x="1066800" y="1042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61</xdr:row>
      <xdr:rowOff>102362</xdr:rowOff>
    </xdr:from>
    <xdr:to>
      <xdr:col>7</xdr:col>
      <xdr:colOff>203200</xdr:colOff>
      <xdr:row>62</xdr:row>
      <xdr:rowOff>32512</xdr:rowOff>
    </xdr:to>
    <xdr:sp macro="" textlink="">
      <xdr:nvSpPr>
        <xdr:cNvPr id="149" name="円/楕円 148"/>
        <xdr:cNvSpPr/>
      </xdr:nvSpPr>
      <xdr:spPr>
        <a:xfrm>
          <a:off x="4902200" y="1056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118889</xdr:rowOff>
    </xdr:from>
    <xdr:ext cx="762000" cy="259045"/>
    <xdr:sp macro="" textlink="">
      <xdr:nvSpPr>
        <xdr:cNvPr id="150" name="財政構造の弾力性該当値テキスト"/>
        <xdr:cNvSpPr txBox="1"/>
      </xdr:nvSpPr>
      <xdr:spPr>
        <a:xfrm>
          <a:off x="5041900" y="10405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143256</xdr:rowOff>
    </xdr:from>
    <xdr:to>
      <xdr:col>6</xdr:col>
      <xdr:colOff>50800</xdr:colOff>
      <xdr:row>63</xdr:row>
      <xdr:rowOff>73406</xdr:rowOff>
    </xdr:to>
    <xdr:sp macro="" textlink="">
      <xdr:nvSpPr>
        <xdr:cNvPr id="151" name="円/楕円 150"/>
        <xdr:cNvSpPr/>
      </xdr:nvSpPr>
      <xdr:spPr>
        <a:xfrm>
          <a:off x="4064000" y="1077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58183</xdr:rowOff>
    </xdr:from>
    <xdr:ext cx="736600" cy="259045"/>
    <xdr:sp macro="" textlink="">
      <xdr:nvSpPr>
        <xdr:cNvPr id="152" name="テキスト ボックス 151"/>
        <xdr:cNvSpPr txBox="1"/>
      </xdr:nvSpPr>
      <xdr:spPr>
        <a:xfrm>
          <a:off x="3733800" y="1085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37084</xdr:rowOff>
    </xdr:from>
    <xdr:to>
      <xdr:col>4</xdr:col>
      <xdr:colOff>533400</xdr:colOff>
      <xdr:row>62</xdr:row>
      <xdr:rowOff>138684</xdr:rowOff>
    </xdr:to>
    <xdr:sp macro="" textlink="">
      <xdr:nvSpPr>
        <xdr:cNvPr id="153" name="円/楕円 152"/>
        <xdr:cNvSpPr/>
      </xdr:nvSpPr>
      <xdr:spPr>
        <a:xfrm>
          <a:off x="31750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123461</xdr:rowOff>
    </xdr:from>
    <xdr:ext cx="762000" cy="259045"/>
    <xdr:sp macro="" textlink="">
      <xdr:nvSpPr>
        <xdr:cNvPr id="154" name="テキスト ボックス 153"/>
        <xdr:cNvSpPr txBox="1"/>
      </xdr:nvSpPr>
      <xdr:spPr>
        <a:xfrm>
          <a:off x="2844800" y="1075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145796</xdr:rowOff>
    </xdr:from>
    <xdr:to>
      <xdr:col>3</xdr:col>
      <xdr:colOff>330200</xdr:colOff>
      <xdr:row>62</xdr:row>
      <xdr:rowOff>75946</xdr:rowOff>
    </xdr:to>
    <xdr:sp macro="" textlink="">
      <xdr:nvSpPr>
        <xdr:cNvPr id="155" name="円/楕円 154"/>
        <xdr:cNvSpPr/>
      </xdr:nvSpPr>
      <xdr:spPr>
        <a:xfrm>
          <a:off x="2286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60723</xdr:rowOff>
    </xdr:from>
    <xdr:ext cx="762000" cy="259045"/>
    <xdr:sp macro="" textlink="">
      <xdr:nvSpPr>
        <xdr:cNvPr id="156" name="テキスト ボックス 155"/>
        <xdr:cNvSpPr txBox="1"/>
      </xdr:nvSpPr>
      <xdr:spPr>
        <a:xfrm>
          <a:off x="1955800" y="10690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44196</xdr:rowOff>
    </xdr:from>
    <xdr:to>
      <xdr:col>2</xdr:col>
      <xdr:colOff>127000</xdr:colOff>
      <xdr:row>63</xdr:row>
      <xdr:rowOff>145796</xdr:rowOff>
    </xdr:to>
    <xdr:sp macro="" textlink="">
      <xdr:nvSpPr>
        <xdr:cNvPr id="157" name="円/楕円 156"/>
        <xdr:cNvSpPr/>
      </xdr:nvSpPr>
      <xdr:spPr>
        <a:xfrm>
          <a:off x="1397000" y="1084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130573</xdr:rowOff>
    </xdr:from>
    <xdr:ext cx="762000" cy="259045"/>
    <xdr:sp macro="" textlink="">
      <xdr:nvSpPr>
        <xdr:cNvPr id="158" name="テキスト ボックス 157"/>
        <xdr:cNvSpPr txBox="1"/>
      </xdr:nvSpPr>
      <xdr:spPr>
        <a:xfrm>
          <a:off x="1066800" y="1093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[356,139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97/107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121,893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主に人件費が要因となり、全国平均や県平均と比較しても約</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倍近くの決算額となっている。また昨年に引き続き、類似団体の中でも高い水準に位置しており、これは、過疎・少子高齢化等に歯止めがきかず、その現象が人口一人当たりの決算額数値を引き上げている。</a:t>
          </a:r>
          <a:endParaRPr lang="ja-JP" altLang="ja-JP" sz="1300">
            <a:effectLst/>
          </a:endParaRPr>
        </a:p>
        <a:p>
          <a:r>
            <a:rPr kumimoji="1" lang="ja-JP" altLang="ja-JP" sz="1300">
              <a:solidFill>
                <a:schemeClr val="dk1"/>
              </a:solidFill>
              <a:effectLst/>
              <a:latin typeface="+mn-lt"/>
              <a:ea typeface="+mn-ea"/>
              <a:cs typeface="+mn-cs"/>
            </a:rPr>
            <a:t>　また、物件費について、施設老朽化が深刻であり将来にわたってコスト削減が図れるよう公共施設等総合管理計画に基づいて施設の適正化も図っていくことが必要である。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3484</xdr:rowOff>
    </xdr:from>
    <xdr:to>
      <xdr:col>7</xdr:col>
      <xdr:colOff>152400</xdr:colOff>
      <xdr:row>88</xdr:row>
      <xdr:rowOff>116508</xdr:rowOff>
    </xdr:to>
    <xdr:cxnSp macro="">
      <xdr:nvCxnSpPr>
        <xdr:cNvPr id="188" name="直線コネクタ 187"/>
        <xdr:cNvCxnSpPr/>
      </xdr:nvCxnSpPr>
      <xdr:spPr>
        <a:xfrm flipV="1">
          <a:off x="4953000" y="13890934"/>
          <a:ext cx="0" cy="13131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88585</xdr:rowOff>
    </xdr:from>
    <xdr:ext cx="762000" cy="259045"/>
    <xdr:sp macro="" textlink="">
      <xdr:nvSpPr>
        <xdr:cNvPr id="189" name="人件費・物件費等の状況最小値テキスト"/>
        <xdr:cNvSpPr txBox="1"/>
      </xdr:nvSpPr>
      <xdr:spPr>
        <a:xfrm>
          <a:off x="5041900" y="15176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448,970</a:t>
          </a:r>
          <a:endParaRPr kumimoji="1" lang="ja-JP" altLang="en-US" sz="1000" b="1">
            <a:latin typeface="ＭＳ Ｐゴシック"/>
          </a:endParaRPr>
        </a:p>
      </xdr:txBody>
    </xdr:sp>
    <xdr:clientData/>
  </xdr:oneCellAnchor>
  <xdr:twoCellAnchor>
    <xdr:from>
      <xdr:col>7</xdr:col>
      <xdr:colOff>63500</xdr:colOff>
      <xdr:row>88</xdr:row>
      <xdr:rowOff>116508</xdr:rowOff>
    </xdr:from>
    <xdr:to>
      <xdr:col>7</xdr:col>
      <xdr:colOff>241300</xdr:colOff>
      <xdr:row>88</xdr:row>
      <xdr:rowOff>116508</xdr:rowOff>
    </xdr:to>
    <xdr:cxnSp macro="">
      <xdr:nvCxnSpPr>
        <xdr:cNvPr id="190" name="直線コネクタ 189"/>
        <xdr:cNvCxnSpPr/>
      </xdr:nvCxnSpPr>
      <xdr:spPr>
        <a:xfrm>
          <a:off x="4864100" y="152041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89861</xdr:rowOff>
    </xdr:from>
    <xdr:ext cx="762000" cy="259045"/>
    <xdr:sp macro="" textlink="">
      <xdr:nvSpPr>
        <xdr:cNvPr id="191" name="人件費・物件費等の状況最大値テキスト"/>
        <xdr:cNvSpPr txBox="1"/>
      </xdr:nvSpPr>
      <xdr:spPr>
        <a:xfrm>
          <a:off x="5041900" y="13634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122,445</a:t>
          </a:r>
          <a:endParaRPr kumimoji="1" lang="ja-JP" altLang="en-US" sz="1000" b="1">
            <a:latin typeface="ＭＳ Ｐゴシック"/>
          </a:endParaRPr>
        </a:p>
      </xdr:txBody>
    </xdr:sp>
    <xdr:clientData/>
  </xdr:oneCellAnchor>
  <xdr:twoCellAnchor>
    <xdr:from>
      <xdr:col>7</xdr:col>
      <xdr:colOff>63500</xdr:colOff>
      <xdr:row>81</xdr:row>
      <xdr:rowOff>3484</xdr:rowOff>
    </xdr:from>
    <xdr:to>
      <xdr:col>7</xdr:col>
      <xdr:colOff>241300</xdr:colOff>
      <xdr:row>81</xdr:row>
      <xdr:rowOff>3484</xdr:rowOff>
    </xdr:to>
    <xdr:cxnSp macro="">
      <xdr:nvCxnSpPr>
        <xdr:cNvPr id="192" name="直線コネクタ 191"/>
        <xdr:cNvCxnSpPr/>
      </xdr:nvCxnSpPr>
      <xdr:spPr>
        <a:xfrm>
          <a:off x="4864100" y="13890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86072</xdr:rowOff>
    </xdr:from>
    <xdr:to>
      <xdr:col>7</xdr:col>
      <xdr:colOff>152400</xdr:colOff>
      <xdr:row>86</xdr:row>
      <xdr:rowOff>98008</xdr:rowOff>
    </xdr:to>
    <xdr:cxnSp macro="">
      <xdr:nvCxnSpPr>
        <xdr:cNvPr id="193" name="直線コネクタ 192"/>
        <xdr:cNvCxnSpPr/>
      </xdr:nvCxnSpPr>
      <xdr:spPr>
        <a:xfrm flipV="1">
          <a:off x="4114800" y="14830772"/>
          <a:ext cx="838200" cy="11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9103</xdr:rowOff>
    </xdr:from>
    <xdr:ext cx="762000" cy="259045"/>
    <xdr:sp macro="" textlink="">
      <xdr:nvSpPr>
        <xdr:cNvPr id="194" name="人件費・物件費等の状況平均値テキスト"/>
        <xdr:cNvSpPr txBox="1"/>
      </xdr:nvSpPr>
      <xdr:spPr>
        <a:xfrm>
          <a:off x="5041900" y="142394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260,259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164026</xdr:rowOff>
    </xdr:from>
    <xdr:to>
      <xdr:col>7</xdr:col>
      <xdr:colOff>203200</xdr:colOff>
      <xdr:row>84</xdr:row>
      <xdr:rowOff>94176</xdr:rowOff>
    </xdr:to>
    <xdr:sp macro="" textlink="">
      <xdr:nvSpPr>
        <xdr:cNvPr id="195" name="フローチャート : 判断 194"/>
        <xdr:cNvSpPr/>
      </xdr:nvSpPr>
      <xdr:spPr>
        <a:xfrm>
          <a:off x="4902200" y="1439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136322</xdr:rowOff>
    </xdr:from>
    <xdr:to>
      <xdr:col>6</xdr:col>
      <xdr:colOff>0</xdr:colOff>
      <xdr:row>86</xdr:row>
      <xdr:rowOff>98008</xdr:rowOff>
    </xdr:to>
    <xdr:cxnSp macro="">
      <xdr:nvCxnSpPr>
        <xdr:cNvPr id="196" name="直線コネクタ 195"/>
        <xdr:cNvCxnSpPr/>
      </xdr:nvCxnSpPr>
      <xdr:spPr>
        <a:xfrm>
          <a:off x="3225800" y="14709572"/>
          <a:ext cx="889000" cy="133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8654</xdr:rowOff>
    </xdr:from>
    <xdr:to>
      <xdr:col>6</xdr:col>
      <xdr:colOff>50800</xdr:colOff>
      <xdr:row>84</xdr:row>
      <xdr:rowOff>110254</xdr:rowOff>
    </xdr:to>
    <xdr:sp macro="" textlink="">
      <xdr:nvSpPr>
        <xdr:cNvPr id="197" name="フローチャート : 判断 196"/>
        <xdr:cNvSpPr/>
      </xdr:nvSpPr>
      <xdr:spPr>
        <a:xfrm>
          <a:off x="4064000" y="14410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120431</xdr:rowOff>
    </xdr:from>
    <xdr:ext cx="736600" cy="259045"/>
    <xdr:sp macro="" textlink="">
      <xdr:nvSpPr>
        <xdr:cNvPr id="198" name="テキスト ボックス 197"/>
        <xdr:cNvSpPr txBox="1"/>
      </xdr:nvSpPr>
      <xdr:spPr>
        <a:xfrm>
          <a:off x="3733800" y="14179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73487</xdr:rowOff>
    </xdr:from>
    <xdr:to>
      <xdr:col>4</xdr:col>
      <xdr:colOff>482600</xdr:colOff>
      <xdr:row>85</xdr:row>
      <xdr:rowOff>136322</xdr:rowOff>
    </xdr:to>
    <xdr:cxnSp macro="">
      <xdr:nvCxnSpPr>
        <xdr:cNvPr id="199" name="直線コネクタ 198"/>
        <xdr:cNvCxnSpPr/>
      </xdr:nvCxnSpPr>
      <xdr:spPr>
        <a:xfrm>
          <a:off x="2336800" y="14646737"/>
          <a:ext cx="889000" cy="62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114494</xdr:rowOff>
    </xdr:from>
    <xdr:to>
      <xdr:col>4</xdr:col>
      <xdr:colOff>533400</xdr:colOff>
      <xdr:row>84</xdr:row>
      <xdr:rowOff>44644</xdr:rowOff>
    </xdr:to>
    <xdr:sp macro="" textlink="">
      <xdr:nvSpPr>
        <xdr:cNvPr id="200" name="フローチャート : 判断 199"/>
        <xdr:cNvSpPr/>
      </xdr:nvSpPr>
      <xdr:spPr>
        <a:xfrm>
          <a:off x="3175000" y="1434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54821</xdr:rowOff>
    </xdr:from>
    <xdr:ext cx="762000" cy="259045"/>
    <xdr:sp macro="" textlink="">
      <xdr:nvSpPr>
        <xdr:cNvPr id="201" name="テキスト ボックス 200"/>
        <xdr:cNvSpPr txBox="1"/>
      </xdr:nvSpPr>
      <xdr:spPr>
        <a:xfrm>
          <a:off x="2844800" y="1411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73487</xdr:rowOff>
    </xdr:from>
    <xdr:to>
      <xdr:col>3</xdr:col>
      <xdr:colOff>279400</xdr:colOff>
      <xdr:row>85</xdr:row>
      <xdr:rowOff>75047</xdr:rowOff>
    </xdr:to>
    <xdr:cxnSp macro="">
      <xdr:nvCxnSpPr>
        <xdr:cNvPr id="202" name="直線コネクタ 201"/>
        <xdr:cNvCxnSpPr/>
      </xdr:nvCxnSpPr>
      <xdr:spPr>
        <a:xfrm flipV="1">
          <a:off x="1447800" y="14646737"/>
          <a:ext cx="889000" cy="1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85719</xdr:rowOff>
    </xdr:from>
    <xdr:to>
      <xdr:col>3</xdr:col>
      <xdr:colOff>330200</xdr:colOff>
      <xdr:row>84</xdr:row>
      <xdr:rowOff>15869</xdr:rowOff>
    </xdr:to>
    <xdr:sp macro="" textlink="">
      <xdr:nvSpPr>
        <xdr:cNvPr id="203" name="フローチャート : 判断 202"/>
        <xdr:cNvSpPr/>
      </xdr:nvSpPr>
      <xdr:spPr>
        <a:xfrm>
          <a:off x="2286000" y="14316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26046</xdr:rowOff>
    </xdr:from>
    <xdr:ext cx="762000" cy="259045"/>
    <xdr:sp macro="" textlink="">
      <xdr:nvSpPr>
        <xdr:cNvPr id="204" name="テキスト ボックス 203"/>
        <xdr:cNvSpPr txBox="1"/>
      </xdr:nvSpPr>
      <xdr:spPr>
        <a:xfrm>
          <a:off x="1955800" y="14084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89137</xdr:rowOff>
    </xdr:from>
    <xdr:to>
      <xdr:col>2</xdr:col>
      <xdr:colOff>127000</xdr:colOff>
      <xdr:row>84</xdr:row>
      <xdr:rowOff>19287</xdr:rowOff>
    </xdr:to>
    <xdr:sp macro="" textlink="">
      <xdr:nvSpPr>
        <xdr:cNvPr id="205" name="フローチャート : 判断 204"/>
        <xdr:cNvSpPr/>
      </xdr:nvSpPr>
      <xdr:spPr>
        <a:xfrm>
          <a:off x="1397000" y="1431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29464</xdr:rowOff>
    </xdr:from>
    <xdr:ext cx="762000" cy="259045"/>
    <xdr:sp macro="" textlink="">
      <xdr:nvSpPr>
        <xdr:cNvPr id="206" name="テキスト ボックス 205"/>
        <xdr:cNvSpPr txBox="1"/>
      </xdr:nvSpPr>
      <xdr:spPr>
        <a:xfrm>
          <a:off x="1066800" y="14088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86</xdr:row>
      <xdr:rowOff>35272</xdr:rowOff>
    </xdr:from>
    <xdr:to>
      <xdr:col>7</xdr:col>
      <xdr:colOff>203200</xdr:colOff>
      <xdr:row>86</xdr:row>
      <xdr:rowOff>136872</xdr:rowOff>
    </xdr:to>
    <xdr:sp macro="" textlink="">
      <xdr:nvSpPr>
        <xdr:cNvPr id="212" name="円/楕円 211"/>
        <xdr:cNvSpPr/>
      </xdr:nvSpPr>
      <xdr:spPr>
        <a:xfrm>
          <a:off x="4902200" y="1477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7349</xdr:rowOff>
    </xdr:from>
    <xdr:ext cx="762000" cy="259045"/>
    <xdr:sp macro="" textlink="">
      <xdr:nvSpPr>
        <xdr:cNvPr id="213" name="人件費・物件費等の状況該当値テキスト"/>
        <xdr:cNvSpPr txBox="1"/>
      </xdr:nvSpPr>
      <xdr:spPr>
        <a:xfrm>
          <a:off x="5041900" y="14752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356,139</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47208</xdr:rowOff>
    </xdr:from>
    <xdr:to>
      <xdr:col>6</xdr:col>
      <xdr:colOff>50800</xdr:colOff>
      <xdr:row>86</xdr:row>
      <xdr:rowOff>148808</xdr:rowOff>
    </xdr:to>
    <xdr:sp macro="" textlink="">
      <xdr:nvSpPr>
        <xdr:cNvPr id="214" name="円/楕円 213"/>
        <xdr:cNvSpPr/>
      </xdr:nvSpPr>
      <xdr:spPr>
        <a:xfrm>
          <a:off x="4064000" y="1479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133585</xdr:rowOff>
    </xdr:from>
    <xdr:ext cx="736600" cy="259045"/>
    <xdr:sp macro="" textlink="">
      <xdr:nvSpPr>
        <xdr:cNvPr id="215" name="テキスト ボックス 214"/>
        <xdr:cNvSpPr txBox="1"/>
      </xdr:nvSpPr>
      <xdr:spPr>
        <a:xfrm>
          <a:off x="3733800" y="14878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359,107</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85522</xdr:rowOff>
    </xdr:from>
    <xdr:to>
      <xdr:col>4</xdr:col>
      <xdr:colOff>533400</xdr:colOff>
      <xdr:row>86</xdr:row>
      <xdr:rowOff>15672</xdr:rowOff>
    </xdr:to>
    <xdr:sp macro="" textlink="">
      <xdr:nvSpPr>
        <xdr:cNvPr id="216" name="円/楕円 215"/>
        <xdr:cNvSpPr/>
      </xdr:nvSpPr>
      <xdr:spPr>
        <a:xfrm>
          <a:off x="3175000" y="14658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449</xdr:rowOff>
    </xdr:from>
    <xdr:ext cx="762000" cy="259045"/>
    <xdr:sp macro="" textlink="">
      <xdr:nvSpPr>
        <xdr:cNvPr id="217" name="テキスト ボックス 216"/>
        <xdr:cNvSpPr txBox="1"/>
      </xdr:nvSpPr>
      <xdr:spPr>
        <a:xfrm>
          <a:off x="2844800" y="1474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326,002</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22687</xdr:rowOff>
    </xdr:from>
    <xdr:to>
      <xdr:col>3</xdr:col>
      <xdr:colOff>330200</xdr:colOff>
      <xdr:row>85</xdr:row>
      <xdr:rowOff>124287</xdr:rowOff>
    </xdr:to>
    <xdr:sp macro="" textlink="">
      <xdr:nvSpPr>
        <xdr:cNvPr id="218" name="円/楕円 217"/>
        <xdr:cNvSpPr/>
      </xdr:nvSpPr>
      <xdr:spPr>
        <a:xfrm>
          <a:off x="2286000" y="14595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109064</xdr:rowOff>
    </xdr:from>
    <xdr:ext cx="762000" cy="259045"/>
    <xdr:sp macro="" textlink="">
      <xdr:nvSpPr>
        <xdr:cNvPr id="219" name="テキスト ボックス 218"/>
        <xdr:cNvSpPr txBox="1"/>
      </xdr:nvSpPr>
      <xdr:spPr>
        <a:xfrm>
          <a:off x="1955800" y="14682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310,378</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24247</xdr:rowOff>
    </xdr:from>
    <xdr:to>
      <xdr:col>2</xdr:col>
      <xdr:colOff>127000</xdr:colOff>
      <xdr:row>85</xdr:row>
      <xdr:rowOff>125847</xdr:rowOff>
    </xdr:to>
    <xdr:sp macro="" textlink="">
      <xdr:nvSpPr>
        <xdr:cNvPr id="220" name="円/楕円 219"/>
        <xdr:cNvSpPr/>
      </xdr:nvSpPr>
      <xdr:spPr>
        <a:xfrm>
          <a:off x="1397000" y="14597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110624</xdr:rowOff>
    </xdr:from>
    <xdr:ext cx="762000" cy="259045"/>
    <xdr:sp macro="" textlink="">
      <xdr:nvSpPr>
        <xdr:cNvPr id="221" name="テキスト ボックス 220"/>
        <xdr:cNvSpPr txBox="1"/>
      </xdr:nvSpPr>
      <xdr:spPr>
        <a:xfrm>
          <a:off x="1066800" y="1468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310,766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23</a:t>
          </a:r>
          <a:r>
            <a:rPr kumimoji="1" lang="ja-JP" altLang="ja-JP" sz="1300">
              <a:solidFill>
                <a:schemeClr val="dk1"/>
              </a:solidFill>
              <a:effectLst/>
              <a:latin typeface="+mn-lt"/>
              <a:ea typeface="+mn-ea"/>
              <a:cs typeface="+mn-cs"/>
            </a:rPr>
            <a:t>年度より国の給与水準引き下げにより高水準となっていたが、国給与制限解除以降は低水準となった。平成</a:t>
          </a:r>
          <a:r>
            <a:rPr kumimoji="1" lang="en-US" altLang="ja-JP" sz="1300">
              <a:solidFill>
                <a:schemeClr val="dk1"/>
              </a:solidFill>
              <a:effectLst/>
              <a:latin typeface="+mn-lt"/>
              <a:ea typeface="+mn-ea"/>
              <a:cs typeface="+mn-cs"/>
            </a:rPr>
            <a:t>27</a:t>
          </a:r>
          <a:r>
            <a:rPr kumimoji="1" lang="ja-JP" altLang="ja-JP" sz="1300">
              <a:solidFill>
                <a:schemeClr val="dk1"/>
              </a:solidFill>
              <a:effectLst/>
              <a:latin typeface="+mn-lt"/>
              <a:ea typeface="+mn-ea"/>
              <a:cs typeface="+mn-cs"/>
            </a:rPr>
            <a:t>年度は前年度比</a:t>
          </a:r>
          <a:r>
            <a:rPr kumimoji="1" lang="en-US" altLang="ja-JP" sz="1300">
              <a:solidFill>
                <a:schemeClr val="dk1"/>
              </a:solidFill>
              <a:effectLst/>
              <a:latin typeface="+mn-lt"/>
              <a:ea typeface="+mn-ea"/>
              <a:cs typeface="+mn-cs"/>
            </a:rPr>
            <a:t>0.2%</a:t>
          </a:r>
          <a:r>
            <a:rPr kumimoji="1" lang="ja-JP" altLang="ja-JP" sz="1300">
              <a:solidFill>
                <a:schemeClr val="dk1"/>
              </a:solidFill>
              <a:effectLst/>
              <a:latin typeface="+mn-lt"/>
              <a:ea typeface="+mn-ea"/>
              <a:cs typeface="+mn-cs"/>
            </a:rPr>
            <a:t>改善したが、類似団体の中では未だに低水準にある。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20320</xdr:rowOff>
    </xdr:from>
    <xdr:to>
      <xdr:col>24</xdr:col>
      <xdr:colOff>558800</xdr:colOff>
      <xdr:row>88</xdr:row>
      <xdr:rowOff>0</xdr:rowOff>
    </xdr:to>
    <xdr:cxnSp macro="">
      <xdr:nvCxnSpPr>
        <xdr:cNvPr id="250" name="直線コネクタ 249"/>
        <xdr:cNvCxnSpPr/>
      </xdr:nvCxnSpPr>
      <xdr:spPr>
        <a:xfrm flipV="1">
          <a:off x="17018000" y="1373632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143527</xdr:rowOff>
    </xdr:from>
    <xdr:ext cx="762000" cy="259045"/>
    <xdr:sp macro="" textlink="">
      <xdr:nvSpPr>
        <xdr:cNvPr id="251" name="給与水準   （国との比較）最小値テキスト"/>
        <xdr:cNvSpPr txBox="1"/>
      </xdr:nvSpPr>
      <xdr:spPr>
        <a:xfrm>
          <a:off x="17106900" y="150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101.0</a:t>
          </a:r>
          <a:endParaRPr kumimoji="1" lang="ja-JP" altLang="en-US" sz="1000" b="1">
            <a:latin typeface="ＭＳ Ｐゴシック"/>
          </a:endParaRPr>
        </a:p>
      </xdr:txBody>
    </xdr:sp>
    <xdr:clientData/>
  </xdr:oneCellAnchor>
  <xdr:twoCellAnchor>
    <xdr:from>
      <xdr:col>24</xdr:col>
      <xdr:colOff>469900</xdr:colOff>
      <xdr:row>88</xdr:row>
      <xdr:rowOff>0</xdr:rowOff>
    </xdr:from>
    <xdr:to>
      <xdr:col>24</xdr:col>
      <xdr:colOff>647700</xdr:colOff>
      <xdr:row>88</xdr:row>
      <xdr:rowOff>0</xdr:rowOff>
    </xdr:to>
    <xdr:cxnSp macro="">
      <xdr:nvCxnSpPr>
        <xdr:cNvPr id="252" name="直線コネクタ 251"/>
        <xdr:cNvCxnSpPr/>
      </xdr:nvCxnSpPr>
      <xdr:spPr>
        <a:xfrm>
          <a:off x="16929100" y="1508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106697</xdr:rowOff>
    </xdr:from>
    <xdr:ext cx="762000" cy="259045"/>
    <xdr:sp macro="" textlink="">
      <xdr:nvSpPr>
        <xdr:cNvPr id="253" name="給与水準   （国との比較）最大値テキスト"/>
        <xdr:cNvSpPr txBox="1"/>
      </xdr:nvSpPr>
      <xdr:spPr>
        <a:xfrm>
          <a:off x="17106900" y="1347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24</xdr:col>
      <xdr:colOff>469900</xdr:colOff>
      <xdr:row>80</xdr:row>
      <xdr:rowOff>20320</xdr:rowOff>
    </xdr:from>
    <xdr:to>
      <xdr:col>24</xdr:col>
      <xdr:colOff>647700</xdr:colOff>
      <xdr:row>80</xdr:row>
      <xdr:rowOff>20320</xdr:rowOff>
    </xdr:to>
    <xdr:cxnSp macro="">
      <xdr:nvCxnSpPr>
        <xdr:cNvPr id="254" name="直線コネクタ 253"/>
        <xdr:cNvCxnSpPr/>
      </xdr:nvCxnSpPr>
      <xdr:spPr>
        <a:xfrm>
          <a:off x="16929100" y="1373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143934</xdr:rowOff>
    </xdr:from>
    <xdr:to>
      <xdr:col>24</xdr:col>
      <xdr:colOff>558800</xdr:colOff>
      <xdr:row>82</xdr:row>
      <xdr:rowOff>160020</xdr:rowOff>
    </xdr:to>
    <xdr:cxnSp macro="">
      <xdr:nvCxnSpPr>
        <xdr:cNvPr id="255" name="直線コネクタ 254"/>
        <xdr:cNvCxnSpPr/>
      </xdr:nvCxnSpPr>
      <xdr:spPr>
        <a:xfrm>
          <a:off x="16179800" y="14202834"/>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41504</xdr:rowOff>
    </xdr:from>
    <xdr:ext cx="762000" cy="259045"/>
    <xdr:sp macro="" textlink="">
      <xdr:nvSpPr>
        <xdr:cNvPr id="256" name="給与水準   （国との比較）平均値テキスト"/>
        <xdr:cNvSpPr txBox="1"/>
      </xdr:nvSpPr>
      <xdr:spPr>
        <a:xfrm>
          <a:off x="17106900" y="14614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69427</xdr:rowOff>
    </xdr:from>
    <xdr:to>
      <xdr:col>24</xdr:col>
      <xdr:colOff>609600</xdr:colOff>
      <xdr:row>85</xdr:row>
      <xdr:rowOff>171027</xdr:rowOff>
    </xdr:to>
    <xdr:sp macro="" textlink="">
      <xdr:nvSpPr>
        <xdr:cNvPr id="257" name="フローチャート : 判断 256"/>
        <xdr:cNvSpPr/>
      </xdr:nvSpPr>
      <xdr:spPr>
        <a:xfrm>
          <a:off x="169672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103716</xdr:rowOff>
    </xdr:from>
    <xdr:to>
      <xdr:col>23</xdr:col>
      <xdr:colOff>406400</xdr:colOff>
      <xdr:row>82</xdr:row>
      <xdr:rowOff>143934</xdr:rowOff>
    </xdr:to>
    <xdr:cxnSp macro="">
      <xdr:nvCxnSpPr>
        <xdr:cNvPr id="258" name="直線コネクタ 257"/>
        <xdr:cNvCxnSpPr/>
      </xdr:nvCxnSpPr>
      <xdr:spPr>
        <a:xfrm>
          <a:off x="15290800" y="14162616"/>
          <a:ext cx="8890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45296</xdr:rowOff>
    </xdr:from>
    <xdr:to>
      <xdr:col>23</xdr:col>
      <xdr:colOff>457200</xdr:colOff>
      <xdr:row>85</xdr:row>
      <xdr:rowOff>146896</xdr:rowOff>
    </xdr:to>
    <xdr:sp macro="" textlink="">
      <xdr:nvSpPr>
        <xdr:cNvPr id="259" name="フローチャート : 判断 258"/>
        <xdr:cNvSpPr/>
      </xdr:nvSpPr>
      <xdr:spPr>
        <a:xfrm>
          <a:off x="161290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131673</xdr:rowOff>
    </xdr:from>
    <xdr:ext cx="736600" cy="259045"/>
    <xdr:sp macro="" textlink="">
      <xdr:nvSpPr>
        <xdr:cNvPr id="260" name="テキスト ボックス 259"/>
        <xdr:cNvSpPr txBox="1"/>
      </xdr:nvSpPr>
      <xdr:spPr>
        <a:xfrm>
          <a:off x="15798800" y="1470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103716</xdr:rowOff>
    </xdr:from>
    <xdr:to>
      <xdr:col>22</xdr:col>
      <xdr:colOff>203200</xdr:colOff>
      <xdr:row>86</xdr:row>
      <xdr:rowOff>117687</xdr:rowOff>
    </xdr:to>
    <xdr:cxnSp macro="">
      <xdr:nvCxnSpPr>
        <xdr:cNvPr id="261" name="直線コネクタ 260"/>
        <xdr:cNvCxnSpPr/>
      </xdr:nvCxnSpPr>
      <xdr:spPr>
        <a:xfrm flipV="1">
          <a:off x="14401800" y="14162616"/>
          <a:ext cx="889000" cy="699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37254</xdr:rowOff>
    </xdr:from>
    <xdr:to>
      <xdr:col>22</xdr:col>
      <xdr:colOff>254000</xdr:colOff>
      <xdr:row>85</xdr:row>
      <xdr:rowOff>138854</xdr:rowOff>
    </xdr:to>
    <xdr:sp macro="" textlink="">
      <xdr:nvSpPr>
        <xdr:cNvPr id="262" name="フローチャート : 判断 261"/>
        <xdr:cNvSpPr/>
      </xdr:nvSpPr>
      <xdr:spPr>
        <a:xfrm>
          <a:off x="15240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123631</xdr:rowOff>
    </xdr:from>
    <xdr:ext cx="762000" cy="259045"/>
    <xdr:sp macro="" textlink="">
      <xdr:nvSpPr>
        <xdr:cNvPr id="263" name="テキスト ボックス 262"/>
        <xdr:cNvSpPr txBox="1"/>
      </xdr:nvSpPr>
      <xdr:spPr>
        <a:xfrm>
          <a:off x="14909800" y="1469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117687</xdr:rowOff>
    </xdr:from>
    <xdr:to>
      <xdr:col>21</xdr:col>
      <xdr:colOff>0</xdr:colOff>
      <xdr:row>86</xdr:row>
      <xdr:rowOff>141816</xdr:rowOff>
    </xdr:to>
    <xdr:cxnSp macro="">
      <xdr:nvCxnSpPr>
        <xdr:cNvPr id="264" name="直線コネクタ 263"/>
        <xdr:cNvCxnSpPr/>
      </xdr:nvCxnSpPr>
      <xdr:spPr>
        <a:xfrm flipV="1">
          <a:off x="13512800" y="1486238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134196</xdr:rowOff>
    </xdr:from>
    <xdr:to>
      <xdr:col>21</xdr:col>
      <xdr:colOff>50800</xdr:colOff>
      <xdr:row>89</xdr:row>
      <xdr:rowOff>64346</xdr:rowOff>
    </xdr:to>
    <xdr:sp macro="" textlink="">
      <xdr:nvSpPr>
        <xdr:cNvPr id="265" name="フローチャート : 判断 264"/>
        <xdr:cNvSpPr/>
      </xdr:nvSpPr>
      <xdr:spPr>
        <a:xfrm>
          <a:off x="14351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49123</xdr:rowOff>
    </xdr:from>
    <xdr:ext cx="762000" cy="259045"/>
    <xdr:sp macro="" textlink="">
      <xdr:nvSpPr>
        <xdr:cNvPr id="266" name="テキスト ボックス 265"/>
        <xdr:cNvSpPr txBox="1"/>
      </xdr:nvSpPr>
      <xdr:spPr>
        <a:xfrm>
          <a:off x="14020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118111</xdr:rowOff>
    </xdr:from>
    <xdr:to>
      <xdr:col>19</xdr:col>
      <xdr:colOff>533400</xdr:colOff>
      <xdr:row>89</xdr:row>
      <xdr:rowOff>48261</xdr:rowOff>
    </xdr:to>
    <xdr:sp macro="" textlink="">
      <xdr:nvSpPr>
        <xdr:cNvPr id="267" name="フローチャート : 判断 266"/>
        <xdr:cNvSpPr/>
      </xdr:nvSpPr>
      <xdr:spPr>
        <a:xfrm>
          <a:off x="13462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33038</xdr:rowOff>
    </xdr:from>
    <xdr:ext cx="762000" cy="259045"/>
    <xdr:sp macro="" textlink="">
      <xdr:nvSpPr>
        <xdr:cNvPr id="268" name="テキスト ボックス 267"/>
        <xdr:cNvSpPr txBox="1"/>
      </xdr:nvSpPr>
      <xdr:spPr>
        <a:xfrm>
          <a:off x="13131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82</xdr:row>
      <xdr:rowOff>109220</xdr:rowOff>
    </xdr:from>
    <xdr:to>
      <xdr:col>24</xdr:col>
      <xdr:colOff>609600</xdr:colOff>
      <xdr:row>83</xdr:row>
      <xdr:rowOff>39370</xdr:rowOff>
    </xdr:to>
    <xdr:sp macro="" textlink="">
      <xdr:nvSpPr>
        <xdr:cNvPr id="274" name="円/楕円 273"/>
        <xdr:cNvSpPr/>
      </xdr:nvSpPr>
      <xdr:spPr>
        <a:xfrm>
          <a:off x="16967200" y="1416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125747</xdr:rowOff>
    </xdr:from>
    <xdr:ext cx="762000" cy="259045"/>
    <xdr:sp macro="" textlink="">
      <xdr:nvSpPr>
        <xdr:cNvPr id="275" name="給与水準   （国との比較）該当値テキスト"/>
        <xdr:cNvSpPr txBox="1"/>
      </xdr:nvSpPr>
      <xdr:spPr>
        <a:xfrm>
          <a:off x="17106900" y="1401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93134</xdr:rowOff>
    </xdr:from>
    <xdr:to>
      <xdr:col>23</xdr:col>
      <xdr:colOff>457200</xdr:colOff>
      <xdr:row>83</xdr:row>
      <xdr:rowOff>23284</xdr:rowOff>
    </xdr:to>
    <xdr:sp macro="" textlink="">
      <xdr:nvSpPr>
        <xdr:cNvPr id="276" name="円/楕円 275"/>
        <xdr:cNvSpPr/>
      </xdr:nvSpPr>
      <xdr:spPr>
        <a:xfrm>
          <a:off x="161290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33461</xdr:rowOff>
    </xdr:from>
    <xdr:ext cx="736600" cy="259045"/>
    <xdr:sp macro="" textlink="">
      <xdr:nvSpPr>
        <xdr:cNvPr id="277" name="テキスト ボックス 276"/>
        <xdr:cNvSpPr txBox="1"/>
      </xdr:nvSpPr>
      <xdr:spPr>
        <a:xfrm>
          <a:off x="15798800" y="13920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22</xdr:col>
      <xdr:colOff>152400</xdr:colOff>
      <xdr:row>82</xdr:row>
      <xdr:rowOff>52916</xdr:rowOff>
    </xdr:from>
    <xdr:to>
      <xdr:col>22</xdr:col>
      <xdr:colOff>254000</xdr:colOff>
      <xdr:row>82</xdr:row>
      <xdr:rowOff>154516</xdr:rowOff>
    </xdr:to>
    <xdr:sp macro="" textlink="">
      <xdr:nvSpPr>
        <xdr:cNvPr id="278" name="円/楕円 277"/>
        <xdr:cNvSpPr/>
      </xdr:nvSpPr>
      <xdr:spPr>
        <a:xfrm>
          <a:off x="15240000" y="14111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80</xdr:row>
      <xdr:rowOff>164693</xdr:rowOff>
    </xdr:from>
    <xdr:ext cx="762000" cy="259045"/>
    <xdr:sp macro="" textlink="">
      <xdr:nvSpPr>
        <xdr:cNvPr id="279" name="テキスト ボックス 278"/>
        <xdr:cNvSpPr txBox="1"/>
      </xdr:nvSpPr>
      <xdr:spPr>
        <a:xfrm>
          <a:off x="14909800" y="13880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66887</xdr:rowOff>
    </xdr:from>
    <xdr:to>
      <xdr:col>21</xdr:col>
      <xdr:colOff>50800</xdr:colOff>
      <xdr:row>86</xdr:row>
      <xdr:rowOff>168487</xdr:rowOff>
    </xdr:to>
    <xdr:sp macro="" textlink="">
      <xdr:nvSpPr>
        <xdr:cNvPr id="280" name="円/楕円 279"/>
        <xdr:cNvSpPr/>
      </xdr:nvSpPr>
      <xdr:spPr>
        <a:xfrm>
          <a:off x="143510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7214</xdr:rowOff>
    </xdr:from>
    <xdr:ext cx="762000" cy="259045"/>
    <xdr:sp macro="" textlink="">
      <xdr:nvSpPr>
        <xdr:cNvPr id="281" name="テキスト ボックス 280"/>
        <xdr:cNvSpPr txBox="1"/>
      </xdr:nvSpPr>
      <xdr:spPr>
        <a:xfrm>
          <a:off x="14020800" y="14580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91016</xdr:rowOff>
    </xdr:from>
    <xdr:to>
      <xdr:col>19</xdr:col>
      <xdr:colOff>533400</xdr:colOff>
      <xdr:row>87</xdr:row>
      <xdr:rowOff>21166</xdr:rowOff>
    </xdr:to>
    <xdr:sp macro="" textlink="">
      <xdr:nvSpPr>
        <xdr:cNvPr id="282" name="円/楕円 281"/>
        <xdr:cNvSpPr/>
      </xdr:nvSpPr>
      <xdr:spPr>
        <a:xfrm>
          <a:off x="13462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31343</xdr:rowOff>
    </xdr:from>
    <xdr:ext cx="762000" cy="259045"/>
    <xdr:sp macro="" textlink="">
      <xdr:nvSpPr>
        <xdr:cNvPr id="283" name="テキスト ボックス 282"/>
        <xdr:cNvSpPr txBox="1"/>
      </xdr:nvSpPr>
      <xdr:spPr>
        <a:xfrm>
          <a:off x="13131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107/107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月に町村合併、翌年</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月の一部事務組合解散による職員受入があったことから、職員数については、相当数の増となっていたたが、一般行政職員の採用凍結の実施、定年退職等により減少を重ねてきたところであるが、依然として全国平均・県平均との比較では突出して職員が多く、人口</a:t>
          </a:r>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人当たり職員数は昨年度に引き続き類似団体の中では最も多い</a:t>
          </a:r>
          <a:r>
            <a:rPr kumimoji="1" lang="en-US" altLang="ja-JP" sz="1100">
              <a:solidFill>
                <a:schemeClr val="dk1"/>
              </a:solidFill>
              <a:effectLst/>
              <a:latin typeface="+mn-lt"/>
              <a:ea typeface="+mn-ea"/>
              <a:cs typeface="+mn-cs"/>
            </a:rPr>
            <a:t>27.32</a:t>
          </a:r>
          <a:r>
            <a:rPr kumimoji="1" lang="ja-JP" altLang="ja-JP" sz="1100">
              <a:solidFill>
                <a:schemeClr val="dk1"/>
              </a:solidFill>
              <a:effectLst/>
              <a:latin typeface="+mn-lt"/>
              <a:ea typeface="+mn-ea"/>
              <a:cs typeface="+mn-cs"/>
            </a:rPr>
            <a:t>人となっている。</a:t>
          </a:r>
          <a:endParaRPr lang="ja-JP" altLang="ja-JP" sz="1400">
            <a:effectLst/>
          </a:endParaRPr>
        </a:p>
        <a:p>
          <a:pPr rtl="0" eaLnBrk="1" fontAlgn="auto" latinLnBrk="0" hangingPunct="1"/>
          <a:r>
            <a:rPr kumimoji="1" lang="ja-JP" altLang="ja-JP" sz="1100">
              <a:solidFill>
                <a:schemeClr val="dk1"/>
              </a:solidFill>
              <a:effectLst/>
              <a:latin typeface="+mn-lt"/>
              <a:ea typeface="+mn-ea"/>
              <a:cs typeface="+mn-cs"/>
            </a:rPr>
            <a:t>　県内最大面積の本町では、集落点在による行政効率が悪く、行政サービスの低下を招かないためにも多くに職員数が必要であるが、経常的固定経費の維持が財政硬直化の最大要因となることから</a:t>
          </a:r>
          <a:r>
            <a:rPr lang="ja-JP" altLang="ja-JP" sz="1100" b="0" i="0" baseline="0">
              <a:solidFill>
                <a:schemeClr val="dk1"/>
              </a:solidFill>
              <a:effectLst/>
              <a:latin typeface="+mn-lt"/>
              <a:ea typeface="+mn-ea"/>
              <a:cs typeface="+mn-cs"/>
            </a:rPr>
            <a:t>事業規模に応じた定員適正化を今後においても進める必要がある。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4" name="直線コネクタ 303"/>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5" name="テキスト ボックス 304"/>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101060</xdr:rowOff>
    </xdr:from>
    <xdr:to>
      <xdr:col>24</xdr:col>
      <xdr:colOff>558800</xdr:colOff>
      <xdr:row>65</xdr:row>
      <xdr:rowOff>92329</xdr:rowOff>
    </xdr:to>
    <xdr:cxnSp macro="">
      <xdr:nvCxnSpPr>
        <xdr:cNvPr id="309" name="直線コネクタ 308"/>
        <xdr:cNvCxnSpPr/>
      </xdr:nvCxnSpPr>
      <xdr:spPr>
        <a:xfrm flipV="1">
          <a:off x="17018000" y="10045160"/>
          <a:ext cx="0" cy="1191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64406</xdr:rowOff>
    </xdr:from>
    <xdr:ext cx="762000" cy="259045"/>
    <xdr:sp macro="" textlink="">
      <xdr:nvSpPr>
        <xdr:cNvPr id="310" name="定員管理の状況最小値テキスト"/>
        <xdr:cNvSpPr txBox="1"/>
      </xdr:nvSpPr>
      <xdr:spPr>
        <a:xfrm>
          <a:off x="17106900" y="11208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27.32</a:t>
          </a:r>
          <a:endParaRPr kumimoji="1" lang="ja-JP" altLang="en-US" sz="1000" b="1">
            <a:latin typeface="ＭＳ Ｐゴシック"/>
          </a:endParaRPr>
        </a:p>
      </xdr:txBody>
    </xdr:sp>
    <xdr:clientData/>
  </xdr:oneCellAnchor>
  <xdr:twoCellAnchor>
    <xdr:from>
      <xdr:col>24</xdr:col>
      <xdr:colOff>469900</xdr:colOff>
      <xdr:row>65</xdr:row>
      <xdr:rowOff>92329</xdr:rowOff>
    </xdr:from>
    <xdr:to>
      <xdr:col>24</xdr:col>
      <xdr:colOff>647700</xdr:colOff>
      <xdr:row>65</xdr:row>
      <xdr:rowOff>92329</xdr:rowOff>
    </xdr:to>
    <xdr:cxnSp macro="">
      <xdr:nvCxnSpPr>
        <xdr:cNvPr id="311" name="直線コネクタ 310"/>
        <xdr:cNvCxnSpPr/>
      </xdr:nvCxnSpPr>
      <xdr:spPr>
        <a:xfrm>
          <a:off x="16929100" y="112365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15987</xdr:rowOff>
    </xdr:from>
    <xdr:ext cx="762000" cy="259045"/>
    <xdr:sp macro="" textlink="">
      <xdr:nvSpPr>
        <xdr:cNvPr id="312" name="定員管理の状況最大値テキスト"/>
        <xdr:cNvSpPr txBox="1"/>
      </xdr:nvSpPr>
      <xdr:spPr>
        <a:xfrm>
          <a:off x="17106900" y="978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58</xdr:row>
      <xdr:rowOff>101060</xdr:rowOff>
    </xdr:from>
    <xdr:to>
      <xdr:col>24</xdr:col>
      <xdr:colOff>647700</xdr:colOff>
      <xdr:row>58</xdr:row>
      <xdr:rowOff>101060</xdr:rowOff>
    </xdr:to>
    <xdr:cxnSp macro="">
      <xdr:nvCxnSpPr>
        <xdr:cNvPr id="313" name="直線コネクタ 312"/>
        <xdr:cNvCxnSpPr/>
      </xdr:nvCxnSpPr>
      <xdr:spPr>
        <a:xfrm>
          <a:off x="16929100" y="10045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60960</xdr:rowOff>
    </xdr:from>
    <xdr:to>
      <xdr:col>24</xdr:col>
      <xdr:colOff>558800</xdr:colOff>
      <xdr:row>65</xdr:row>
      <xdr:rowOff>92329</xdr:rowOff>
    </xdr:to>
    <xdr:cxnSp macro="">
      <xdr:nvCxnSpPr>
        <xdr:cNvPr id="314" name="直線コネクタ 313"/>
        <xdr:cNvCxnSpPr/>
      </xdr:nvCxnSpPr>
      <xdr:spPr>
        <a:xfrm>
          <a:off x="16179800" y="11205210"/>
          <a:ext cx="8382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7288</xdr:rowOff>
    </xdr:from>
    <xdr:ext cx="762000" cy="259045"/>
    <xdr:sp macro="" textlink="">
      <xdr:nvSpPr>
        <xdr:cNvPr id="315" name="定員管理の状況平均値テキスト"/>
        <xdr:cNvSpPr txBox="1"/>
      </xdr:nvSpPr>
      <xdr:spPr>
        <a:xfrm>
          <a:off x="17106900" y="102942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15.11</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162211</xdr:rowOff>
    </xdr:from>
    <xdr:to>
      <xdr:col>24</xdr:col>
      <xdr:colOff>609600</xdr:colOff>
      <xdr:row>61</xdr:row>
      <xdr:rowOff>92361</xdr:rowOff>
    </xdr:to>
    <xdr:sp macro="" textlink="">
      <xdr:nvSpPr>
        <xdr:cNvPr id="316" name="フローチャート : 判断 315"/>
        <xdr:cNvSpPr/>
      </xdr:nvSpPr>
      <xdr:spPr>
        <a:xfrm>
          <a:off x="16967200" y="1044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60960</xdr:rowOff>
    </xdr:from>
    <xdr:to>
      <xdr:col>23</xdr:col>
      <xdr:colOff>406400</xdr:colOff>
      <xdr:row>65</xdr:row>
      <xdr:rowOff>108014</xdr:rowOff>
    </xdr:to>
    <xdr:cxnSp macro="">
      <xdr:nvCxnSpPr>
        <xdr:cNvPr id="317" name="直線コネクタ 316"/>
        <xdr:cNvCxnSpPr/>
      </xdr:nvCxnSpPr>
      <xdr:spPr>
        <a:xfrm flipV="1">
          <a:off x="15290800" y="11205210"/>
          <a:ext cx="889000" cy="47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15494</xdr:rowOff>
    </xdr:from>
    <xdr:to>
      <xdr:col>23</xdr:col>
      <xdr:colOff>457200</xdr:colOff>
      <xdr:row>61</xdr:row>
      <xdr:rowOff>117094</xdr:rowOff>
    </xdr:to>
    <xdr:sp macro="" textlink="">
      <xdr:nvSpPr>
        <xdr:cNvPr id="318" name="フローチャート : 判断 317"/>
        <xdr:cNvSpPr/>
      </xdr:nvSpPr>
      <xdr:spPr>
        <a:xfrm>
          <a:off x="16129000" y="1047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127271</xdr:rowOff>
    </xdr:from>
    <xdr:ext cx="736600" cy="259045"/>
    <xdr:sp macro="" textlink="">
      <xdr:nvSpPr>
        <xdr:cNvPr id="319" name="テキスト ボックス 318"/>
        <xdr:cNvSpPr txBox="1"/>
      </xdr:nvSpPr>
      <xdr:spPr>
        <a:xfrm>
          <a:off x="15798800" y="10242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108014</xdr:rowOff>
    </xdr:from>
    <xdr:to>
      <xdr:col>22</xdr:col>
      <xdr:colOff>203200</xdr:colOff>
      <xdr:row>65</xdr:row>
      <xdr:rowOff>115253</xdr:rowOff>
    </xdr:to>
    <xdr:cxnSp macro="">
      <xdr:nvCxnSpPr>
        <xdr:cNvPr id="320" name="直線コネクタ 319"/>
        <xdr:cNvCxnSpPr/>
      </xdr:nvCxnSpPr>
      <xdr:spPr>
        <a:xfrm flipV="1">
          <a:off x="14401800" y="11252264"/>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158591</xdr:rowOff>
    </xdr:from>
    <xdr:to>
      <xdr:col>22</xdr:col>
      <xdr:colOff>254000</xdr:colOff>
      <xdr:row>61</xdr:row>
      <xdr:rowOff>88741</xdr:rowOff>
    </xdr:to>
    <xdr:sp macro="" textlink="">
      <xdr:nvSpPr>
        <xdr:cNvPr id="321" name="フローチャート : 判断 320"/>
        <xdr:cNvSpPr/>
      </xdr:nvSpPr>
      <xdr:spPr>
        <a:xfrm>
          <a:off x="15240000" y="1044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98918</xdr:rowOff>
    </xdr:from>
    <xdr:ext cx="762000" cy="259045"/>
    <xdr:sp macro="" textlink="">
      <xdr:nvSpPr>
        <xdr:cNvPr id="322" name="テキスト ボックス 321"/>
        <xdr:cNvSpPr txBox="1"/>
      </xdr:nvSpPr>
      <xdr:spPr>
        <a:xfrm>
          <a:off x="14909800" y="10214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71819</xdr:rowOff>
    </xdr:from>
    <xdr:to>
      <xdr:col>21</xdr:col>
      <xdr:colOff>0</xdr:colOff>
      <xdr:row>65</xdr:row>
      <xdr:rowOff>115253</xdr:rowOff>
    </xdr:to>
    <xdr:cxnSp macro="">
      <xdr:nvCxnSpPr>
        <xdr:cNvPr id="323" name="直線コネクタ 322"/>
        <xdr:cNvCxnSpPr/>
      </xdr:nvCxnSpPr>
      <xdr:spPr>
        <a:xfrm>
          <a:off x="13512800" y="11216069"/>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150749</xdr:rowOff>
    </xdr:from>
    <xdr:to>
      <xdr:col>21</xdr:col>
      <xdr:colOff>50800</xdr:colOff>
      <xdr:row>61</xdr:row>
      <xdr:rowOff>80899</xdr:rowOff>
    </xdr:to>
    <xdr:sp macro="" textlink="">
      <xdr:nvSpPr>
        <xdr:cNvPr id="324" name="フローチャート : 判断 323"/>
        <xdr:cNvSpPr/>
      </xdr:nvSpPr>
      <xdr:spPr>
        <a:xfrm>
          <a:off x="14351000" y="1043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91076</xdr:rowOff>
    </xdr:from>
    <xdr:ext cx="762000" cy="259045"/>
    <xdr:sp macro="" textlink="">
      <xdr:nvSpPr>
        <xdr:cNvPr id="325" name="テキスト ボックス 324"/>
        <xdr:cNvSpPr txBox="1"/>
      </xdr:nvSpPr>
      <xdr:spPr>
        <a:xfrm>
          <a:off x="14020800" y="10206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147130</xdr:rowOff>
    </xdr:from>
    <xdr:to>
      <xdr:col>19</xdr:col>
      <xdr:colOff>533400</xdr:colOff>
      <xdr:row>61</xdr:row>
      <xdr:rowOff>77280</xdr:rowOff>
    </xdr:to>
    <xdr:sp macro="" textlink="">
      <xdr:nvSpPr>
        <xdr:cNvPr id="326" name="フローチャート : 判断 325"/>
        <xdr:cNvSpPr/>
      </xdr:nvSpPr>
      <xdr:spPr>
        <a:xfrm>
          <a:off x="13462000" y="10434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87457</xdr:rowOff>
    </xdr:from>
    <xdr:ext cx="762000" cy="259045"/>
    <xdr:sp macro="" textlink="">
      <xdr:nvSpPr>
        <xdr:cNvPr id="327" name="テキスト ボックス 326"/>
        <xdr:cNvSpPr txBox="1"/>
      </xdr:nvSpPr>
      <xdr:spPr>
        <a:xfrm>
          <a:off x="13131800" y="10203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65</xdr:row>
      <xdr:rowOff>41529</xdr:rowOff>
    </xdr:from>
    <xdr:to>
      <xdr:col>24</xdr:col>
      <xdr:colOff>609600</xdr:colOff>
      <xdr:row>65</xdr:row>
      <xdr:rowOff>143129</xdr:rowOff>
    </xdr:to>
    <xdr:sp macro="" textlink="">
      <xdr:nvSpPr>
        <xdr:cNvPr id="333" name="円/楕円 332"/>
        <xdr:cNvSpPr/>
      </xdr:nvSpPr>
      <xdr:spPr>
        <a:xfrm>
          <a:off x="16967200" y="11185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108856</xdr:rowOff>
    </xdr:from>
    <xdr:ext cx="762000" cy="259045"/>
    <xdr:sp macro="" textlink="">
      <xdr:nvSpPr>
        <xdr:cNvPr id="334" name="定員管理の状況該当値テキスト"/>
        <xdr:cNvSpPr txBox="1"/>
      </xdr:nvSpPr>
      <xdr:spPr>
        <a:xfrm>
          <a:off x="17106900" y="1108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27.32</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10160</xdr:rowOff>
    </xdr:from>
    <xdr:to>
      <xdr:col>23</xdr:col>
      <xdr:colOff>457200</xdr:colOff>
      <xdr:row>65</xdr:row>
      <xdr:rowOff>111760</xdr:rowOff>
    </xdr:to>
    <xdr:sp macro="" textlink="">
      <xdr:nvSpPr>
        <xdr:cNvPr id="335" name="円/楕円 334"/>
        <xdr:cNvSpPr/>
      </xdr:nvSpPr>
      <xdr:spPr>
        <a:xfrm>
          <a:off x="161290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96537</xdr:rowOff>
    </xdr:from>
    <xdr:ext cx="736600" cy="259045"/>
    <xdr:sp macro="" textlink="">
      <xdr:nvSpPr>
        <xdr:cNvPr id="336" name="テキスト ボックス 335"/>
        <xdr:cNvSpPr txBox="1"/>
      </xdr:nvSpPr>
      <xdr:spPr>
        <a:xfrm>
          <a:off x="15798800" y="11240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26.80</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57214</xdr:rowOff>
    </xdr:from>
    <xdr:to>
      <xdr:col>22</xdr:col>
      <xdr:colOff>254000</xdr:colOff>
      <xdr:row>65</xdr:row>
      <xdr:rowOff>158814</xdr:rowOff>
    </xdr:to>
    <xdr:sp macro="" textlink="">
      <xdr:nvSpPr>
        <xdr:cNvPr id="337" name="円/楕円 336"/>
        <xdr:cNvSpPr/>
      </xdr:nvSpPr>
      <xdr:spPr>
        <a:xfrm>
          <a:off x="15240000" y="1120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143591</xdr:rowOff>
    </xdr:from>
    <xdr:ext cx="762000" cy="259045"/>
    <xdr:sp macro="" textlink="">
      <xdr:nvSpPr>
        <xdr:cNvPr id="338" name="テキスト ボックス 337"/>
        <xdr:cNvSpPr txBox="1"/>
      </xdr:nvSpPr>
      <xdr:spPr>
        <a:xfrm>
          <a:off x="14909800" y="1128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27.58</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64453</xdr:rowOff>
    </xdr:from>
    <xdr:to>
      <xdr:col>21</xdr:col>
      <xdr:colOff>50800</xdr:colOff>
      <xdr:row>65</xdr:row>
      <xdr:rowOff>166053</xdr:rowOff>
    </xdr:to>
    <xdr:sp macro="" textlink="">
      <xdr:nvSpPr>
        <xdr:cNvPr id="339" name="円/楕円 338"/>
        <xdr:cNvSpPr/>
      </xdr:nvSpPr>
      <xdr:spPr>
        <a:xfrm>
          <a:off x="14351000" y="1120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150830</xdr:rowOff>
    </xdr:from>
    <xdr:ext cx="762000" cy="259045"/>
    <xdr:sp macro="" textlink="">
      <xdr:nvSpPr>
        <xdr:cNvPr id="340" name="テキスト ボックス 339"/>
        <xdr:cNvSpPr txBox="1"/>
      </xdr:nvSpPr>
      <xdr:spPr>
        <a:xfrm>
          <a:off x="14020800" y="1129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27.70</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21019</xdr:rowOff>
    </xdr:from>
    <xdr:to>
      <xdr:col>19</xdr:col>
      <xdr:colOff>533400</xdr:colOff>
      <xdr:row>65</xdr:row>
      <xdr:rowOff>122619</xdr:rowOff>
    </xdr:to>
    <xdr:sp macro="" textlink="">
      <xdr:nvSpPr>
        <xdr:cNvPr id="341" name="円/楕円 340"/>
        <xdr:cNvSpPr/>
      </xdr:nvSpPr>
      <xdr:spPr>
        <a:xfrm>
          <a:off x="13462000" y="11165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107396</xdr:rowOff>
    </xdr:from>
    <xdr:ext cx="762000" cy="259045"/>
    <xdr:sp macro="" textlink="">
      <xdr:nvSpPr>
        <xdr:cNvPr id="342" name="テキスト ボックス 341"/>
        <xdr:cNvSpPr txBox="1"/>
      </xdr:nvSpPr>
      <xdr:spPr>
        <a:xfrm>
          <a:off x="13131800" y="11251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90/107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前年度比</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改善となった。改善要因は普通会計における元利償還金が前年度より約</a:t>
          </a:r>
          <a:r>
            <a:rPr kumimoji="1" lang="en-US" altLang="ja-JP" sz="1300">
              <a:solidFill>
                <a:schemeClr val="dk1"/>
              </a:solidFill>
              <a:effectLst/>
              <a:latin typeface="+mn-lt"/>
              <a:ea typeface="+mn-ea"/>
              <a:cs typeface="+mn-cs"/>
            </a:rPr>
            <a:t>8</a:t>
          </a:r>
          <a:r>
            <a:rPr kumimoji="1" lang="ja-JP" altLang="ja-JP" sz="1300">
              <a:solidFill>
                <a:schemeClr val="dk1"/>
              </a:solidFill>
              <a:effectLst/>
              <a:latin typeface="+mn-lt"/>
              <a:ea typeface="+mn-ea"/>
              <a:cs typeface="+mn-cs"/>
            </a:rPr>
            <a:t>千</a:t>
          </a:r>
          <a:r>
            <a:rPr kumimoji="1" lang="en-US" altLang="ja-JP" sz="1300">
              <a:solidFill>
                <a:schemeClr val="dk1"/>
              </a:solidFill>
              <a:effectLst/>
              <a:latin typeface="+mn-lt"/>
              <a:ea typeface="+mn-ea"/>
              <a:cs typeface="+mn-cs"/>
            </a:rPr>
            <a:t>8</a:t>
          </a:r>
          <a:r>
            <a:rPr kumimoji="1" lang="ja-JP" altLang="ja-JP" sz="1300">
              <a:solidFill>
                <a:schemeClr val="dk1"/>
              </a:solidFill>
              <a:effectLst/>
              <a:latin typeface="+mn-lt"/>
              <a:ea typeface="+mn-ea"/>
              <a:cs typeface="+mn-cs"/>
            </a:rPr>
            <a:t>百万円減となったことが大きい。また、計画的に進めている普通建設事業に係る地方債の発行の抑制効果も数値に反映されるようになってきている状況である。</a:t>
          </a:r>
          <a:endParaRPr lang="ja-JP" altLang="ja-JP" sz="1300">
            <a:effectLst/>
          </a:endParaRPr>
        </a:p>
        <a:p>
          <a:r>
            <a:rPr kumimoji="1" lang="ja-JP" altLang="ja-JP" sz="1300">
              <a:solidFill>
                <a:schemeClr val="dk1"/>
              </a:solidFill>
              <a:effectLst/>
              <a:latin typeface="+mn-lt"/>
              <a:ea typeface="+mn-ea"/>
              <a:cs typeface="+mn-cs"/>
            </a:rPr>
            <a:t>　</a:t>
          </a:r>
          <a:r>
            <a:rPr kumimoji="1" lang="en-US" altLang="ja-JP" sz="1300">
              <a:solidFill>
                <a:schemeClr val="dk1"/>
              </a:solidFill>
              <a:effectLst/>
              <a:latin typeface="+mn-lt"/>
              <a:ea typeface="+mn-ea"/>
              <a:cs typeface="+mn-cs"/>
            </a:rPr>
            <a:t>29</a:t>
          </a:r>
          <a:r>
            <a:rPr kumimoji="1" lang="ja-JP" altLang="ja-JP" sz="1300">
              <a:solidFill>
                <a:schemeClr val="dk1"/>
              </a:solidFill>
              <a:effectLst/>
              <a:latin typeface="+mn-lt"/>
              <a:ea typeface="+mn-ea"/>
              <a:cs typeface="+mn-cs"/>
            </a:rPr>
            <a:t>年度からは過去の大規模事業の償還が開始となり、一時的に実質公債費率が悪化するが、引き続き地方債の借入限度を設けるなど抑制を継続し比率改善を目指していく。</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9" name="直線コネクタ 35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0" name="テキスト ボックス 35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1" name="直線コネクタ 36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2" name="テキスト ボックス 36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3" name="直線コネクタ 36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4" name="テキスト ボックス 36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5" name="直線コネクタ 36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25908</xdr:rowOff>
    </xdr:from>
    <xdr:to>
      <xdr:col>24</xdr:col>
      <xdr:colOff>558800</xdr:colOff>
      <xdr:row>45</xdr:row>
      <xdr:rowOff>90170</xdr:rowOff>
    </xdr:to>
    <xdr:cxnSp macro="">
      <xdr:nvCxnSpPr>
        <xdr:cNvPr id="368" name="直線コネクタ 367"/>
        <xdr:cNvCxnSpPr/>
      </xdr:nvCxnSpPr>
      <xdr:spPr>
        <a:xfrm flipV="1">
          <a:off x="17018000" y="6541008"/>
          <a:ext cx="0" cy="12644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62247</xdr:rowOff>
    </xdr:from>
    <xdr:ext cx="762000" cy="259045"/>
    <xdr:sp macro="" textlink="">
      <xdr:nvSpPr>
        <xdr:cNvPr id="369" name="公債費負担の状況最小値テキスト"/>
        <xdr:cNvSpPr txBox="1"/>
      </xdr:nvSpPr>
      <xdr:spPr>
        <a:xfrm>
          <a:off x="17106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24</xdr:col>
      <xdr:colOff>469900</xdr:colOff>
      <xdr:row>45</xdr:row>
      <xdr:rowOff>90170</xdr:rowOff>
    </xdr:from>
    <xdr:to>
      <xdr:col>24</xdr:col>
      <xdr:colOff>647700</xdr:colOff>
      <xdr:row>45</xdr:row>
      <xdr:rowOff>90170</xdr:rowOff>
    </xdr:to>
    <xdr:cxnSp macro="">
      <xdr:nvCxnSpPr>
        <xdr:cNvPr id="370" name="直線コネクタ 369"/>
        <xdr:cNvCxnSpPr/>
      </xdr:nvCxnSpPr>
      <xdr:spPr>
        <a:xfrm>
          <a:off x="16929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112285</xdr:rowOff>
    </xdr:from>
    <xdr:ext cx="762000" cy="259045"/>
    <xdr:sp macro="" textlink="">
      <xdr:nvSpPr>
        <xdr:cNvPr id="371" name="公債費負担の状況最大値テキスト"/>
        <xdr:cNvSpPr txBox="1"/>
      </xdr:nvSpPr>
      <xdr:spPr>
        <a:xfrm>
          <a:off x="171069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24</xdr:col>
      <xdr:colOff>469900</xdr:colOff>
      <xdr:row>38</xdr:row>
      <xdr:rowOff>25908</xdr:rowOff>
    </xdr:from>
    <xdr:to>
      <xdr:col>24</xdr:col>
      <xdr:colOff>647700</xdr:colOff>
      <xdr:row>38</xdr:row>
      <xdr:rowOff>25908</xdr:rowOff>
    </xdr:to>
    <xdr:cxnSp macro="">
      <xdr:nvCxnSpPr>
        <xdr:cNvPr id="372" name="直線コネクタ 371"/>
        <xdr:cNvCxnSpPr/>
      </xdr:nvCxnSpPr>
      <xdr:spPr>
        <a:xfrm>
          <a:off x="16929100" y="6541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97790</xdr:rowOff>
    </xdr:from>
    <xdr:to>
      <xdr:col>24</xdr:col>
      <xdr:colOff>558800</xdr:colOff>
      <xdr:row>42</xdr:row>
      <xdr:rowOff>146050</xdr:rowOff>
    </xdr:to>
    <xdr:cxnSp macro="">
      <xdr:nvCxnSpPr>
        <xdr:cNvPr id="373" name="直線コネクタ 372"/>
        <xdr:cNvCxnSpPr/>
      </xdr:nvCxnSpPr>
      <xdr:spPr>
        <a:xfrm flipV="1">
          <a:off x="16179800" y="729869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95013</xdr:rowOff>
    </xdr:from>
    <xdr:ext cx="762000" cy="259045"/>
    <xdr:sp macro="" textlink="">
      <xdr:nvSpPr>
        <xdr:cNvPr id="374" name="公債費負担の状況平均値テキスト"/>
        <xdr:cNvSpPr txBox="1"/>
      </xdr:nvSpPr>
      <xdr:spPr>
        <a:xfrm>
          <a:off x="17106900" y="69530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78486</xdr:rowOff>
    </xdr:from>
    <xdr:to>
      <xdr:col>24</xdr:col>
      <xdr:colOff>609600</xdr:colOff>
      <xdr:row>42</xdr:row>
      <xdr:rowOff>8636</xdr:rowOff>
    </xdr:to>
    <xdr:sp macro="" textlink="">
      <xdr:nvSpPr>
        <xdr:cNvPr id="375" name="フローチャート : 判断 374"/>
        <xdr:cNvSpPr/>
      </xdr:nvSpPr>
      <xdr:spPr>
        <a:xfrm>
          <a:off x="16967200" y="710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146050</xdr:rowOff>
    </xdr:from>
    <xdr:to>
      <xdr:col>23</xdr:col>
      <xdr:colOff>406400</xdr:colOff>
      <xdr:row>43</xdr:row>
      <xdr:rowOff>46990</xdr:rowOff>
    </xdr:to>
    <xdr:cxnSp macro="">
      <xdr:nvCxnSpPr>
        <xdr:cNvPr id="376" name="直線コネクタ 375"/>
        <xdr:cNvCxnSpPr/>
      </xdr:nvCxnSpPr>
      <xdr:spPr>
        <a:xfrm flipV="1">
          <a:off x="15290800" y="734695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102616</xdr:rowOff>
    </xdr:from>
    <xdr:to>
      <xdr:col>23</xdr:col>
      <xdr:colOff>457200</xdr:colOff>
      <xdr:row>42</xdr:row>
      <xdr:rowOff>32766</xdr:rowOff>
    </xdr:to>
    <xdr:sp macro="" textlink="">
      <xdr:nvSpPr>
        <xdr:cNvPr id="377" name="フローチャート : 判断 376"/>
        <xdr:cNvSpPr/>
      </xdr:nvSpPr>
      <xdr:spPr>
        <a:xfrm>
          <a:off x="161290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42943</xdr:rowOff>
    </xdr:from>
    <xdr:ext cx="736600" cy="259045"/>
    <xdr:sp macro="" textlink="">
      <xdr:nvSpPr>
        <xdr:cNvPr id="378" name="テキスト ボックス 377"/>
        <xdr:cNvSpPr txBox="1"/>
      </xdr:nvSpPr>
      <xdr:spPr>
        <a:xfrm>
          <a:off x="15798800" y="6900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46990</xdr:rowOff>
    </xdr:from>
    <xdr:to>
      <xdr:col>22</xdr:col>
      <xdr:colOff>203200</xdr:colOff>
      <xdr:row>43</xdr:row>
      <xdr:rowOff>109728</xdr:rowOff>
    </xdr:to>
    <xdr:cxnSp macro="">
      <xdr:nvCxnSpPr>
        <xdr:cNvPr id="379" name="直線コネクタ 378"/>
        <xdr:cNvCxnSpPr/>
      </xdr:nvCxnSpPr>
      <xdr:spPr>
        <a:xfrm flipV="1">
          <a:off x="14401800" y="7419340"/>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136398</xdr:rowOff>
    </xdr:from>
    <xdr:to>
      <xdr:col>22</xdr:col>
      <xdr:colOff>254000</xdr:colOff>
      <xdr:row>42</xdr:row>
      <xdr:rowOff>66548</xdr:rowOff>
    </xdr:to>
    <xdr:sp macro="" textlink="">
      <xdr:nvSpPr>
        <xdr:cNvPr id="380" name="フローチャート : 判断 379"/>
        <xdr:cNvSpPr/>
      </xdr:nvSpPr>
      <xdr:spPr>
        <a:xfrm>
          <a:off x="15240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76725</xdr:rowOff>
    </xdr:from>
    <xdr:ext cx="762000" cy="259045"/>
    <xdr:sp macro="" textlink="">
      <xdr:nvSpPr>
        <xdr:cNvPr id="381" name="テキスト ボックス 380"/>
        <xdr:cNvSpPr txBox="1"/>
      </xdr:nvSpPr>
      <xdr:spPr>
        <a:xfrm>
          <a:off x="14909800" y="693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109728</xdr:rowOff>
    </xdr:from>
    <xdr:to>
      <xdr:col>21</xdr:col>
      <xdr:colOff>0</xdr:colOff>
      <xdr:row>44</xdr:row>
      <xdr:rowOff>1016</xdr:rowOff>
    </xdr:to>
    <xdr:cxnSp macro="">
      <xdr:nvCxnSpPr>
        <xdr:cNvPr id="382" name="直線コネクタ 381"/>
        <xdr:cNvCxnSpPr/>
      </xdr:nvCxnSpPr>
      <xdr:spPr>
        <a:xfrm flipV="1">
          <a:off x="13512800" y="7482078"/>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13208</xdr:rowOff>
    </xdr:from>
    <xdr:to>
      <xdr:col>21</xdr:col>
      <xdr:colOff>50800</xdr:colOff>
      <xdr:row>42</xdr:row>
      <xdr:rowOff>114808</xdr:rowOff>
    </xdr:to>
    <xdr:sp macro="" textlink="">
      <xdr:nvSpPr>
        <xdr:cNvPr id="383" name="フローチャート : 判断 382"/>
        <xdr:cNvSpPr/>
      </xdr:nvSpPr>
      <xdr:spPr>
        <a:xfrm>
          <a:off x="14351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124985</xdr:rowOff>
    </xdr:from>
    <xdr:ext cx="762000" cy="259045"/>
    <xdr:sp macro="" textlink="">
      <xdr:nvSpPr>
        <xdr:cNvPr id="384" name="テキスト ボックス 383"/>
        <xdr:cNvSpPr txBox="1"/>
      </xdr:nvSpPr>
      <xdr:spPr>
        <a:xfrm>
          <a:off x="14020800" y="698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80772</xdr:rowOff>
    </xdr:from>
    <xdr:to>
      <xdr:col>19</xdr:col>
      <xdr:colOff>533400</xdr:colOff>
      <xdr:row>43</xdr:row>
      <xdr:rowOff>10922</xdr:rowOff>
    </xdr:to>
    <xdr:sp macro="" textlink="">
      <xdr:nvSpPr>
        <xdr:cNvPr id="385" name="フローチャート : 判断 384"/>
        <xdr:cNvSpPr/>
      </xdr:nvSpPr>
      <xdr:spPr>
        <a:xfrm>
          <a:off x="13462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21099</xdr:rowOff>
    </xdr:from>
    <xdr:ext cx="762000" cy="259045"/>
    <xdr:sp macro="" textlink="">
      <xdr:nvSpPr>
        <xdr:cNvPr id="386" name="テキスト ボックス 385"/>
        <xdr:cNvSpPr txBox="1"/>
      </xdr:nvSpPr>
      <xdr:spPr>
        <a:xfrm>
          <a:off x="13131800" y="705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42</xdr:row>
      <xdr:rowOff>46990</xdr:rowOff>
    </xdr:from>
    <xdr:to>
      <xdr:col>24</xdr:col>
      <xdr:colOff>609600</xdr:colOff>
      <xdr:row>42</xdr:row>
      <xdr:rowOff>148590</xdr:rowOff>
    </xdr:to>
    <xdr:sp macro="" textlink="">
      <xdr:nvSpPr>
        <xdr:cNvPr id="392" name="円/楕円 391"/>
        <xdr:cNvSpPr/>
      </xdr:nvSpPr>
      <xdr:spPr>
        <a:xfrm>
          <a:off x="169672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19067</xdr:rowOff>
    </xdr:from>
    <xdr:ext cx="762000" cy="259045"/>
    <xdr:sp macro="" textlink="">
      <xdr:nvSpPr>
        <xdr:cNvPr id="393" name="公債費負担の状況該当値テキスト"/>
        <xdr:cNvSpPr txBox="1"/>
      </xdr:nvSpPr>
      <xdr:spPr>
        <a:xfrm>
          <a:off x="17106900" y="721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95250</xdr:rowOff>
    </xdr:from>
    <xdr:to>
      <xdr:col>23</xdr:col>
      <xdr:colOff>457200</xdr:colOff>
      <xdr:row>43</xdr:row>
      <xdr:rowOff>25400</xdr:rowOff>
    </xdr:to>
    <xdr:sp macro="" textlink="">
      <xdr:nvSpPr>
        <xdr:cNvPr id="394" name="円/楕円 393"/>
        <xdr:cNvSpPr/>
      </xdr:nvSpPr>
      <xdr:spPr>
        <a:xfrm>
          <a:off x="16129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10177</xdr:rowOff>
    </xdr:from>
    <xdr:ext cx="736600" cy="259045"/>
    <xdr:sp macro="" textlink="">
      <xdr:nvSpPr>
        <xdr:cNvPr id="395" name="テキスト ボックス 394"/>
        <xdr:cNvSpPr txBox="1"/>
      </xdr:nvSpPr>
      <xdr:spPr>
        <a:xfrm>
          <a:off x="15798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167640</xdr:rowOff>
    </xdr:from>
    <xdr:to>
      <xdr:col>22</xdr:col>
      <xdr:colOff>254000</xdr:colOff>
      <xdr:row>43</xdr:row>
      <xdr:rowOff>97790</xdr:rowOff>
    </xdr:to>
    <xdr:sp macro="" textlink="">
      <xdr:nvSpPr>
        <xdr:cNvPr id="396" name="円/楕円 395"/>
        <xdr:cNvSpPr/>
      </xdr:nvSpPr>
      <xdr:spPr>
        <a:xfrm>
          <a:off x="15240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82567</xdr:rowOff>
    </xdr:from>
    <xdr:ext cx="762000" cy="259045"/>
    <xdr:sp macro="" textlink="">
      <xdr:nvSpPr>
        <xdr:cNvPr id="397" name="テキスト ボックス 396"/>
        <xdr:cNvSpPr txBox="1"/>
      </xdr:nvSpPr>
      <xdr:spPr>
        <a:xfrm>
          <a:off x="14909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58928</xdr:rowOff>
    </xdr:from>
    <xdr:to>
      <xdr:col>21</xdr:col>
      <xdr:colOff>50800</xdr:colOff>
      <xdr:row>43</xdr:row>
      <xdr:rowOff>160528</xdr:rowOff>
    </xdr:to>
    <xdr:sp macro="" textlink="">
      <xdr:nvSpPr>
        <xdr:cNvPr id="398" name="円/楕円 397"/>
        <xdr:cNvSpPr/>
      </xdr:nvSpPr>
      <xdr:spPr>
        <a:xfrm>
          <a:off x="14351000" y="743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145305</xdr:rowOff>
    </xdr:from>
    <xdr:ext cx="762000" cy="259045"/>
    <xdr:sp macro="" textlink="">
      <xdr:nvSpPr>
        <xdr:cNvPr id="399" name="テキスト ボックス 398"/>
        <xdr:cNvSpPr txBox="1"/>
      </xdr:nvSpPr>
      <xdr:spPr>
        <a:xfrm>
          <a:off x="14020800" y="751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121666</xdr:rowOff>
    </xdr:from>
    <xdr:to>
      <xdr:col>19</xdr:col>
      <xdr:colOff>533400</xdr:colOff>
      <xdr:row>44</xdr:row>
      <xdr:rowOff>51816</xdr:rowOff>
    </xdr:to>
    <xdr:sp macro="" textlink="">
      <xdr:nvSpPr>
        <xdr:cNvPr id="400" name="円/楕円 399"/>
        <xdr:cNvSpPr/>
      </xdr:nvSpPr>
      <xdr:spPr>
        <a:xfrm>
          <a:off x="13462000" y="749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36593</xdr:rowOff>
    </xdr:from>
    <xdr:ext cx="762000" cy="259045"/>
    <xdr:sp macro="" textlink="">
      <xdr:nvSpPr>
        <xdr:cNvPr id="401" name="テキスト ボックス 400"/>
        <xdr:cNvSpPr txBox="1"/>
      </xdr:nvSpPr>
      <xdr:spPr>
        <a:xfrm>
          <a:off x="13131800" y="758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60/107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昨年度の将来負担比率</a:t>
          </a:r>
          <a:r>
            <a:rPr kumimoji="1" lang="en-US" altLang="ja-JP" sz="1300">
              <a:latin typeface="ＭＳ Ｐゴシック"/>
            </a:rPr>
            <a:t>27.2%</a:t>
          </a:r>
          <a:r>
            <a:rPr kumimoji="1" lang="ja-JP" altLang="en-US" sz="1300">
              <a:latin typeface="ＭＳ Ｐゴシック"/>
            </a:rPr>
            <a:t>と比較すると、</a:t>
          </a:r>
          <a:r>
            <a:rPr kumimoji="1" lang="en-US" altLang="ja-JP" sz="1300">
              <a:latin typeface="ＭＳ Ｐゴシック"/>
            </a:rPr>
            <a:t>18.9%</a:t>
          </a:r>
          <a:r>
            <a:rPr kumimoji="1" lang="ja-JP" altLang="en-US" sz="1300">
              <a:latin typeface="ＭＳ Ｐゴシック"/>
            </a:rPr>
            <a:t>改善している。これは公営企業債に対する将来の繰入見込額が約</a:t>
          </a:r>
          <a:r>
            <a:rPr kumimoji="1" lang="en-US" altLang="ja-JP" sz="1300">
              <a:latin typeface="ＭＳ Ｐゴシック"/>
            </a:rPr>
            <a:t>4</a:t>
          </a:r>
          <a:r>
            <a:rPr kumimoji="1" lang="ja-JP" altLang="en-US" sz="1300">
              <a:latin typeface="ＭＳ Ｐゴシック"/>
            </a:rPr>
            <a:t>億</a:t>
          </a:r>
          <a:r>
            <a:rPr kumimoji="1" lang="en-US" altLang="ja-JP" sz="1300">
              <a:latin typeface="ＭＳ Ｐゴシック"/>
            </a:rPr>
            <a:t>5</a:t>
          </a:r>
          <a:r>
            <a:rPr kumimoji="1" lang="ja-JP" altLang="en-US" sz="1300">
              <a:latin typeface="ＭＳ Ｐゴシック"/>
            </a:rPr>
            <a:t>千</a:t>
          </a:r>
          <a:r>
            <a:rPr kumimoji="1" lang="en-US" altLang="ja-JP" sz="1300">
              <a:latin typeface="ＭＳ Ｐゴシック"/>
            </a:rPr>
            <a:t>8</a:t>
          </a:r>
          <a:r>
            <a:rPr kumimoji="1" lang="ja-JP" altLang="en-US" sz="1300">
              <a:latin typeface="ＭＳ Ｐゴシック"/>
            </a:rPr>
            <a:t>百万円減額したこともあるが、将来負担に対応できる基金が約</a:t>
          </a:r>
          <a:r>
            <a:rPr kumimoji="1" lang="en-US" altLang="ja-JP" sz="1300">
              <a:latin typeface="ＭＳ Ｐゴシック"/>
            </a:rPr>
            <a:t>6</a:t>
          </a:r>
          <a:r>
            <a:rPr kumimoji="1" lang="ja-JP" altLang="en-US" sz="1300">
              <a:latin typeface="ＭＳ Ｐゴシック"/>
            </a:rPr>
            <a:t>億</a:t>
          </a:r>
          <a:r>
            <a:rPr kumimoji="1" lang="en-US" altLang="ja-JP" sz="1300">
              <a:latin typeface="ＭＳ Ｐゴシック"/>
            </a:rPr>
            <a:t>5</a:t>
          </a:r>
          <a:r>
            <a:rPr kumimoji="1" lang="ja-JP" altLang="en-US" sz="1300">
              <a:latin typeface="ＭＳ Ｐゴシック"/>
            </a:rPr>
            <a:t>千</a:t>
          </a:r>
          <a:r>
            <a:rPr kumimoji="1" lang="en-US" altLang="ja-JP" sz="1300">
              <a:latin typeface="ＭＳ Ｐゴシック"/>
            </a:rPr>
            <a:t>1</a:t>
          </a:r>
          <a:r>
            <a:rPr kumimoji="1" lang="ja-JP" altLang="en-US" sz="1300">
              <a:latin typeface="ＭＳ Ｐゴシック"/>
            </a:rPr>
            <a:t>百万円増加したことも主要因となっている。</a:t>
          </a:r>
        </a:p>
        <a:p>
          <a:r>
            <a:rPr kumimoji="1" lang="ja-JP" altLang="en-US" sz="1300">
              <a:latin typeface="ＭＳ Ｐゴシック"/>
            </a:rPr>
            <a:t>　普通交付税の削減が始まった</a:t>
          </a:r>
          <a:r>
            <a:rPr kumimoji="1" lang="en-US" altLang="ja-JP" sz="1300">
              <a:latin typeface="ＭＳ Ｐゴシック"/>
            </a:rPr>
            <a:t>27</a:t>
          </a:r>
          <a:r>
            <a:rPr kumimoji="1" lang="ja-JP" altLang="en-US" sz="1300">
              <a:latin typeface="ＭＳ Ｐゴシック"/>
            </a:rPr>
            <a:t>年度からは財政の硬直化が進むため、現状の財政規模を維持する場合は、地方債の発行額の増加や基金の取り崩しを行いながら維持しなければならないことが懸念されるため、中長期的に段階を踏まえた財政改善を進めることとしている。</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8" name="直線コネクタ 417"/>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9" name="テキスト ボックス 418"/>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2" name="直線コネクタ 421"/>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3" name="テキスト ボックス 422"/>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92011</xdr:rowOff>
    </xdr:to>
    <xdr:cxnSp macro="">
      <xdr:nvCxnSpPr>
        <xdr:cNvPr id="426" name="直線コネクタ 425"/>
        <xdr:cNvCxnSpPr/>
      </xdr:nvCxnSpPr>
      <xdr:spPr>
        <a:xfrm flipV="1">
          <a:off x="17018000" y="2571750"/>
          <a:ext cx="0" cy="12921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64088</xdr:rowOff>
    </xdr:from>
    <xdr:ext cx="762000" cy="259045"/>
    <xdr:sp macro="" textlink="">
      <xdr:nvSpPr>
        <xdr:cNvPr id="427" name="将来負担の状況最小値テキスト"/>
        <xdr:cNvSpPr txBox="1"/>
      </xdr:nvSpPr>
      <xdr:spPr>
        <a:xfrm>
          <a:off x="17106900" y="383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214.2</a:t>
          </a:r>
          <a:endParaRPr kumimoji="1" lang="ja-JP" altLang="en-US" sz="1000" b="1">
            <a:latin typeface="ＭＳ Ｐゴシック"/>
          </a:endParaRPr>
        </a:p>
      </xdr:txBody>
    </xdr:sp>
    <xdr:clientData/>
  </xdr:oneCellAnchor>
  <xdr:twoCellAnchor>
    <xdr:from>
      <xdr:col>24</xdr:col>
      <xdr:colOff>469900</xdr:colOff>
      <xdr:row>22</xdr:row>
      <xdr:rowOff>92011</xdr:rowOff>
    </xdr:from>
    <xdr:to>
      <xdr:col>24</xdr:col>
      <xdr:colOff>647700</xdr:colOff>
      <xdr:row>22</xdr:row>
      <xdr:rowOff>92011</xdr:rowOff>
    </xdr:to>
    <xdr:cxnSp macro="">
      <xdr:nvCxnSpPr>
        <xdr:cNvPr id="428" name="直線コネクタ 427"/>
        <xdr:cNvCxnSpPr/>
      </xdr:nvCxnSpPr>
      <xdr:spPr>
        <a:xfrm>
          <a:off x="16929100" y="386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35577</xdr:rowOff>
    </xdr:from>
    <xdr:ext cx="762000" cy="259045"/>
    <xdr:sp macro="" textlink="">
      <xdr:nvSpPr>
        <xdr:cNvPr id="429" name="将来負担の状況最大値テキスト"/>
        <xdr:cNvSpPr txBox="1"/>
      </xdr:nvSpPr>
      <xdr:spPr>
        <a:xfrm>
          <a:off x="17106900" y="226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0" name="直線コネクタ 429"/>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50070</xdr:rowOff>
    </xdr:from>
    <xdr:to>
      <xdr:col>24</xdr:col>
      <xdr:colOff>558800</xdr:colOff>
      <xdr:row>15</xdr:row>
      <xdr:rowOff>164084</xdr:rowOff>
    </xdr:to>
    <xdr:cxnSp macro="">
      <xdr:nvCxnSpPr>
        <xdr:cNvPr id="431" name="直線コネクタ 430"/>
        <xdr:cNvCxnSpPr/>
      </xdr:nvCxnSpPr>
      <xdr:spPr>
        <a:xfrm flipV="1">
          <a:off x="16179800" y="2621820"/>
          <a:ext cx="838200" cy="114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149877</xdr:rowOff>
    </xdr:from>
    <xdr:ext cx="762000" cy="259045"/>
    <xdr:sp macro="" textlink="">
      <xdr:nvSpPr>
        <xdr:cNvPr id="432" name="将来負担の状況平均値テキスト"/>
        <xdr:cNvSpPr txBox="1"/>
      </xdr:nvSpPr>
      <xdr:spPr>
        <a:xfrm>
          <a:off x="17106900" y="2378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120650</xdr:rowOff>
    </xdr:from>
    <xdr:to>
      <xdr:col>24</xdr:col>
      <xdr:colOff>609600</xdr:colOff>
      <xdr:row>15</xdr:row>
      <xdr:rowOff>50800</xdr:rowOff>
    </xdr:to>
    <xdr:sp macro="" textlink="">
      <xdr:nvSpPr>
        <xdr:cNvPr id="433" name="フローチャート : 判断 432"/>
        <xdr:cNvSpPr/>
      </xdr:nvSpPr>
      <xdr:spPr>
        <a:xfrm>
          <a:off x="169672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164084</xdr:rowOff>
    </xdr:from>
    <xdr:to>
      <xdr:col>23</xdr:col>
      <xdr:colOff>406400</xdr:colOff>
      <xdr:row>16</xdr:row>
      <xdr:rowOff>101822</xdr:rowOff>
    </xdr:to>
    <xdr:cxnSp macro="">
      <xdr:nvCxnSpPr>
        <xdr:cNvPr id="434" name="直線コネクタ 433"/>
        <xdr:cNvCxnSpPr/>
      </xdr:nvCxnSpPr>
      <xdr:spPr>
        <a:xfrm flipV="1">
          <a:off x="15290800" y="2735834"/>
          <a:ext cx="889000" cy="10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120650</xdr:rowOff>
    </xdr:from>
    <xdr:to>
      <xdr:col>23</xdr:col>
      <xdr:colOff>457200</xdr:colOff>
      <xdr:row>15</xdr:row>
      <xdr:rowOff>50800</xdr:rowOff>
    </xdr:to>
    <xdr:sp macro="" textlink="">
      <xdr:nvSpPr>
        <xdr:cNvPr id="435" name="フローチャート : 判断 434"/>
        <xdr:cNvSpPr/>
      </xdr:nvSpPr>
      <xdr:spPr>
        <a:xfrm>
          <a:off x="16129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60977</xdr:rowOff>
    </xdr:from>
    <xdr:ext cx="736600" cy="259045"/>
    <xdr:sp macro="" textlink="">
      <xdr:nvSpPr>
        <xdr:cNvPr id="436" name="テキスト ボックス 435"/>
        <xdr:cNvSpPr txBox="1"/>
      </xdr:nvSpPr>
      <xdr:spPr>
        <a:xfrm>
          <a:off x="15798800" y="228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101822</xdr:rowOff>
    </xdr:from>
    <xdr:to>
      <xdr:col>22</xdr:col>
      <xdr:colOff>203200</xdr:colOff>
      <xdr:row>17</xdr:row>
      <xdr:rowOff>25686</xdr:rowOff>
    </xdr:to>
    <xdr:cxnSp macro="">
      <xdr:nvCxnSpPr>
        <xdr:cNvPr id="437" name="直線コネクタ 436"/>
        <xdr:cNvCxnSpPr/>
      </xdr:nvCxnSpPr>
      <xdr:spPr>
        <a:xfrm flipV="1">
          <a:off x="14401800" y="2845022"/>
          <a:ext cx="889000" cy="9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120650</xdr:rowOff>
    </xdr:from>
    <xdr:to>
      <xdr:col>22</xdr:col>
      <xdr:colOff>254000</xdr:colOff>
      <xdr:row>15</xdr:row>
      <xdr:rowOff>50800</xdr:rowOff>
    </xdr:to>
    <xdr:sp macro="" textlink="">
      <xdr:nvSpPr>
        <xdr:cNvPr id="438" name="フローチャート : 判断 437"/>
        <xdr:cNvSpPr/>
      </xdr:nvSpPr>
      <xdr:spPr>
        <a:xfrm>
          <a:off x="15240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60977</xdr:rowOff>
    </xdr:from>
    <xdr:ext cx="762000" cy="259045"/>
    <xdr:sp macro="" textlink="">
      <xdr:nvSpPr>
        <xdr:cNvPr id="439" name="テキスト ボックス 438"/>
        <xdr:cNvSpPr txBox="1"/>
      </xdr:nvSpPr>
      <xdr:spPr>
        <a:xfrm>
          <a:off x="14909800" y="228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25686</xdr:rowOff>
    </xdr:from>
    <xdr:to>
      <xdr:col>21</xdr:col>
      <xdr:colOff>0</xdr:colOff>
      <xdr:row>18</xdr:row>
      <xdr:rowOff>44863</xdr:rowOff>
    </xdr:to>
    <xdr:cxnSp macro="">
      <xdr:nvCxnSpPr>
        <xdr:cNvPr id="440" name="直線コネクタ 439"/>
        <xdr:cNvCxnSpPr/>
      </xdr:nvCxnSpPr>
      <xdr:spPr>
        <a:xfrm flipV="1">
          <a:off x="13512800" y="2940336"/>
          <a:ext cx="889000" cy="190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155035</xdr:rowOff>
    </xdr:from>
    <xdr:to>
      <xdr:col>21</xdr:col>
      <xdr:colOff>50800</xdr:colOff>
      <xdr:row>15</xdr:row>
      <xdr:rowOff>85185</xdr:rowOff>
    </xdr:to>
    <xdr:sp macro="" textlink="">
      <xdr:nvSpPr>
        <xdr:cNvPr id="441" name="フローチャート : 判断 440"/>
        <xdr:cNvSpPr/>
      </xdr:nvSpPr>
      <xdr:spPr>
        <a:xfrm>
          <a:off x="14351000" y="255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95362</xdr:rowOff>
    </xdr:from>
    <xdr:ext cx="762000" cy="259045"/>
    <xdr:sp macro="" textlink="">
      <xdr:nvSpPr>
        <xdr:cNvPr id="442" name="テキスト ボックス 441"/>
        <xdr:cNvSpPr txBox="1"/>
      </xdr:nvSpPr>
      <xdr:spPr>
        <a:xfrm>
          <a:off x="14020800" y="2324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71660</xdr:rowOff>
    </xdr:from>
    <xdr:to>
      <xdr:col>19</xdr:col>
      <xdr:colOff>533400</xdr:colOff>
      <xdr:row>16</xdr:row>
      <xdr:rowOff>1810</xdr:rowOff>
    </xdr:to>
    <xdr:sp macro="" textlink="">
      <xdr:nvSpPr>
        <xdr:cNvPr id="443" name="フローチャート : 判断 442"/>
        <xdr:cNvSpPr/>
      </xdr:nvSpPr>
      <xdr:spPr>
        <a:xfrm>
          <a:off x="13462000" y="264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11987</xdr:rowOff>
    </xdr:from>
    <xdr:ext cx="762000" cy="259045"/>
    <xdr:sp macro="" textlink="">
      <xdr:nvSpPr>
        <xdr:cNvPr id="444" name="テキスト ボックス 443"/>
        <xdr:cNvSpPr txBox="1"/>
      </xdr:nvSpPr>
      <xdr:spPr>
        <a:xfrm>
          <a:off x="13131800" y="2412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170720</xdr:rowOff>
    </xdr:from>
    <xdr:to>
      <xdr:col>24</xdr:col>
      <xdr:colOff>609600</xdr:colOff>
      <xdr:row>15</xdr:row>
      <xdr:rowOff>100870</xdr:rowOff>
    </xdr:to>
    <xdr:sp macro="" textlink="">
      <xdr:nvSpPr>
        <xdr:cNvPr id="450" name="円/楕円 449"/>
        <xdr:cNvSpPr/>
      </xdr:nvSpPr>
      <xdr:spPr>
        <a:xfrm>
          <a:off x="16967200" y="257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142797</xdr:rowOff>
    </xdr:from>
    <xdr:ext cx="762000" cy="259045"/>
    <xdr:sp macro="" textlink="">
      <xdr:nvSpPr>
        <xdr:cNvPr id="451" name="将来負担の状況該当値テキスト"/>
        <xdr:cNvSpPr txBox="1"/>
      </xdr:nvSpPr>
      <xdr:spPr>
        <a:xfrm>
          <a:off x="17106900" y="2543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113284</xdr:rowOff>
    </xdr:from>
    <xdr:to>
      <xdr:col>23</xdr:col>
      <xdr:colOff>457200</xdr:colOff>
      <xdr:row>16</xdr:row>
      <xdr:rowOff>43434</xdr:rowOff>
    </xdr:to>
    <xdr:sp macro="" textlink="">
      <xdr:nvSpPr>
        <xdr:cNvPr id="452" name="円/楕円 451"/>
        <xdr:cNvSpPr/>
      </xdr:nvSpPr>
      <xdr:spPr>
        <a:xfrm>
          <a:off x="16129000" y="2685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28211</xdr:rowOff>
    </xdr:from>
    <xdr:ext cx="736600" cy="259045"/>
    <xdr:sp macro="" textlink="">
      <xdr:nvSpPr>
        <xdr:cNvPr id="453" name="テキスト ボックス 452"/>
        <xdr:cNvSpPr txBox="1"/>
      </xdr:nvSpPr>
      <xdr:spPr>
        <a:xfrm>
          <a:off x="15798800" y="27714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51022</xdr:rowOff>
    </xdr:from>
    <xdr:to>
      <xdr:col>22</xdr:col>
      <xdr:colOff>254000</xdr:colOff>
      <xdr:row>16</xdr:row>
      <xdr:rowOff>152622</xdr:rowOff>
    </xdr:to>
    <xdr:sp macro="" textlink="">
      <xdr:nvSpPr>
        <xdr:cNvPr id="454" name="円/楕円 453"/>
        <xdr:cNvSpPr/>
      </xdr:nvSpPr>
      <xdr:spPr>
        <a:xfrm>
          <a:off x="15240000" y="2794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137399</xdr:rowOff>
    </xdr:from>
    <xdr:ext cx="762000" cy="259045"/>
    <xdr:sp macro="" textlink="">
      <xdr:nvSpPr>
        <xdr:cNvPr id="455" name="テキスト ボックス 454"/>
        <xdr:cNvSpPr txBox="1"/>
      </xdr:nvSpPr>
      <xdr:spPr>
        <a:xfrm>
          <a:off x="14909800" y="2880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45.3</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146336</xdr:rowOff>
    </xdr:from>
    <xdr:to>
      <xdr:col>21</xdr:col>
      <xdr:colOff>50800</xdr:colOff>
      <xdr:row>17</xdr:row>
      <xdr:rowOff>76486</xdr:rowOff>
    </xdr:to>
    <xdr:sp macro="" textlink="">
      <xdr:nvSpPr>
        <xdr:cNvPr id="456" name="円/楕円 455"/>
        <xdr:cNvSpPr/>
      </xdr:nvSpPr>
      <xdr:spPr>
        <a:xfrm>
          <a:off x="14351000" y="288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61263</xdr:rowOff>
    </xdr:from>
    <xdr:ext cx="762000" cy="259045"/>
    <xdr:sp macro="" textlink="">
      <xdr:nvSpPr>
        <xdr:cNvPr id="457" name="テキスト ボックス 456"/>
        <xdr:cNvSpPr txBox="1"/>
      </xdr:nvSpPr>
      <xdr:spPr>
        <a:xfrm>
          <a:off x="14020800" y="2975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165513</xdr:rowOff>
    </xdr:from>
    <xdr:to>
      <xdr:col>19</xdr:col>
      <xdr:colOff>533400</xdr:colOff>
      <xdr:row>18</xdr:row>
      <xdr:rowOff>95663</xdr:rowOff>
    </xdr:to>
    <xdr:sp macro="" textlink="">
      <xdr:nvSpPr>
        <xdr:cNvPr id="458" name="円/楕円 457"/>
        <xdr:cNvSpPr/>
      </xdr:nvSpPr>
      <xdr:spPr>
        <a:xfrm>
          <a:off x="13462000" y="3080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80440</xdr:rowOff>
    </xdr:from>
    <xdr:ext cx="762000" cy="259045"/>
    <xdr:sp macro="" textlink="">
      <xdr:nvSpPr>
        <xdr:cNvPr id="459" name="テキスト ボックス 458"/>
        <xdr:cNvSpPr txBox="1"/>
      </xdr:nvSpPr>
      <xdr:spPr>
        <a:xfrm>
          <a:off x="13131800" y="3166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9,040
9,000
583.69
9,885,879
9,084,791
441,881
6,563,045
9,102,540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8.3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103/107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dk1"/>
              </a:solidFill>
              <a:effectLst/>
              <a:latin typeface="+mn-lt"/>
              <a:ea typeface="+mn-ea"/>
              <a:cs typeface="+mn-cs"/>
            </a:rPr>
            <a:t>　</a:t>
          </a:r>
          <a:r>
            <a:rPr kumimoji="1" lang="ja-JP" altLang="ja-JP" sz="1300" baseline="0">
              <a:solidFill>
                <a:schemeClr val="dk1"/>
              </a:solidFill>
              <a:effectLst/>
              <a:latin typeface="+mn-lt"/>
              <a:ea typeface="+mn-ea"/>
              <a:cs typeface="+mn-cs"/>
            </a:rPr>
            <a:t>平成</a:t>
          </a:r>
          <a:r>
            <a:rPr kumimoji="1" lang="en-US" altLang="ja-JP" sz="1300" baseline="0">
              <a:solidFill>
                <a:schemeClr val="dk1"/>
              </a:solidFill>
              <a:effectLst/>
              <a:latin typeface="+mn-lt"/>
              <a:ea typeface="+mn-ea"/>
              <a:cs typeface="+mn-cs"/>
            </a:rPr>
            <a:t>23</a:t>
          </a:r>
          <a:r>
            <a:rPr kumimoji="1" lang="ja-JP" altLang="ja-JP" sz="1300" baseline="0">
              <a:solidFill>
                <a:schemeClr val="dk1"/>
              </a:solidFill>
              <a:effectLst/>
              <a:latin typeface="+mn-lt"/>
              <a:ea typeface="+mn-ea"/>
              <a:cs typeface="+mn-cs"/>
            </a:rPr>
            <a:t>年度より一般職給与</a:t>
          </a:r>
          <a:r>
            <a:rPr kumimoji="1" lang="en-US" altLang="ja-JP" sz="1300" baseline="0">
              <a:solidFill>
                <a:schemeClr val="dk1"/>
              </a:solidFill>
              <a:effectLst/>
              <a:latin typeface="+mn-lt"/>
              <a:ea typeface="+mn-ea"/>
              <a:cs typeface="+mn-cs"/>
            </a:rPr>
            <a:t>5%</a:t>
          </a:r>
          <a:r>
            <a:rPr kumimoji="1" lang="ja-JP" altLang="ja-JP" sz="1300" baseline="0">
              <a:solidFill>
                <a:schemeClr val="dk1"/>
              </a:solidFill>
              <a:effectLst/>
              <a:latin typeface="+mn-lt"/>
              <a:ea typeface="+mn-ea"/>
              <a:cs typeface="+mn-cs"/>
            </a:rPr>
            <a:t>カットを解消したために人件費が増額して以降は横ばいに推移しているが、平成</a:t>
          </a:r>
          <a:r>
            <a:rPr kumimoji="1" lang="en-US" altLang="ja-JP" sz="1300" baseline="0">
              <a:solidFill>
                <a:schemeClr val="dk1"/>
              </a:solidFill>
              <a:effectLst/>
              <a:latin typeface="+mn-lt"/>
              <a:ea typeface="+mn-ea"/>
              <a:cs typeface="+mn-cs"/>
            </a:rPr>
            <a:t>27</a:t>
          </a:r>
          <a:r>
            <a:rPr kumimoji="1" lang="ja-JP" altLang="ja-JP" sz="1300" baseline="0">
              <a:solidFill>
                <a:schemeClr val="dk1"/>
              </a:solidFill>
              <a:effectLst/>
              <a:latin typeface="+mn-lt"/>
              <a:ea typeface="+mn-ea"/>
              <a:cs typeface="+mn-cs"/>
            </a:rPr>
            <a:t>年度は前年度比</a:t>
          </a:r>
          <a:r>
            <a:rPr kumimoji="1" lang="en-US" altLang="ja-JP" sz="1300" baseline="0">
              <a:solidFill>
                <a:schemeClr val="dk1"/>
              </a:solidFill>
              <a:effectLst/>
              <a:latin typeface="+mn-lt"/>
              <a:ea typeface="+mn-ea"/>
              <a:cs typeface="+mn-cs"/>
            </a:rPr>
            <a:t>1.2%</a:t>
          </a:r>
          <a:r>
            <a:rPr kumimoji="1" lang="ja-JP" altLang="ja-JP" sz="1300" baseline="0">
              <a:solidFill>
                <a:schemeClr val="dk1"/>
              </a:solidFill>
              <a:effectLst/>
              <a:latin typeface="+mn-lt"/>
              <a:ea typeface="+mn-ea"/>
              <a:cs typeface="+mn-cs"/>
            </a:rPr>
            <a:t>減となった。これは職員数の減と退職手当組合負担金の減が大きな要因となっている。</a:t>
          </a:r>
          <a:endParaRPr lang="ja-JP" altLang="ja-JP" sz="1300">
            <a:effectLst/>
          </a:endParaRPr>
        </a:p>
        <a:p>
          <a:r>
            <a:rPr kumimoji="1" lang="ja-JP" altLang="ja-JP" sz="1300" baseline="0">
              <a:solidFill>
                <a:schemeClr val="dk1"/>
              </a:solidFill>
              <a:effectLst/>
              <a:latin typeface="+mn-lt"/>
              <a:ea typeface="+mn-ea"/>
              <a:cs typeface="+mn-cs"/>
            </a:rPr>
            <a:t>　しかしながら、人口</a:t>
          </a:r>
          <a:r>
            <a:rPr kumimoji="1" lang="en-US" altLang="ja-JP" sz="1300" baseline="0">
              <a:solidFill>
                <a:schemeClr val="dk1"/>
              </a:solidFill>
              <a:effectLst/>
              <a:latin typeface="+mn-lt"/>
              <a:ea typeface="+mn-ea"/>
              <a:cs typeface="+mn-cs"/>
            </a:rPr>
            <a:t>1,000</a:t>
          </a:r>
          <a:r>
            <a:rPr kumimoji="1" lang="ja-JP" altLang="ja-JP" sz="1300" baseline="0">
              <a:solidFill>
                <a:schemeClr val="dk1"/>
              </a:solidFill>
              <a:effectLst/>
              <a:latin typeface="+mn-lt"/>
              <a:ea typeface="+mn-ea"/>
              <a:cs typeface="+mn-cs"/>
            </a:rPr>
            <a:t>人当たりの職員数が類似団体の中でも最多の</a:t>
          </a:r>
          <a:r>
            <a:rPr kumimoji="1" lang="en-US" altLang="ja-JP" sz="1300" baseline="0">
              <a:solidFill>
                <a:schemeClr val="dk1"/>
              </a:solidFill>
              <a:effectLst/>
              <a:latin typeface="+mn-lt"/>
              <a:ea typeface="+mn-ea"/>
              <a:cs typeface="+mn-cs"/>
            </a:rPr>
            <a:t>27.32</a:t>
          </a:r>
          <a:r>
            <a:rPr kumimoji="1" lang="ja-JP" altLang="ja-JP" sz="1300" baseline="0">
              <a:solidFill>
                <a:schemeClr val="dk1"/>
              </a:solidFill>
              <a:effectLst/>
              <a:latin typeface="+mn-lt"/>
              <a:ea typeface="+mn-ea"/>
              <a:cs typeface="+mn-cs"/>
            </a:rPr>
            <a:t>人と全国・県平均と比較しても突出して多いために、経常収支比率にも人件費の影響が大きく反映されている。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77470</xdr:rowOff>
    </xdr:from>
    <xdr:to>
      <xdr:col>7</xdr:col>
      <xdr:colOff>15875</xdr:colOff>
      <xdr:row>42</xdr:row>
      <xdr:rowOff>50800</xdr:rowOff>
    </xdr:to>
    <xdr:cxnSp macro="">
      <xdr:nvCxnSpPr>
        <xdr:cNvPr id="61" name="直線コネクタ 60"/>
        <xdr:cNvCxnSpPr/>
      </xdr:nvCxnSpPr>
      <xdr:spPr>
        <a:xfrm flipV="1">
          <a:off x="4826000" y="573532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2"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36.0</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3" name="直線コネクタ 62"/>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163847</xdr:rowOff>
    </xdr:from>
    <xdr:ext cx="762000" cy="259045"/>
    <xdr:sp macro="" textlink="">
      <xdr:nvSpPr>
        <xdr:cNvPr id="64" name="人件費最大値テキスト"/>
        <xdr:cNvSpPr txBox="1"/>
      </xdr:nvSpPr>
      <xdr:spPr>
        <a:xfrm>
          <a:off x="4914900" y="547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77470</xdr:rowOff>
    </xdr:from>
    <xdr:to>
      <xdr:col>7</xdr:col>
      <xdr:colOff>104775</xdr:colOff>
      <xdr:row>33</xdr:row>
      <xdr:rowOff>77470</xdr:rowOff>
    </xdr:to>
    <xdr:cxnSp macro="">
      <xdr:nvCxnSpPr>
        <xdr:cNvPr id="65" name="直線コネクタ 64"/>
        <xdr:cNvCxnSpPr/>
      </xdr:nvCxnSpPr>
      <xdr:spPr>
        <a:xfrm>
          <a:off x="4737100" y="5735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31750</xdr:rowOff>
    </xdr:from>
    <xdr:to>
      <xdr:col>7</xdr:col>
      <xdr:colOff>15875</xdr:colOff>
      <xdr:row>39</xdr:row>
      <xdr:rowOff>123190</xdr:rowOff>
    </xdr:to>
    <xdr:cxnSp macro="">
      <xdr:nvCxnSpPr>
        <xdr:cNvPr id="66" name="直線コネクタ 65"/>
        <xdr:cNvCxnSpPr/>
      </xdr:nvCxnSpPr>
      <xdr:spPr>
        <a:xfrm flipV="1">
          <a:off x="3987800" y="67183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24147</xdr:rowOff>
    </xdr:from>
    <xdr:ext cx="762000" cy="259045"/>
    <xdr:sp macro="" textlink="">
      <xdr:nvSpPr>
        <xdr:cNvPr id="67" name="人件費平均値テキスト"/>
        <xdr:cNvSpPr txBox="1"/>
      </xdr:nvSpPr>
      <xdr:spPr>
        <a:xfrm>
          <a:off x="4914900" y="6024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7620</xdr:rowOff>
    </xdr:from>
    <xdr:to>
      <xdr:col>7</xdr:col>
      <xdr:colOff>66675</xdr:colOff>
      <xdr:row>36</xdr:row>
      <xdr:rowOff>109220</xdr:rowOff>
    </xdr:to>
    <xdr:sp macro="" textlink="">
      <xdr:nvSpPr>
        <xdr:cNvPr id="68" name="フローチャート : 判断 67"/>
        <xdr:cNvSpPr/>
      </xdr:nvSpPr>
      <xdr:spPr>
        <a:xfrm>
          <a:off x="47752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54610</xdr:rowOff>
    </xdr:from>
    <xdr:to>
      <xdr:col>5</xdr:col>
      <xdr:colOff>549275</xdr:colOff>
      <xdr:row>39</xdr:row>
      <xdr:rowOff>123190</xdr:rowOff>
    </xdr:to>
    <xdr:cxnSp macro="">
      <xdr:nvCxnSpPr>
        <xdr:cNvPr id="69" name="直線コネクタ 68"/>
        <xdr:cNvCxnSpPr/>
      </xdr:nvCxnSpPr>
      <xdr:spPr>
        <a:xfrm>
          <a:off x="3098800" y="67411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70" name="フローチャート : 判断 69"/>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71" name="テキスト ボックス 70"/>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8890</xdr:rowOff>
    </xdr:from>
    <xdr:to>
      <xdr:col>4</xdr:col>
      <xdr:colOff>346075</xdr:colOff>
      <xdr:row>39</xdr:row>
      <xdr:rowOff>54610</xdr:rowOff>
    </xdr:to>
    <xdr:cxnSp macro="">
      <xdr:nvCxnSpPr>
        <xdr:cNvPr id="72" name="直線コネクタ 71"/>
        <xdr:cNvCxnSpPr/>
      </xdr:nvCxnSpPr>
      <xdr:spPr>
        <a:xfrm>
          <a:off x="2209800" y="66954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22860</xdr:rowOff>
    </xdr:from>
    <xdr:to>
      <xdr:col>4</xdr:col>
      <xdr:colOff>396875</xdr:colOff>
      <xdr:row>36</xdr:row>
      <xdr:rowOff>124460</xdr:rowOff>
    </xdr:to>
    <xdr:sp macro="" textlink="">
      <xdr:nvSpPr>
        <xdr:cNvPr id="73" name="フローチャート : 判断 72"/>
        <xdr:cNvSpPr/>
      </xdr:nvSpPr>
      <xdr:spPr>
        <a:xfrm>
          <a:off x="3048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134637</xdr:rowOff>
    </xdr:from>
    <xdr:ext cx="762000" cy="259045"/>
    <xdr:sp macro="" textlink="">
      <xdr:nvSpPr>
        <xdr:cNvPr id="74" name="テキスト ボックス 73"/>
        <xdr:cNvSpPr txBox="1"/>
      </xdr:nvSpPr>
      <xdr:spPr>
        <a:xfrm>
          <a:off x="2717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8890</xdr:rowOff>
    </xdr:from>
    <xdr:to>
      <xdr:col>3</xdr:col>
      <xdr:colOff>142875</xdr:colOff>
      <xdr:row>39</xdr:row>
      <xdr:rowOff>107950</xdr:rowOff>
    </xdr:to>
    <xdr:cxnSp macro="">
      <xdr:nvCxnSpPr>
        <xdr:cNvPr id="75" name="直線コネクタ 74"/>
        <xdr:cNvCxnSpPr/>
      </xdr:nvCxnSpPr>
      <xdr:spPr>
        <a:xfrm flipV="1">
          <a:off x="1320800" y="66954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45720</xdr:rowOff>
    </xdr:from>
    <xdr:to>
      <xdr:col>3</xdr:col>
      <xdr:colOff>193675</xdr:colOff>
      <xdr:row>36</xdr:row>
      <xdr:rowOff>147320</xdr:rowOff>
    </xdr:to>
    <xdr:sp macro="" textlink="">
      <xdr:nvSpPr>
        <xdr:cNvPr id="76" name="フローチャート : 判断 75"/>
        <xdr:cNvSpPr/>
      </xdr:nvSpPr>
      <xdr:spPr>
        <a:xfrm>
          <a:off x="2159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157497</xdr:rowOff>
    </xdr:from>
    <xdr:ext cx="762000" cy="259045"/>
    <xdr:sp macro="" textlink="">
      <xdr:nvSpPr>
        <xdr:cNvPr id="77" name="テキスト ボックス 76"/>
        <xdr:cNvSpPr txBox="1"/>
      </xdr:nvSpPr>
      <xdr:spPr>
        <a:xfrm>
          <a:off x="1828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114300</xdr:rowOff>
    </xdr:from>
    <xdr:to>
      <xdr:col>1</xdr:col>
      <xdr:colOff>676275</xdr:colOff>
      <xdr:row>37</xdr:row>
      <xdr:rowOff>44450</xdr:rowOff>
    </xdr:to>
    <xdr:sp macro="" textlink="">
      <xdr:nvSpPr>
        <xdr:cNvPr id="78" name="フローチャート : 判断 77"/>
        <xdr:cNvSpPr/>
      </xdr:nvSpPr>
      <xdr:spPr>
        <a:xfrm>
          <a:off x="1270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54627</xdr:rowOff>
    </xdr:from>
    <xdr:ext cx="762000" cy="259045"/>
    <xdr:sp macro="" textlink="">
      <xdr:nvSpPr>
        <xdr:cNvPr id="79" name="テキスト ボックス 78"/>
        <xdr:cNvSpPr txBox="1"/>
      </xdr:nvSpPr>
      <xdr:spPr>
        <a:xfrm>
          <a:off x="939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38</xdr:row>
      <xdr:rowOff>152400</xdr:rowOff>
    </xdr:from>
    <xdr:to>
      <xdr:col>7</xdr:col>
      <xdr:colOff>66675</xdr:colOff>
      <xdr:row>39</xdr:row>
      <xdr:rowOff>82550</xdr:rowOff>
    </xdr:to>
    <xdr:sp macro="" textlink="">
      <xdr:nvSpPr>
        <xdr:cNvPr id="85" name="円/楕円 84"/>
        <xdr:cNvSpPr/>
      </xdr:nvSpPr>
      <xdr:spPr>
        <a:xfrm>
          <a:off x="47752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124477</xdr:rowOff>
    </xdr:from>
    <xdr:ext cx="762000" cy="259045"/>
    <xdr:sp macro="" textlink="">
      <xdr:nvSpPr>
        <xdr:cNvPr id="86" name="人件費該当値テキスト"/>
        <xdr:cNvSpPr txBox="1"/>
      </xdr:nvSpPr>
      <xdr:spPr>
        <a:xfrm>
          <a:off x="49149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72390</xdr:rowOff>
    </xdr:from>
    <xdr:to>
      <xdr:col>5</xdr:col>
      <xdr:colOff>600075</xdr:colOff>
      <xdr:row>40</xdr:row>
      <xdr:rowOff>2540</xdr:rowOff>
    </xdr:to>
    <xdr:sp macro="" textlink="">
      <xdr:nvSpPr>
        <xdr:cNvPr id="87" name="円/楕円 86"/>
        <xdr:cNvSpPr/>
      </xdr:nvSpPr>
      <xdr:spPr>
        <a:xfrm>
          <a:off x="3937000" y="675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158767</xdr:rowOff>
    </xdr:from>
    <xdr:ext cx="736600" cy="259045"/>
    <xdr:sp macro="" textlink="">
      <xdr:nvSpPr>
        <xdr:cNvPr id="88" name="テキスト ボックス 87"/>
        <xdr:cNvSpPr txBox="1"/>
      </xdr:nvSpPr>
      <xdr:spPr>
        <a:xfrm>
          <a:off x="3606800" y="6845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3810</xdr:rowOff>
    </xdr:from>
    <xdr:to>
      <xdr:col>4</xdr:col>
      <xdr:colOff>396875</xdr:colOff>
      <xdr:row>39</xdr:row>
      <xdr:rowOff>105410</xdr:rowOff>
    </xdr:to>
    <xdr:sp macro="" textlink="">
      <xdr:nvSpPr>
        <xdr:cNvPr id="89" name="円/楕円 88"/>
        <xdr:cNvSpPr/>
      </xdr:nvSpPr>
      <xdr:spPr>
        <a:xfrm>
          <a:off x="3048000" y="6690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90187</xdr:rowOff>
    </xdr:from>
    <xdr:ext cx="762000" cy="259045"/>
    <xdr:sp macro="" textlink="">
      <xdr:nvSpPr>
        <xdr:cNvPr id="90" name="テキスト ボックス 89"/>
        <xdr:cNvSpPr txBox="1"/>
      </xdr:nvSpPr>
      <xdr:spPr>
        <a:xfrm>
          <a:off x="2717800" y="677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129540</xdr:rowOff>
    </xdr:from>
    <xdr:to>
      <xdr:col>3</xdr:col>
      <xdr:colOff>193675</xdr:colOff>
      <xdr:row>39</xdr:row>
      <xdr:rowOff>59690</xdr:rowOff>
    </xdr:to>
    <xdr:sp macro="" textlink="">
      <xdr:nvSpPr>
        <xdr:cNvPr id="91" name="円/楕円 90"/>
        <xdr:cNvSpPr/>
      </xdr:nvSpPr>
      <xdr:spPr>
        <a:xfrm>
          <a:off x="2159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44467</xdr:rowOff>
    </xdr:from>
    <xdr:ext cx="762000" cy="259045"/>
    <xdr:sp macro="" textlink="">
      <xdr:nvSpPr>
        <xdr:cNvPr id="92" name="テキスト ボックス 91"/>
        <xdr:cNvSpPr txBox="1"/>
      </xdr:nvSpPr>
      <xdr:spPr>
        <a:xfrm>
          <a:off x="1828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57150</xdr:rowOff>
    </xdr:from>
    <xdr:to>
      <xdr:col>1</xdr:col>
      <xdr:colOff>676275</xdr:colOff>
      <xdr:row>39</xdr:row>
      <xdr:rowOff>158750</xdr:rowOff>
    </xdr:to>
    <xdr:sp macro="" textlink="">
      <xdr:nvSpPr>
        <xdr:cNvPr id="93" name="円/楕円 92"/>
        <xdr:cNvSpPr/>
      </xdr:nvSpPr>
      <xdr:spPr>
        <a:xfrm>
          <a:off x="1270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143527</xdr:rowOff>
    </xdr:from>
    <xdr:ext cx="762000" cy="259045"/>
    <xdr:sp macro="" textlink="">
      <xdr:nvSpPr>
        <xdr:cNvPr id="94" name="テキスト ボックス 93"/>
        <xdr:cNvSpPr txBox="1"/>
      </xdr:nvSpPr>
      <xdr:spPr>
        <a:xfrm>
          <a:off x="939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39/107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平成</a:t>
          </a:r>
          <a:r>
            <a:rPr kumimoji="1" lang="en-US" altLang="ja-JP" sz="1200">
              <a:latin typeface="ＭＳ Ｐゴシック"/>
            </a:rPr>
            <a:t>20</a:t>
          </a:r>
          <a:r>
            <a:rPr kumimoji="1" lang="ja-JP" altLang="en-US" sz="1200">
              <a:latin typeface="ＭＳ Ｐゴシック"/>
            </a:rPr>
            <a:t>・</a:t>
          </a:r>
          <a:r>
            <a:rPr kumimoji="1" lang="en-US" altLang="ja-JP" sz="1200">
              <a:latin typeface="ＭＳ Ｐゴシック"/>
            </a:rPr>
            <a:t>21</a:t>
          </a:r>
          <a:r>
            <a:rPr kumimoji="1" lang="ja-JP" altLang="en-US" sz="1200">
              <a:latin typeface="ＭＳ Ｐゴシック"/>
            </a:rPr>
            <a:t>年度において用具や契約等の一元化に取り組み、一括発注による契約単価の圧縮を図ったことでコスト削減を行えたが、地域経済対策を目的とした臨時交付金の活用によって各種整備等も同時並行で進めていたため類似団体と平均でほぼ推移をしてきた。</a:t>
          </a:r>
        </a:p>
        <a:p>
          <a:r>
            <a:rPr kumimoji="1" lang="ja-JP" altLang="en-US" sz="1200">
              <a:latin typeface="ＭＳ Ｐゴシック"/>
            </a:rPr>
            <a:t>　今後も指定管理者制度の導入やごみ処理の委託等によって、比率の増加が懸念されるが、これに対しては人件費などの減少が見込まれるため、事業評価はトータルバランスで判断していく必要がある。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28702</xdr:rowOff>
    </xdr:from>
    <xdr:to>
      <xdr:col>24</xdr:col>
      <xdr:colOff>31750</xdr:colOff>
      <xdr:row>21</xdr:row>
      <xdr:rowOff>10414</xdr:rowOff>
    </xdr:to>
    <xdr:cxnSp macro="">
      <xdr:nvCxnSpPr>
        <xdr:cNvPr id="119" name="直線コネクタ 118"/>
        <xdr:cNvCxnSpPr/>
      </xdr:nvCxnSpPr>
      <xdr:spPr>
        <a:xfrm flipV="1">
          <a:off x="16510000" y="2600452"/>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153941</xdr:rowOff>
    </xdr:from>
    <xdr:ext cx="762000" cy="259045"/>
    <xdr:sp macro="" textlink="">
      <xdr:nvSpPr>
        <xdr:cNvPr id="120" name="物件費最小値テキスト"/>
        <xdr:cNvSpPr txBox="1"/>
      </xdr:nvSpPr>
      <xdr:spPr>
        <a:xfrm>
          <a:off x="16598900" y="358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28.7</a:t>
          </a:r>
          <a:endParaRPr kumimoji="1" lang="ja-JP" altLang="en-US" sz="1000" b="1">
            <a:latin typeface="ＭＳ Ｐゴシック"/>
          </a:endParaRPr>
        </a:p>
      </xdr:txBody>
    </xdr:sp>
    <xdr:clientData/>
  </xdr:oneCellAnchor>
  <xdr:twoCellAnchor>
    <xdr:from>
      <xdr:col>23</xdr:col>
      <xdr:colOff>628650</xdr:colOff>
      <xdr:row>21</xdr:row>
      <xdr:rowOff>10414</xdr:rowOff>
    </xdr:from>
    <xdr:to>
      <xdr:col>24</xdr:col>
      <xdr:colOff>120650</xdr:colOff>
      <xdr:row>21</xdr:row>
      <xdr:rowOff>10414</xdr:rowOff>
    </xdr:to>
    <xdr:cxnSp macro="">
      <xdr:nvCxnSpPr>
        <xdr:cNvPr id="121" name="直線コネクタ 120"/>
        <xdr:cNvCxnSpPr/>
      </xdr:nvCxnSpPr>
      <xdr:spPr>
        <a:xfrm>
          <a:off x="16421100" y="3610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115079</xdr:rowOff>
    </xdr:from>
    <xdr:ext cx="762000" cy="259045"/>
    <xdr:sp macro="" textlink="">
      <xdr:nvSpPr>
        <xdr:cNvPr id="122" name="物件費最大値テキスト"/>
        <xdr:cNvSpPr txBox="1"/>
      </xdr:nvSpPr>
      <xdr:spPr>
        <a:xfrm>
          <a:off x="16598900" y="2343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23</xdr:col>
      <xdr:colOff>628650</xdr:colOff>
      <xdr:row>15</xdr:row>
      <xdr:rowOff>28702</xdr:rowOff>
    </xdr:from>
    <xdr:to>
      <xdr:col>24</xdr:col>
      <xdr:colOff>120650</xdr:colOff>
      <xdr:row>15</xdr:row>
      <xdr:rowOff>28702</xdr:rowOff>
    </xdr:to>
    <xdr:cxnSp macro="">
      <xdr:nvCxnSpPr>
        <xdr:cNvPr id="123" name="直線コネクタ 122"/>
        <xdr:cNvCxnSpPr/>
      </xdr:nvCxnSpPr>
      <xdr:spPr>
        <a:xfrm>
          <a:off x="16421100" y="260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85852</xdr:rowOff>
    </xdr:from>
    <xdr:to>
      <xdr:col>24</xdr:col>
      <xdr:colOff>31750</xdr:colOff>
      <xdr:row>16</xdr:row>
      <xdr:rowOff>127000</xdr:rowOff>
    </xdr:to>
    <xdr:cxnSp macro="">
      <xdr:nvCxnSpPr>
        <xdr:cNvPr id="124" name="直線コネクタ 123"/>
        <xdr:cNvCxnSpPr/>
      </xdr:nvCxnSpPr>
      <xdr:spPr>
        <a:xfrm flipV="1">
          <a:off x="15671800" y="282905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61993</xdr:rowOff>
    </xdr:from>
    <xdr:ext cx="762000" cy="259045"/>
    <xdr:sp macro="" textlink="">
      <xdr:nvSpPr>
        <xdr:cNvPr id="125" name="物件費平均値テキスト"/>
        <xdr:cNvSpPr txBox="1"/>
      </xdr:nvSpPr>
      <xdr:spPr>
        <a:xfrm>
          <a:off x="16598900" y="2805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89916</xdr:rowOff>
    </xdr:from>
    <xdr:to>
      <xdr:col>24</xdr:col>
      <xdr:colOff>82550</xdr:colOff>
      <xdr:row>17</xdr:row>
      <xdr:rowOff>20066</xdr:rowOff>
    </xdr:to>
    <xdr:sp macro="" textlink="">
      <xdr:nvSpPr>
        <xdr:cNvPr id="126" name="フローチャート : 判断 125"/>
        <xdr:cNvSpPr/>
      </xdr:nvSpPr>
      <xdr:spPr>
        <a:xfrm>
          <a:off x="164592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40132</xdr:rowOff>
    </xdr:from>
    <xdr:to>
      <xdr:col>22</xdr:col>
      <xdr:colOff>565150</xdr:colOff>
      <xdr:row>16</xdr:row>
      <xdr:rowOff>127000</xdr:rowOff>
    </xdr:to>
    <xdr:cxnSp macro="">
      <xdr:nvCxnSpPr>
        <xdr:cNvPr id="127" name="直線コネクタ 126"/>
        <xdr:cNvCxnSpPr/>
      </xdr:nvCxnSpPr>
      <xdr:spPr>
        <a:xfrm>
          <a:off x="14782800" y="278333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85344</xdr:rowOff>
    </xdr:from>
    <xdr:to>
      <xdr:col>22</xdr:col>
      <xdr:colOff>615950</xdr:colOff>
      <xdr:row>17</xdr:row>
      <xdr:rowOff>15494</xdr:rowOff>
    </xdr:to>
    <xdr:sp macro="" textlink="">
      <xdr:nvSpPr>
        <xdr:cNvPr id="128" name="フローチャート : 判断 127"/>
        <xdr:cNvSpPr/>
      </xdr:nvSpPr>
      <xdr:spPr>
        <a:xfrm>
          <a:off x="156210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271</xdr:rowOff>
    </xdr:from>
    <xdr:ext cx="736600" cy="259045"/>
    <xdr:sp macro="" textlink="">
      <xdr:nvSpPr>
        <xdr:cNvPr id="129" name="テキスト ボックス 128"/>
        <xdr:cNvSpPr txBox="1"/>
      </xdr:nvSpPr>
      <xdr:spPr>
        <a:xfrm>
          <a:off x="15290800" y="2914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170434</xdr:rowOff>
    </xdr:from>
    <xdr:to>
      <xdr:col>21</xdr:col>
      <xdr:colOff>361950</xdr:colOff>
      <xdr:row>16</xdr:row>
      <xdr:rowOff>40132</xdr:rowOff>
    </xdr:to>
    <xdr:cxnSp macro="">
      <xdr:nvCxnSpPr>
        <xdr:cNvPr id="130" name="直線コネクタ 129"/>
        <xdr:cNvCxnSpPr/>
      </xdr:nvCxnSpPr>
      <xdr:spPr>
        <a:xfrm>
          <a:off x="13893800" y="274218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1" name="フローチャート : 判断 130"/>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2" name="テキスト ボックス 131"/>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170434</xdr:rowOff>
    </xdr:from>
    <xdr:to>
      <xdr:col>20</xdr:col>
      <xdr:colOff>158750</xdr:colOff>
      <xdr:row>16</xdr:row>
      <xdr:rowOff>35560</xdr:rowOff>
    </xdr:to>
    <xdr:cxnSp macro="">
      <xdr:nvCxnSpPr>
        <xdr:cNvPr id="133" name="直線コネクタ 132"/>
        <xdr:cNvCxnSpPr/>
      </xdr:nvCxnSpPr>
      <xdr:spPr>
        <a:xfrm flipV="1">
          <a:off x="13004800" y="274218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30480</xdr:rowOff>
    </xdr:from>
    <xdr:to>
      <xdr:col>20</xdr:col>
      <xdr:colOff>209550</xdr:colOff>
      <xdr:row>16</xdr:row>
      <xdr:rowOff>132080</xdr:rowOff>
    </xdr:to>
    <xdr:sp macro="" textlink="">
      <xdr:nvSpPr>
        <xdr:cNvPr id="134" name="フローチャート : 判断 133"/>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116857</xdr:rowOff>
    </xdr:from>
    <xdr:ext cx="762000" cy="259045"/>
    <xdr:sp macro="" textlink="">
      <xdr:nvSpPr>
        <xdr:cNvPr id="135" name="テキスト ボックス 134"/>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21336</xdr:rowOff>
    </xdr:from>
    <xdr:to>
      <xdr:col>19</xdr:col>
      <xdr:colOff>6350</xdr:colOff>
      <xdr:row>16</xdr:row>
      <xdr:rowOff>122936</xdr:rowOff>
    </xdr:to>
    <xdr:sp macro="" textlink="">
      <xdr:nvSpPr>
        <xdr:cNvPr id="136" name="フローチャート : 判断 135"/>
        <xdr:cNvSpPr/>
      </xdr:nvSpPr>
      <xdr:spPr>
        <a:xfrm>
          <a:off x="12954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107713</xdr:rowOff>
    </xdr:from>
    <xdr:ext cx="762000" cy="259045"/>
    <xdr:sp macro="" textlink="">
      <xdr:nvSpPr>
        <xdr:cNvPr id="137" name="テキスト ボックス 136"/>
        <xdr:cNvSpPr txBox="1"/>
      </xdr:nvSpPr>
      <xdr:spPr>
        <a:xfrm>
          <a:off x="12623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35052</xdr:rowOff>
    </xdr:from>
    <xdr:to>
      <xdr:col>24</xdr:col>
      <xdr:colOff>82550</xdr:colOff>
      <xdr:row>16</xdr:row>
      <xdr:rowOff>136652</xdr:rowOff>
    </xdr:to>
    <xdr:sp macro="" textlink="">
      <xdr:nvSpPr>
        <xdr:cNvPr id="143" name="円/楕円 142"/>
        <xdr:cNvSpPr/>
      </xdr:nvSpPr>
      <xdr:spPr>
        <a:xfrm>
          <a:off x="164592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51579</xdr:rowOff>
    </xdr:from>
    <xdr:ext cx="762000" cy="259045"/>
    <xdr:sp macro="" textlink="">
      <xdr:nvSpPr>
        <xdr:cNvPr id="144" name="物件費該当値テキスト"/>
        <xdr:cNvSpPr txBox="1"/>
      </xdr:nvSpPr>
      <xdr:spPr>
        <a:xfrm>
          <a:off x="16598900" y="2623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76200</xdr:rowOff>
    </xdr:from>
    <xdr:to>
      <xdr:col>22</xdr:col>
      <xdr:colOff>615950</xdr:colOff>
      <xdr:row>17</xdr:row>
      <xdr:rowOff>6350</xdr:rowOff>
    </xdr:to>
    <xdr:sp macro="" textlink="">
      <xdr:nvSpPr>
        <xdr:cNvPr id="145" name="円/楕円 144"/>
        <xdr:cNvSpPr/>
      </xdr:nvSpPr>
      <xdr:spPr>
        <a:xfrm>
          <a:off x="15621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46" name="テキスト ボックス 145"/>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160782</xdr:rowOff>
    </xdr:from>
    <xdr:to>
      <xdr:col>21</xdr:col>
      <xdr:colOff>412750</xdr:colOff>
      <xdr:row>16</xdr:row>
      <xdr:rowOff>90932</xdr:rowOff>
    </xdr:to>
    <xdr:sp macro="" textlink="">
      <xdr:nvSpPr>
        <xdr:cNvPr id="147" name="円/楕円 146"/>
        <xdr:cNvSpPr/>
      </xdr:nvSpPr>
      <xdr:spPr>
        <a:xfrm>
          <a:off x="14732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101109</xdr:rowOff>
    </xdr:from>
    <xdr:ext cx="762000" cy="259045"/>
    <xdr:sp macro="" textlink="">
      <xdr:nvSpPr>
        <xdr:cNvPr id="148" name="テキスト ボックス 147"/>
        <xdr:cNvSpPr txBox="1"/>
      </xdr:nvSpPr>
      <xdr:spPr>
        <a:xfrm>
          <a:off x="14401800" y="25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119634</xdr:rowOff>
    </xdr:from>
    <xdr:to>
      <xdr:col>20</xdr:col>
      <xdr:colOff>209550</xdr:colOff>
      <xdr:row>16</xdr:row>
      <xdr:rowOff>49784</xdr:rowOff>
    </xdr:to>
    <xdr:sp macro="" textlink="">
      <xdr:nvSpPr>
        <xdr:cNvPr id="149" name="円/楕円 148"/>
        <xdr:cNvSpPr/>
      </xdr:nvSpPr>
      <xdr:spPr>
        <a:xfrm>
          <a:off x="13843000" y="269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59961</xdr:rowOff>
    </xdr:from>
    <xdr:ext cx="762000" cy="259045"/>
    <xdr:sp macro="" textlink="">
      <xdr:nvSpPr>
        <xdr:cNvPr id="150" name="テキスト ボックス 149"/>
        <xdr:cNvSpPr txBox="1"/>
      </xdr:nvSpPr>
      <xdr:spPr>
        <a:xfrm>
          <a:off x="13512800" y="246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51" name="円/楕円 150"/>
        <xdr:cNvSpPr/>
      </xdr:nvSpPr>
      <xdr:spPr>
        <a:xfrm>
          <a:off x="12954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96537</xdr:rowOff>
    </xdr:from>
    <xdr:ext cx="762000" cy="259045"/>
    <xdr:sp macro="" textlink="">
      <xdr:nvSpPr>
        <xdr:cNvPr id="152" name="テキスト ボックス 151"/>
        <xdr:cNvSpPr txBox="1"/>
      </xdr:nvSpPr>
      <xdr:spPr>
        <a:xfrm>
          <a:off x="12623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39/107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扶助費については、概ね横ばいに推移している。</a:t>
          </a:r>
        </a:p>
        <a:p>
          <a:r>
            <a:rPr kumimoji="1" lang="ja-JP" altLang="en-US" sz="1200">
              <a:latin typeface="ＭＳ Ｐゴシック"/>
            </a:rPr>
            <a:t>　平成</a:t>
          </a:r>
          <a:r>
            <a:rPr kumimoji="1" lang="en-US" altLang="ja-JP" sz="1200">
              <a:latin typeface="ＭＳ Ｐゴシック"/>
            </a:rPr>
            <a:t>27</a:t>
          </a:r>
          <a:r>
            <a:rPr kumimoji="1" lang="ja-JP" altLang="en-US" sz="1200">
              <a:latin typeface="ＭＳ Ｐゴシック"/>
            </a:rPr>
            <a:t>年度は前年度比</a:t>
          </a:r>
          <a:r>
            <a:rPr kumimoji="1" lang="en-US" altLang="ja-JP" sz="1200">
              <a:latin typeface="ＭＳ Ｐゴシック"/>
            </a:rPr>
            <a:t>0.4%</a:t>
          </a:r>
          <a:r>
            <a:rPr kumimoji="1" lang="ja-JP" altLang="en-US" sz="1200">
              <a:latin typeface="ＭＳ Ｐゴシック"/>
            </a:rPr>
            <a:t>増となったが、これは国によって進められた臨時福祉給付金事業の実施が要因となっている。扶助費についてはその年度の需要によって左右されることが多い。</a:t>
          </a:r>
        </a:p>
        <a:p>
          <a:r>
            <a:rPr kumimoji="1" lang="ja-JP" altLang="en-US" sz="1200">
              <a:latin typeface="ＭＳ Ｐゴシック"/>
            </a:rPr>
            <a:t>　全平均と比較しても低い状況であるが、町の高齢化率から見れば、今後は医療扶助は回避できず、今後も上昇が続くとも思われる。町単独扶助事業の効果検証を行うなどし改善を進める必要がある。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61</xdr:row>
      <xdr:rowOff>86178</xdr:rowOff>
    </xdr:to>
    <xdr:cxnSp macro="">
      <xdr:nvCxnSpPr>
        <xdr:cNvPr id="181" name="直線コネクタ 180"/>
        <xdr:cNvCxnSpPr/>
      </xdr:nvCxnSpPr>
      <xdr:spPr>
        <a:xfrm flipV="1">
          <a:off x="4826000" y="9173028"/>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2"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3" name="直線コネクタ 182"/>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4"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5" name="直線コネクタ 184"/>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20865</xdr:rowOff>
    </xdr:from>
    <xdr:to>
      <xdr:col>7</xdr:col>
      <xdr:colOff>15875</xdr:colOff>
      <xdr:row>55</xdr:row>
      <xdr:rowOff>86178</xdr:rowOff>
    </xdr:to>
    <xdr:cxnSp macro="">
      <xdr:nvCxnSpPr>
        <xdr:cNvPr id="186" name="直線コネクタ 185"/>
        <xdr:cNvCxnSpPr/>
      </xdr:nvCxnSpPr>
      <xdr:spPr>
        <a:xfrm>
          <a:off x="3987800" y="9450615"/>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121755</xdr:rowOff>
    </xdr:from>
    <xdr:ext cx="762000" cy="259045"/>
    <xdr:sp macro="" textlink="">
      <xdr:nvSpPr>
        <xdr:cNvPr id="187" name="扶助費平均値テキスト"/>
        <xdr:cNvSpPr txBox="1"/>
      </xdr:nvSpPr>
      <xdr:spPr>
        <a:xfrm>
          <a:off x="4914900" y="95515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149678</xdr:rowOff>
    </xdr:from>
    <xdr:to>
      <xdr:col>7</xdr:col>
      <xdr:colOff>66675</xdr:colOff>
      <xdr:row>56</xdr:row>
      <xdr:rowOff>79828</xdr:rowOff>
    </xdr:to>
    <xdr:sp macro="" textlink="">
      <xdr:nvSpPr>
        <xdr:cNvPr id="188" name="フローチャート : 判断 187"/>
        <xdr:cNvSpPr/>
      </xdr:nvSpPr>
      <xdr:spPr>
        <a:xfrm>
          <a:off x="47752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20865</xdr:rowOff>
    </xdr:from>
    <xdr:to>
      <xdr:col>5</xdr:col>
      <xdr:colOff>549275</xdr:colOff>
      <xdr:row>55</xdr:row>
      <xdr:rowOff>20865</xdr:rowOff>
    </xdr:to>
    <xdr:cxnSp macro="">
      <xdr:nvCxnSpPr>
        <xdr:cNvPr id="189" name="直線コネクタ 188"/>
        <xdr:cNvCxnSpPr/>
      </xdr:nvCxnSpPr>
      <xdr:spPr>
        <a:xfrm>
          <a:off x="3098800" y="94506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117022</xdr:rowOff>
    </xdr:from>
    <xdr:to>
      <xdr:col>5</xdr:col>
      <xdr:colOff>600075</xdr:colOff>
      <xdr:row>56</xdr:row>
      <xdr:rowOff>47172</xdr:rowOff>
    </xdr:to>
    <xdr:sp macro="" textlink="">
      <xdr:nvSpPr>
        <xdr:cNvPr id="190" name="フローチャート : 判断 189"/>
        <xdr:cNvSpPr/>
      </xdr:nvSpPr>
      <xdr:spPr>
        <a:xfrm>
          <a:off x="39370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31949</xdr:rowOff>
    </xdr:from>
    <xdr:ext cx="736600" cy="259045"/>
    <xdr:sp macro="" textlink="">
      <xdr:nvSpPr>
        <xdr:cNvPr id="191" name="テキスト ボックス 190"/>
        <xdr:cNvSpPr txBox="1"/>
      </xdr:nvSpPr>
      <xdr:spPr>
        <a:xfrm>
          <a:off x="3606800" y="9633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20865</xdr:rowOff>
    </xdr:from>
    <xdr:to>
      <xdr:col>4</xdr:col>
      <xdr:colOff>346075</xdr:colOff>
      <xdr:row>55</xdr:row>
      <xdr:rowOff>37193</xdr:rowOff>
    </xdr:to>
    <xdr:cxnSp macro="">
      <xdr:nvCxnSpPr>
        <xdr:cNvPr id="192" name="直線コネクタ 191"/>
        <xdr:cNvCxnSpPr/>
      </xdr:nvCxnSpPr>
      <xdr:spPr>
        <a:xfrm flipV="1">
          <a:off x="2209800" y="94506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194" name="テキスト ボックス 193"/>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37193</xdr:rowOff>
    </xdr:from>
    <xdr:to>
      <xdr:col>3</xdr:col>
      <xdr:colOff>142875</xdr:colOff>
      <xdr:row>55</xdr:row>
      <xdr:rowOff>69850</xdr:rowOff>
    </xdr:to>
    <xdr:cxnSp macro="">
      <xdr:nvCxnSpPr>
        <xdr:cNvPr id="195" name="直線コネクタ 194"/>
        <xdr:cNvCxnSpPr/>
      </xdr:nvCxnSpPr>
      <xdr:spPr>
        <a:xfrm flipV="1">
          <a:off x="1320800" y="94669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170742</xdr:rowOff>
    </xdr:from>
    <xdr:ext cx="762000" cy="259045"/>
    <xdr:sp macro="" textlink="">
      <xdr:nvSpPr>
        <xdr:cNvPr id="197" name="テキスト ボックス 196"/>
        <xdr:cNvSpPr txBox="1"/>
      </xdr:nvSpPr>
      <xdr:spPr>
        <a:xfrm>
          <a:off x="18288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68035</xdr:rowOff>
    </xdr:from>
    <xdr:to>
      <xdr:col>1</xdr:col>
      <xdr:colOff>676275</xdr:colOff>
      <xdr:row>55</xdr:row>
      <xdr:rowOff>169635</xdr:rowOff>
    </xdr:to>
    <xdr:sp macro="" textlink="">
      <xdr:nvSpPr>
        <xdr:cNvPr id="198" name="フローチャート : 判断 197"/>
        <xdr:cNvSpPr/>
      </xdr:nvSpPr>
      <xdr:spPr>
        <a:xfrm>
          <a:off x="1270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154412</xdr:rowOff>
    </xdr:from>
    <xdr:ext cx="762000" cy="259045"/>
    <xdr:sp macro="" textlink="">
      <xdr:nvSpPr>
        <xdr:cNvPr id="199" name="テキスト ボックス 198"/>
        <xdr:cNvSpPr txBox="1"/>
      </xdr:nvSpPr>
      <xdr:spPr>
        <a:xfrm>
          <a:off x="939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35378</xdr:rowOff>
    </xdr:from>
    <xdr:to>
      <xdr:col>7</xdr:col>
      <xdr:colOff>66675</xdr:colOff>
      <xdr:row>55</xdr:row>
      <xdr:rowOff>136978</xdr:rowOff>
    </xdr:to>
    <xdr:sp macro="" textlink="">
      <xdr:nvSpPr>
        <xdr:cNvPr id="205" name="円/楕円 204"/>
        <xdr:cNvSpPr/>
      </xdr:nvSpPr>
      <xdr:spPr>
        <a:xfrm>
          <a:off x="47752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51905</xdr:rowOff>
    </xdr:from>
    <xdr:ext cx="762000" cy="259045"/>
    <xdr:sp macro="" textlink="">
      <xdr:nvSpPr>
        <xdr:cNvPr id="206" name="扶助費該当値テキスト"/>
        <xdr:cNvSpPr txBox="1"/>
      </xdr:nvSpPr>
      <xdr:spPr>
        <a:xfrm>
          <a:off x="49149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141515</xdr:rowOff>
    </xdr:from>
    <xdr:to>
      <xdr:col>5</xdr:col>
      <xdr:colOff>600075</xdr:colOff>
      <xdr:row>55</xdr:row>
      <xdr:rowOff>71665</xdr:rowOff>
    </xdr:to>
    <xdr:sp macro="" textlink="">
      <xdr:nvSpPr>
        <xdr:cNvPr id="207" name="円/楕円 206"/>
        <xdr:cNvSpPr/>
      </xdr:nvSpPr>
      <xdr:spPr>
        <a:xfrm>
          <a:off x="3937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208" name="テキスト ボックス 207"/>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141515</xdr:rowOff>
    </xdr:from>
    <xdr:to>
      <xdr:col>4</xdr:col>
      <xdr:colOff>396875</xdr:colOff>
      <xdr:row>55</xdr:row>
      <xdr:rowOff>71665</xdr:rowOff>
    </xdr:to>
    <xdr:sp macro="" textlink="">
      <xdr:nvSpPr>
        <xdr:cNvPr id="209" name="円/楕円 208"/>
        <xdr:cNvSpPr/>
      </xdr:nvSpPr>
      <xdr:spPr>
        <a:xfrm>
          <a:off x="3048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81842</xdr:rowOff>
    </xdr:from>
    <xdr:ext cx="762000" cy="259045"/>
    <xdr:sp macro="" textlink="">
      <xdr:nvSpPr>
        <xdr:cNvPr id="210" name="テキスト ボックス 209"/>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157843</xdr:rowOff>
    </xdr:from>
    <xdr:to>
      <xdr:col>3</xdr:col>
      <xdr:colOff>193675</xdr:colOff>
      <xdr:row>55</xdr:row>
      <xdr:rowOff>87993</xdr:rowOff>
    </xdr:to>
    <xdr:sp macro="" textlink="">
      <xdr:nvSpPr>
        <xdr:cNvPr id="211" name="円/楕円 210"/>
        <xdr:cNvSpPr/>
      </xdr:nvSpPr>
      <xdr:spPr>
        <a:xfrm>
          <a:off x="2159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98170</xdr:rowOff>
    </xdr:from>
    <xdr:ext cx="762000" cy="259045"/>
    <xdr:sp macro="" textlink="">
      <xdr:nvSpPr>
        <xdr:cNvPr id="212" name="テキスト ボックス 211"/>
        <xdr:cNvSpPr txBox="1"/>
      </xdr:nvSpPr>
      <xdr:spPr>
        <a:xfrm>
          <a:off x="1828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13" name="円/楕円 212"/>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214" name="テキスト ボックス 213"/>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87/107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その他に係る経常収支比率が全平均を上回る要因としては、繰出金が他団体と比べて多いことである。</a:t>
          </a:r>
        </a:p>
        <a:p>
          <a:r>
            <a:rPr kumimoji="1" lang="ja-JP" altLang="en-US" sz="1200">
              <a:latin typeface="ＭＳ Ｐゴシック"/>
            </a:rPr>
            <a:t>　国民健康保険事業や後期高齢保険事業等の社会保障分野への繰出金が高齢化で増加する一方で、公営企業会計に対する基準外繰出が増加している。</a:t>
          </a:r>
        </a:p>
        <a:p>
          <a:r>
            <a:rPr kumimoji="1" lang="ja-JP" altLang="en-US" sz="1200">
              <a:latin typeface="ＭＳ Ｐゴシック"/>
            </a:rPr>
            <a:t>　今後は各事業において独自の経営計画の下に、効率的かつ合理的な経費削減に努めるとともに、公営企業においては経営戦略に基づいた独立採算の原則にて経営する努力が必要である。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16510</xdr:rowOff>
    </xdr:from>
    <xdr:to>
      <xdr:col>24</xdr:col>
      <xdr:colOff>31750</xdr:colOff>
      <xdr:row>61</xdr:row>
      <xdr:rowOff>161290</xdr:rowOff>
    </xdr:to>
    <xdr:cxnSp macro="">
      <xdr:nvCxnSpPr>
        <xdr:cNvPr id="241" name="直線コネクタ 240"/>
        <xdr:cNvCxnSpPr/>
      </xdr:nvCxnSpPr>
      <xdr:spPr>
        <a:xfrm flipV="1">
          <a:off x="16510000" y="910336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2"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3" name="直線コネクタ 242"/>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102887</xdr:rowOff>
    </xdr:from>
    <xdr:ext cx="762000" cy="259045"/>
    <xdr:sp macro="" textlink="">
      <xdr:nvSpPr>
        <xdr:cNvPr id="244" name="その他最大値テキスト"/>
        <xdr:cNvSpPr txBox="1"/>
      </xdr:nvSpPr>
      <xdr:spPr>
        <a:xfrm>
          <a:off x="16598900" y="884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23</xdr:col>
      <xdr:colOff>628650</xdr:colOff>
      <xdr:row>53</xdr:row>
      <xdr:rowOff>16510</xdr:rowOff>
    </xdr:from>
    <xdr:to>
      <xdr:col>24</xdr:col>
      <xdr:colOff>120650</xdr:colOff>
      <xdr:row>53</xdr:row>
      <xdr:rowOff>16510</xdr:rowOff>
    </xdr:to>
    <xdr:cxnSp macro="">
      <xdr:nvCxnSpPr>
        <xdr:cNvPr id="245" name="直線コネクタ 244"/>
        <xdr:cNvCxnSpPr/>
      </xdr:nvCxnSpPr>
      <xdr:spPr>
        <a:xfrm>
          <a:off x="16421100" y="9103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85090</xdr:rowOff>
    </xdr:from>
    <xdr:to>
      <xdr:col>24</xdr:col>
      <xdr:colOff>31750</xdr:colOff>
      <xdr:row>60</xdr:row>
      <xdr:rowOff>58420</xdr:rowOff>
    </xdr:to>
    <xdr:cxnSp macro="">
      <xdr:nvCxnSpPr>
        <xdr:cNvPr id="246" name="直線コネクタ 245"/>
        <xdr:cNvCxnSpPr/>
      </xdr:nvCxnSpPr>
      <xdr:spPr>
        <a:xfrm flipV="1">
          <a:off x="15671800" y="1020064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1287</xdr:rowOff>
    </xdr:from>
    <xdr:ext cx="762000" cy="259045"/>
    <xdr:sp macro="" textlink="">
      <xdr:nvSpPr>
        <xdr:cNvPr id="247" name="その他平均値テキスト"/>
        <xdr:cNvSpPr txBox="1"/>
      </xdr:nvSpPr>
      <xdr:spPr>
        <a:xfrm>
          <a:off x="16598900" y="9773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48" name="フローチャート : 判断 247"/>
        <xdr:cNvSpPr/>
      </xdr:nvSpPr>
      <xdr:spPr>
        <a:xfrm>
          <a:off x="16459200" y="992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58420</xdr:rowOff>
    </xdr:from>
    <xdr:to>
      <xdr:col>22</xdr:col>
      <xdr:colOff>565150</xdr:colOff>
      <xdr:row>60</xdr:row>
      <xdr:rowOff>81280</xdr:rowOff>
    </xdr:to>
    <xdr:cxnSp macro="">
      <xdr:nvCxnSpPr>
        <xdr:cNvPr id="249" name="直線コネクタ 248"/>
        <xdr:cNvCxnSpPr/>
      </xdr:nvCxnSpPr>
      <xdr:spPr>
        <a:xfrm flipV="1">
          <a:off x="14782800" y="103454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22860</xdr:rowOff>
    </xdr:from>
    <xdr:to>
      <xdr:col>22</xdr:col>
      <xdr:colOff>615950</xdr:colOff>
      <xdr:row>58</xdr:row>
      <xdr:rowOff>124460</xdr:rowOff>
    </xdr:to>
    <xdr:sp macro="" textlink="">
      <xdr:nvSpPr>
        <xdr:cNvPr id="250" name="フローチャート : 判断 249"/>
        <xdr:cNvSpPr/>
      </xdr:nvSpPr>
      <xdr:spPr>
        <a:xfrm>
          <a:off x="15621000" y="996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134637</xdr:rowOff>
    </xdr:from>
    <xdr:ext cx="736600" cy="259045"/>
    <xdr:sp macro="" textlink="">
      <xdr:nvSpPr>
        <xdr:cNvPr id="251" name="テキスト ボックス 250"/>
        <xdr:cNvSpPr txBox="1"/>
      </xdr:nvSpPr>
      <xdr:spPr>
        <a:xfrm>
          <a:off x="15290800" y="973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161290</xdr:rowOff>
    </xdr:from>
    <xdr:to>
      <xdr:col>21</xdr:col>
      <xdr:colOff>361950</xdr:colOff>
      <xdr:row>60</xdr:row>
      <xdr:rowOff>81280</xdr:rowOff>
    </xdr:to>
    <xdr:cxnSp macro="">
      <xdr:nvCxnSpPr>
        <xdr:cNvPr id="252" name="直線コネクタ 251"/>
        <xdr:cNvCxnSpPr/>
      </xdr:nvCxnSpPr>
      <xdr:spPr>
        <a:xfrm>
          <a:off x="13893800" y="102768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163830</xdr:rowOff>
    </xdr:from>
    <xdr:to>
      <xdr:col>21</xdr:col>
      <xdr:colOff>412750</xdr:colOff>
      <xdr:row>58</xdr:row>
      <xdr:rowOff>93980</xdr:rowOff>
    </xdr:to>
    <xdr:sp macro="" textlink="">
      <xdr:nvSpPr>
        <xdr:cNvPr id="253" name="フローチャート : 判断 252"/>
        <xdr:cNvSpPr/>
      </xdr:nvSpPr>
      <xdr:spPr>
        <a:xfrm>
          <a:off x="14732000" y="993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104157</xdr:rowOff>
    </xdr:from>
    <xdr:ext cx="762000" cy="259045"/>
    <xdr:sp macro="" textlink="">
      <xdr:nvSpPr>
        <xdr:cNvPr id="254" name="テキスト ボックス 253"/>
        <xdr:cNvSpPr txBox="1"/>
      </xdr:nvSpPr>
      <xdr:spPr>
        <a:xfrm>
          <a:off x="14401800" y="970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62230</xdr:rowOff>
    </xdr:from>
    <xdr:to>
      <xdr:col>20</xdr:col>
      <xdr:colOff>158750</xdr:colOff>
      <xdr:row>59</xdr:row>
      <xdr:rowOff>161290</xdr:rowOff>
    </xdr:to>
    <xdr:cxnSp macro="">
      <xdr:nvCxnSpPr>
        <xdr:cNvPr id="255" name="直線コネクタ 254"/>
        <xdr:cNvCxnSpPr/>
      </xdr:nvCxnSpPr>
      <xdr:spPr>
        <a:xfrm>
          <a:off x="13004800" y="101777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140970</xdr:rowOff>
    </xdr:from>
    <xdr:to>
      <xdr:col>20</xdr:col>
      <xdr:colOff>209550</xdr:colOff>
      <xdr:row>58</xdr:row>
      <xdr:rowOff>71120</xdr:rowOff>
    </xdr:to>
    <xdr:sp macro="" textlink="">
      <xdr:nvSpPr>
        <xdr:cNvPr id="256" name="フローチャート : 判断 255"/>
        <xdr:cNvSpPr/>
      </xdr:nvSpPr>
      <xdr:spPr>
        <a:xfrm>
          <a:off x="13843000" y="991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81297</xdr:rowOff>
    </xdr:from>
    <xdr:ext cx="762000" cy="259045"/>
    <xdr:sp macro="" textlink="">
      <xdr:nvSpPr>
        <xdr:cNvPr id="257" name="テキスト ボックス 256"/>
        <xdr:cNvSpPr txBox="1"/>
      </xdr:nvSpPr>
      <xdr:spPr>
        <a:xfrm>
          <a:off x="13512800" y="968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58" name="フローチャート : 判断 257"/>
        <xdr:cNvSpPr/>
      </xdr:nvSpPr>
      <xdr:spPr>
        <a:xfrm>
          <a:off x="12954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73677</xdr:rowOff>
    </xdr:from>
    <xdr:ext cx="762000" cy="259045"/>
    <xdr:sp macro="" textlink="">
      <xdr:nvSpPr>
        <xdr:cNvPr id="259" name="テキスト ボックス 258"/>
        <xdr:cNvSpPr txBox="1"/>
      </xdr:nvSpPr>
      <xdr:spPr>
        <a:xfrm>
          <a:off x="12623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59</xdr:row>
      <xdr:rowOff>34290</xdr:rowOff>
    </xdr:from>
    <xdr:to>
      <xdr:col>24</xdr:col>
      <xdr:colOff>82550</xdr:colOff>
      <xdr:row>59</xdr:row>
      <xdr:rowOff>135890</xdr:rowOff>
    </xdr:to>
    <xdr:sp macro="" textlink="">
      <xdr:nvSpPr>
        <xdr:cNvPr id="265" name="円/楕円 264"/>
        <xdr:cNvSpPr/>
      </xdr:nvSpPr>
      <xdr:spPr>
        <a:xfrm>
          <a:off x="16459200" y="1014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6367</xdr:rowOff>
    </xdr:from>
    <xdr:ext cx="762000" cy="259045"/>
    <xdr:sp macro="" textlink="">
      <xdr:nvSpPr>
        <xdr:cNvPr id="266" name="その他該当値テキスト"/>
        <xdr:cNvSpPr txBox="1"/>
      </xdr:nvSpPr>
      <xdr:spPr>
        <a:xfrm>
          <a:off x="16598900" y="1012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7620</xdr:rowOff>
    </xdr:from>
    <xdr:to>
      <xdr:col>22</xdr:col>
      <xdr:colOff>615950</xdr:colOff>
      <xdr:row>60</xdr:row>
      <xdr:rowOff>109220</xdr:rowOff>
    </xdr:to>
    <xdr:sp macro="" textlink="">
      <xdr:nvSpPr>
        <xdr:cNvPr id="267" name="円/楕円 266"/>
        <xdr:cNvSpPr/>
      </xdr:nvSpPr>
      <xdr:spPr>
        <a:xfrm>
          <a:off x="15621000" y="1029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93997</xdr:rowOff>
    </xdr:from>
    <xdr:ext cx="736600" cy="259045"/>
    <xdr:sp macro="" textlink="">
      <xdr:nvSpPr>
        <xdr:cNvPr id="268" name="テキスト ボックス 267"/>
        <xdr:cNvSpPr txBox="1"/>
      </xdr:nvSpPr>
      <xdr:spPr>
        <a:xfrm>
          <a:off x="15290800" y="1038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30480</xdr:rowOff>
    </xdr:from>
    <xdr:to>
      <xdr:col>21</xdr:col>
      <xdr:colOff>412750</xdr:colOff>
      <xdr:row>60</xdr:row>
      <xdr:rowOff>132080</xdr:rowOff>
    </xdr:to>
    <xdr:sp macro="" textlink="">
      <xdr:nvSpPr>
        <xdr:cNvPr id="269" name="円/楕円 268"/>
        <xdr:cNvSpPr/>
      </xdr:nvSpPr>
      <xdr:spPr>
        <a:xfrm>
          <a:off x="14732000" y="1031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116857</xdr:rowOff>
    </xdr:from>
    <xdr:ext cx="762000" cy="259045"/>
    <xdr:sp macro="" textlink="">
      <xdr:nvSpPr>
        <xdr:cNvPr id="270" name="テキスト ボックス 269"/>
        <xdr:cNvSpPr txBox="1"/>
      </xdr:nvSpPr>
      <xdr:spPr>
        <a:xfrm>
          <a:off x="14401800" y="104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110490</xdr:rowOff>
    </xdr:from>
    <xdr:to>
      <xdr:col>20</xdr:col>
      <xdr:colOff>209550</xdr:colOff>
      <xdr:row>60</xdr:row>
      <xdr:rowOff>40640</xdr:rowOff>
    </xdr:to>
    <xdr:sp macro="" textlink="">
      <xdr:nvSpPr>
        <xdr:cNvPr id="271" name="円/楕円 270"/>
        <xdr:cNvSpPr/>
      </xdr:nvSpPr>
      <xdr:spPr>
        <a:xfrm>
          <a:off x="13843000" y="102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25417</xdr:rowOff>
    </xdr:from>
    <xdr:ext cx="762000" cy="259045"/>
    <xdr:sp macro="" textlink="">
      <xdr:nvSpPr>
        <xdr:cNvPr id="272" name="テキスト ボックス 271"/>
        <xdr:cNvSpPr txBox="1"/>
      </xdr:nvSpPr>
      <xdr:spPr>
        <a:xfrm>
          <a:off x="13512800" y="1031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11430</xdr:rowOff>
    </xdr:from>
    <xdr:to>
      <xdr:col>19</xdr:col>
      <xdr:colOff>6350</xdr:colOff>
      <xdr:row>59</xdr:row>
      <xdr:rowOff>113030</xdr:rowOff>
    </xdr:to>
    <xdr:sp macro="" textlink="">
      <xdr:nvSpPr>
        <xdr:cNvPr id="273" name="円/楕円 272"/>
        <xdr:cNvSpPr/>
      </xdr:nvSpPr>
      <xdr:spPr>
        <a:xfrm>
          <a:off x="12954000" y="1012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97807</xdr:rowOff>
    </xdr:from>
    <xdr:ext cx="762000" cy="259045"/>
    <xdr:sp macro="" textlink="">
      <xdr:nvSpPr>
        <xdr:cNvPr id="274" name="テキスト ボックス 273"/>
        <xdr:cNvSpPr txBox="1"/>
      </xdr:nvSpPr>
      <xdr:spPr>
        <a:xfrm>
          <a:off x="12623800" y="1021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補助費については、徹底した補助見直し等により全平均値より</a:t>
          </a:r>
          <a:r>
            <a:rPr kumimoji="1" lang="en-US" altLang="ja-JP" sz="1300">
              <a:solidFill>
                <a:schemeClr val="dk1"/>
              </a:solidFill>
              <a:effectLst/>
              <a:latin typeface="+mn-lt"/>
              <a:ea typeface="+mn-ea"/>
              <a:cs typeface="+mn-cs"/>
            </a:rPr>
            <a:t>6.2%</a:t>
          </a:r>
          <a:r>
            <a:rPr kumimoji="1" lang="ja-JP" altLang="en-US" sz="1300">
              <a:solidFill>
                <a:schemeClr val="dk1"/>
              </a:solidFill>
              <a:effectLst/>
              <a:latin typeface="+mn-lt"/>
              <a:ea typeface="+mn-ea"/>
              <a:cs typeface="+mn-cs"/>
            </a:rPr>
            <a:t>と低い水準を保っている。平成</a:t>
          </a:r>
          <a:r>
            <a:rPr kumimoji="1" lang="en-US" altLang="ja-JP" sz="1300">
              <a:solidFill>
                <a:schemeClr val="dk1"/>
              </a:solidFill>
              <a:effectLst/>
              <a:latin typeface="+mn-lt"/>
              <a:ea typeface="+mn-ea"/>
              <a:cs typeface="+mn-cs"/>
            </a:rPr>
            <a:t>27</a:t>
          </a:r>
          <a:r>
            <a:rPr kumimoji="1" lang="ja-JP" altLang="en-US" sz="1300">
              <a:solidFill>
                <a:schemeClr val="dk1"/>
              </a:solidFill>
              <a:effectLst/>
              <a:latin typeface="+mn-lt"/>
              <a:ea typeface="+mn-ea"/>
              <a:cs typeface="+mn-cs"/>
            </a:rPr>
            <a:t>年度は国による交付金事業の影響で</a:t>
          </a:r>
          <a:r>
            <a:rPr kumimoji="1" lang="en-US" altLang="ja-JP" sz="1300">
              <a:solidFill>
                <a:schemeClr val="dk1"/>
              </a:solidFill>
              <a:effectLst/>
              <a:latin typeface="+mn-lt"/>
              <a:ea typeface="+mn-ea"/>
              <a:cs typeface="+mn-cs"/>
            </a:rPr>
            <a:t>0.7%</a:t>
          </a:r>
          <a:r>
            <a:rPr kumimoji="1" lang="ja-JP" altLang="en-US" sz="1300">
              <a:solidFill>
                <a:schemeClr val="dk1"/>
              </a:solidFill>
              <a:effectLst/>
              <a:latin typeface="+mn-lt"/>
              <a:ea typeface="+mn-ea"/>
              <a:cs typeface="+mn-cs"/>
            </a:rPr>
            <a:t>の増となった。</a:t>
          </a:r>
        </a:p>
        <a:p>
          <a:r>
            <a:rPr kumimoji="1" lang="ja-JP" altLang="en-US" sz="1300">
              <a:solidFill>
                <a:schemeClr val="dk1"/>
              </a:solidFill>
              <a:effectLst/>
              <a:latin typeface="+mn-lt"/>
              <a:ea typeface="+mn-ea"/>
              <a:cs typeface="+mn-cs"/>
            </a:rPr>
            <a:t>　しかしながら、目的別で分析すると民生費や農林業費関係で単独補助金比率が高くなる部分もあるので、今後も定期的に費用対効果を検証するなどして、廃止・見直し継続等のメリハリのある判断が必要とな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9" name="直線コネクタ 288"/>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0" name="テキスト ボックス 289"/>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1" name="直線コネクタ 290"/>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2" name="テキスト ボックス 291"/>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3" name="直線コネクタ 292"/>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4" name="テキスト ボックス 293"/>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5" name="直線コネクタ 294"/>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6" name="テキスト ボックス 295"/>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7" name="直線コネクタ 296"/>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8" name="テキスト ボックス 297"/>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9" name="直線コネクタ 298"/>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0" name="テキスト ボックス 299"/>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109039</xdr:rowOff>
    </xdr:from>
    <xdr:to>
      <xdr:col>24</xdr:col>
      <xdr:colOff>31750</xdr:colOff>
      <xdr:row>40</xdr:row>
      <xdr:rowOff>162923</xdr:rowOff>
    </xdr:to>
    <xdr:cxnSp macro="">
      <xdr:nvCxnSpPr>
        <xdr:cNvPr id="303" name="直線コネクタ 302"/>
        <xdr:cNvCxnSpPr/>
      </xdr:nvCxnSpPr>
      <xdr:spPr>
        <a:xfrm flipV="1">
          <a:off x="16510000" y="5766889"/>
          <a:ext cx="0" cy="1254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135000</xdr:rowOff>
    </xdr:from>
    <xdr:ext cx="762000" cy="259045"/>
    <xdr:sp macro="" textlink="">
      <xdr:nvSpPr>
        <xdr:cNvPr id="304" name="補助費等最小値テキスト"/>
        <xdr:cNvSpPr txBox="1"/>
      </xdr:nvSpPr>
      <xdr:spPr>
        <a:xfrm>
          <a:off x="16598900" y="6993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21.8</a:t>
          </a:r>
          <a:endParaRPr kumimoji="1" lang="ja-JP" altLang="en-US" sz="1000" b="1">
            <a:latin typeface="ＭＳ Ｐゴシック"/>
          </a:endParaRPr>
        </a:p>
      </xdr:txBody>
    </xdr:sp>
    <xdr:clientData/>
  </xdr:oneCellAnchor>
  <xdr:twoCellAnchor>
    <xdr:from>
      <xdr:col>23</xdr:col>
      <xdr:colOff>628650</xdr:colOff>
      <xdr:row>40</xdr:row>
      <xdr:rowOff>162923</xdr:rowOff>
    </xdr:from>
    <xdr:to>
      <xdr:col>24</xdr:col>
      <xdr:colOff>120650</xdr:colOff>
      <xdr:row>40</xdr:row>
      <xdr:rowOff>162923</xdr:rowOff>
    </xdr:to>
    <xdr:cxnSp macro="">
      <xdr:nvCxnSpPr>
        <xdr:cNvPr id="305" name="直線コネクタ 304"/>
        <xdr:cNvCxnSpPr/>
      </xdr:nvCxnSpPr>
      <xdr:spPr>
        <a:xfrm>
          <a:off x="16421100" y="7020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23966</xdr:rowOff>
    </xdr:from>
    <xdr:ext cx="762000" cy="259045"/>
    <xdr:sp macro="" textlink="">
      <xdr:nvSpPr>
        <xdr:cNvPr id="306" name="補助費等最大値テキスト"/>
        <xdr:cNvSpPr txBox="1"/>
      </xdr:nvSpPr>
      <xdr:spPr>
        <a:xfrm>
          <a:off x="16598900" y="5510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33</xdr:row>
      <xdr:rowOff>109039</xdr:rowOff>
    </xdr:from>
    <xdr:to>
      <xdr:col>24</xdr:col>
      <xdr:colOff>120650</xdr:colOff>
      <xdr:row>33</xdr:row>
      <xdr:rowOff>109039</xdr:rowOff>
    </xdr:to>
    <xdr:cxnSp macro="">
      <xdr:nvCxnSpPr>
        <xdr:cNvPr id="307" name="直線コネクタ 306"/>
        <xdr:cNvCxnSpPr/>
      </xdr:nvCxnSpPr>
      <xdr:spPr>
        <a:xfrm>
          <a:off x="16421100" y="5766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127000</xdr:rowOff>
    </xdr:from>
    <xdr:to>
      <xdr:col>24</xdr:col>
      <xdr:colOff>31750</xdr:colOff>
      <xdr:row>35</xdr:row>
      <xdr:rowOff>1270</xdr:rowOff>
    </xdr:to>
    <xdr:cxnSp macro="">
      <xdr:nvCxnSpPr>
        <xdr:cNvPr id="308" name="直線コネクタ 307"/>
        <xdr:cNvCxnSpPr/>
      </xdr:nvCxnSpPr>
      <xdr:spPr>
        <a:xfrm>
          <a:off x="15671800" y="59563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43378</xdr:rowOff>
    </xdr:from>
    <xdr:ext cx="762000" cy="259045"/>
    <xdr:sp macro="" textlink="">
      <xdr:nvSpPr>
        <xdr:cNvPr id="309" name="補助費等平均値テキスト"/>
        <xdr:cNvSpPr txBox="1"/>
      </xdr:nvSpPr>
      <xdr:spPr>
        <a:xfrm>
          <a:off x="16598900" y="63870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71301</xdr:rowOff>
    </xdr:from>
    <xdr:to>
      <xdr:col>24</xdr:col>
      <xdr:colOff>82550</xdr:colOff>
      <xdr:row>38</xdr:row>
      <xdr:rowOff>1451</xdr:rowOff>
    </xdr:to>
    <xdr:sp macro="" textlink="">
      <xdr:nvSpPr>
        <xdr:cNvPr id="310" name="フローチャート : 判断 309"/>
        <xdr:cNvSpPr/>
      </xdr:nvSpPr>
      <xdr:spPr>
        <a:xfrm>
          <a:off x="16459200" y="6414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127000</xdr:rowOff>
    </xdr:from>
    <xdr:to>
      <xdr:col>22</xdr:col>
      <xdr:colOff>565150</xdr:colOff>
      <xdr:row>34</xdr:row>
      <xdr:rowOff>159657</xdr:rowOff>
    </xdr:to>
    <xdr:cxnSp macro="">
      <xdr:nvCxnSpPr>
        <xdr:cNvPr id="311" name="直線コネクタ 310"/>
        <xdr:cNvCxnSpPr/>
      </xdr:nvCxnSpPr>
      <xdr:spPr>
        <a:xfrm flipV="1">
          <a:off x="14782800" y="5956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25581</xdr:rowOff>
    </xdr:from>
    <xdr:to>
      <xdr:col>22</xdr:col>
      <xdr:colOff>615950</xdr:colOff>
      <xdr:row>37</xdr:row>
      <xdr:rowOff>127181</xdr:rowOff>
    </xdr:to>
    <xdr:sp macro="" textlink="">
      <xdr:nvSpPr>
        <xdr:cNvPr id="312" name="フローチャート : 判断 311"/>
        <xdr:cNvSpPr/>
      </xdr:nvSpPr>
      <xdr:spPr>
        <a:xfrm>
          <a:off x="156210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111958</xdr:rowOff>
    </xdr:from>
    <xdr:ext cx="736600" cy="259045"/>
    <xdr:sp macro="" textlink="">
      <xdr:nvSpPr>
        <xdr:cNvPr id="313" name="テキスト ボックス 312"/>
        <xdr:cNvSpPr txBox="1"/>
      </xdr:nvSpPr>
      <xdr:spPr>
        <a:xfrm>
          <a:off x="15290800" y="64556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127000</xdr:rowOff>
    </xdr:from>
    <xdr:to>
      <xdr:col>21</xdr:col>
      <xdr:colOff>361950</xdr:colOff>
      <xdr:row>34</xdr:row>
      <xdr:rowOff>159657</xdr:rowOff>
    </xdr:to>
    <xdr:cxnSp macro="">
      <xdr:nvCxnSpPr>
        <xdr:cNvPr id="314" name="直線コネクタ 313"/>
        <xdr:cNvCxnSpPr/>
      </xdr:nvCxnSpPr>
      <xdr:spPr>
        <a:xfrm>
          <a:off x="13893800" y="5956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5" name="フローチャート : 判断 314"/>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85833</xdr:rowOff>
    </xdr:from>
    <xdr:ext cx="762000" cy="259045"/>
    <xdr:sp macro="" textlink="">
      <xdr:nvSpPr>
        <xdr:cNvPr id="316" name="テキスト ボックス 315"/>
        <xdr:cNvSpPr txBox="1"/>
      </xdr:nvSpPr>
      <xdr:spPr>
        <a:xfrm>
          <a:off x="14401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127000</xdr:rowOff>
    </xdr:from>
    <xdr:to>
      <xdr:col>20</xdr:col>
      <xdr:colOff>158750</xdr:colOff>
      <xdr:row>34</xdr:row>
      <xdr:rowOff>153126</xdr:rowOff>
    </xdr:to>
    <xdr:cxnSp macro="">
      <xdr:nvCxnSpPr>
        <xdr:cNvPr id="317" name="直線コネクタ 316"/>
        <xdr:cNvCxnSpPr/>
      </xdr:nvCxnSpPr>
      <xdr:spPr>
        <a:xfrm flipV="1">
          <a:off x="13004800" y="5956300"/>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5987</xdr:rowOff>
    </xdr:from>
    <xdr:to>
      <xdr:col>20</xdr:col>
      <xdr:colOff>209550</xdr:colOff>
      <xdr:row>37</xdr:row>
      <xdr:rowOff>107587</xdr:rowOff>
    </xdr:to>
    <xdr:sp macro="" textlink="">
      <xdr:nvSpPr>
        <xdr:cNvPr id="318" name="フローチャート : 判断 317"/>
        <xdr:cNvSpPr/>
      </xdr:nvSpPr>
      <xdr:spPr>
        <a:xfrm>
          <a:off x="13843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92364</xdr:rowOff>
    </xdr:from>
    <xdr:ext cx="762000" cy="259045"/>
    <xdr:sp macro="" textlink="">
      <xdr:nvSpPr>
        <xdr:cNvPr id="319" name="テキスト ボックス 318"/>
        <xdr:cNvSpPr txBox="1"/>
      </xdr:nvSpPr>
      <xdr:spPr>
        <a:xfrm>
          <a:off x="13512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38644</xdr:rowOff>
    </xdr:from>
    <xdr:to>
      <xdr:col>19</xdr:col>
      <xdr:colOff>6350</xdr:colOff>
      <xdr:row>37</xdr:row>
      <xdr:rowOff>140244</xdr:rowOff>
    </xdr:to>
    <xdr:sp macro="" textlink="">
      <xdr:nvSpPr>
        <xdr:cNvPr id="320" name="フローチャート : 判断 319"/>
        <xdr:cNvSpPr/>
      </xdr:nvSpPr>
      <xdr:spPr>
        <a:xfrm>
          <a:off x="12954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125021</xdr:rowOff>
    </xdr:from>
    <xdr:ext cx="762000" cy="259045"/>
    <xdr:sp macro="" textlink="">
      <xdr:nvSpPr>
        <xdr:cNvPr id="321" name="テキスト ボックス 320"/>
        <xdr:cNvSpPr txBox="1"/>
      </xdr:nvSpPr>
      <xdr:spPr>
        <a:xfrm>
          <a:off x="12623800" y="646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34</xdr:row>
      <xdr:rowOff>121920</xdr:rowOff>
    </xdr:from>
    <xdr:to>
      <xdr:col>24</xdr:col>
      <xdr:colOff>82550</xdr:colOff>
      <xdr:row>35</xdr:row>
      <xdr:rowOff>52070</xdr:rowOff>
    </xdr:to>
    <xdr:sp macro="" textlink="">
      <xdr:nvSpPr>
        <xdr:cNvPr id="327" name="円/楕円 326"/>
        <xdr:cNvSpPr/>
      </xdr:nvSpPr>
      <xdr:spPr>
        <a:xfrm>
          <a:off x="164592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138447</xdr:rowOff>
    </xdr:from>
    <xdr:ext cx="762000" cy="259045"/>
    <xdr:sp macro="" textlink="">
      <xdr:nvSpPr>
        <xdr:cNvPr id="328" name="補助費等該当値テキスト"/>
        <xdr:cNvSpPr txBox="1"/>
      </xdr:nvSpPr>
      <xdr:spPr>
        <a:xfrm>
          <a:off x="165989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76200</xdr:rowOff>
    </xdr:from>
    <xdr:to>
      <xdr:col>22</xdr:col>
      <xdr:colOff>615950</xdr:colOff>
      <xdr:row>35</xdr:row>
      <xdr:rowOff>6350</xdr:rowOff>
    </xdr:to>
    <xdr:sp macro="" textlink="">
      <xdr:nvSpPr>
        <xdr:cNvPr id="329" name="円/楕円 328"/>
        <xdr:cNvSpPr/>
      </xdr:nvSpPr>
      <xdr:spPr>
        <a:xfrm>
          <a:off x="15621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16527</xdr:rowOff>
    </xdr:from>
    <xdr:ext cx="736600" cy="259045"/>
    <xdr:sp macro="" textlink="">
      <xdr:nvSpPr>
        <xdr:cNvPr id="330" name="テキスト ボックス 329"/>
        <xdr:cNvSpPr txBox="1"/>
      </xdr:nvSpPr>
      <xdr:spPr>
        <a:xfrm>
          <a:off x="15290800" y="567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108857</xdr:rowOff>
    </xdr:from>
    <xdr:to>
      <xdr:col>21</xdr:col>
      <xdr:colOff>412750</xdr:colOff>
      <xdr:row>35</xdr:row>
      <xdr:rowOff>39007</xdr:rowOff>
    </xdr:to>
    <xdr:sp macro="" textlink="">
      <xdr:nvSpPr>
        <xdr:cNvPr id="331" name="円/楕円 330"/>
        <xdr:cNvSpPr/>
      </xdr:nvSpPr>
      <xdr:spPr>
        <a:xfrm>
          <a:off x="14732000" y="593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49184</xdr:rowOff>
    </xdr:from>
    <xdr:ext cx="762000" cy="259045"/>
    <xdr:sp macro="" textlink="">
      <xdr:nvSpPr>
        <xdr:cNvPr id="332" name="テキスト ボックス 331"/>
        <xdr:cNvSpPr txBox="1"/>
      </xdr:nvSpPr>
      <xdr:spPr>
        <a:xfrm>
          <a:off x="14401800" y="570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76200</xdr:rowOff>
    </xdr:from>
    <xdr:to>
      <xdr:col>20</xdr:col>
      <xdr:colOff>209550</xdr:colOff>
      <xdr:row>35</xdr:row>
      <xdr:rowOff>6350</xdr:rowOff>
    </xdr:to>
    <xdr:sp macro="" textlink="">
      <xdr:nvSpPr>
        <xdr:cNvPr id="333" name="円/楕円 332"/>
        <xdr:cNvSpPr/>
      </xdr:nvSpPr>
      <xdr:spPr>
        <a:xfrm>
          <a:off x="13843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16527</xdr:rowOff>
    </xdr:from>
    <xdr:ext cx="762000" cy="259045"/>
    <xdr:sp macro="" textlink="">
      <xdr:nvSpPr>
        <xdr:cNvPr id="334" name="テキスト ボックス 333"/>
        <xdr:cNvSpPr txBox="1"/>
      </xdr:nvSpPr>
      <xdr:spPr>
        <a:xfrm>
          <a:off x="13512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102326</xdr:rowOff>
    </xdr:from>
    <xdr:to>
      <xdr:col>19</xdr:col>
      <xdr:colOff>6350</xdr:colOff>
      <xdr:row>35</xdr:row>
      <xdr:rowOff>32476</xdr:rowOff>
    </xdr:to>
    <xdr:sp macro="" textlink="">
      <xdr:nvSpPr>
        <xdr:cNvPr id="335" name="円/楕円 334"/>
        <xdr:cNvSpPr/>
      </xdr:nvSpPr>
      <xdr:spPr>
        <a:xfrm>
          <a:off x="12954000" y="593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42653</xdr:rowOff>
    </xdr:from>
    <xdr:ext cx="762000" cy="259045"/>
    <xdr:sp macro="" textlink="">
      <xdr:nvSpPr>
        <xdr:cNvPr id="336" name="テキスト ボックス 335"/>
        <xdr:cNvSpPr txBox="1"/>
      </xdr:nvSpPr>
      <xdr:spPr>
        <a:xfrm>
          <a:off x="12623800" y="5700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47/107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町村合併により地方債現在高が増加していたが、公債費適正化計画の着実な実行によって公営企業債の元利償還金に対する繰入金を合わせても類似団体の平均水準以下まで改善されてきている。</a:t>
          </a:r>
        </a:p>
        <a:p>
          <a:r>
            <a:rPr kumimoji="1" lang="ja-JP" altLang="en-US" sz="1300">
              <a:latin typeface="ＭＳ Ｐゴシック"/>
            </a:rPr>
            <a:t>　今後も中長期を見据えた地方債の新規発行の適正化に努め、身の丈に合った規模の普通建設事業を進めることで、安定レベルの公債費負担を維持することとしている。</a:t>
          </a:r>
        </a:p>
        <a:p>
          <a:r>
            <a:rPr kumimoji="1" lang="ja-JP" altLang="en-US" sz="1300">
              <a:latin typeface="ＭＳ Ｐゴシック"/>
            </a:rPr>
            <a:t>　</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61" name="直線コネクタ 360"/>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62"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63" name="直線コネクタ 362"/>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64"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65" name="直線コネクタ 364"/>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147574</xdr:rowOff>
    </xdr:from>
    <xdr:to>
      <xdr:col>7</xdr:col>
      <xdr:colOff>15875</xdr:colOff>
      <xdr:row>78</xdr:row>
      <xdr:rowOff>44704</xdr:rowOff>
    </xdr:to>
    <xdr:cxnSp macro="">
      <xdr:nvCxnSpPr>
        <xdr:cNvPr id="366" name="直線コネクタ 365"/>
        <xdr:cNvCxnSpPr/>
      </xdr:nvCxnSpPr>
      <xdr:spPr>
        <a:xfrm flipV="1">
          <a:off x="3987800" y="13349224"/>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132859</xdr:rowOff>
    </xdr:from>
    <xdr:ext cx="762000" cy="259045"/>
    <xdr:sp macro="" textlink="">
      <xdr:nvSpPr>
        <xdr:cNvPr id="367" name="公債費平均値テキスト"/>
        <xdr:cNvSpPr txBox="1"/>
      </xdr:nvSpPr>
      <xdr:spPr>
        <a:xfrm>
          <a:off x="4914900" y="133345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160782</xdr:rowOff>
    </xdr:from>
    <xdr:to>
      <xdr:col>7</xdr:col>
      <xdr:colOff>66675</xdr:colOff>
      <xdr:row>78</xdr:row>
      <xdr:rowOff>90932</xdr:rowOff>
    </xdr:to>
    <xdr:sp macro="" textlink="">
      <xdr:nvSpPr>
        <xdr:cNvPr id="368" name="フローチャート : 判断 367"/>
        <xdr:cNvSpPr/>
      </xdr:nvSpPr>
      <xdr:spPr>
        <a:xfrm>
          <a:off x="47752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35561</xdr:rowOff>
    </xdr:from>
    <xdr:to>
      <xdr:col>5</xdr:col>
      <xdr:colOff>549275</xdr:colOff>
      <xdr:row>78</xdr:row>
      <xdr:rowOff>44704</xdr:rowOff>
    </xdr:to>
    <xdr:cxnSp macro="">
      <xdr:nvCxnSpPr>
        <xdr:cNvPr id="369" name="直線コネクタ 368"/>
        <xdr:cNvCxnSpPr/>
      </xdr:nvCxnSpPr>
      <xdr:spPr>
        <a:xfrm>
          <a:off x="3098800" y="13408661"/>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25908</xdr:rowOff>
    </xdr:from>
    <xdr:to>
      <xdr:col>5</xdr:col>
      <xdr:colOff>600075</xdr:colOff>
      <xdr:row>78</xdr:row>
      <xdr:rowOff>127508</xdr:rowOff>
    </xdr:to>
    <xdr:sp macro="" textlink="">
      <xdr:nvSpPr>
        <xdr:cNvPr id="370" name="フローチャート : 判断 369"/>
        <xdr:cNvSpPr/>
      </xdr:nvSpPr>
      <xdr:spPr>
        <a:xfrm>
          <a:off x="39370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112285</xdr:rowOff>
    </xdr:from>
    <xdr:ext cx="736600" cy="259045"/>
    <xdr:sp macro="" textlink="">
      <xdr:nvSpPr>
        <xdr:cNvPr id="371" name="テキスト ボックス 370"/>
        <xdr:cNvSpPr txBox="1"/>
      </xdr:nvSpPr>
      <xdr:spPr>
        <a:xfrm>
          <a:off x="3606800" y="1348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35561</xdr:rowOff>
    </xdr:from>
    <xdr:to>
      <xdr:col>4</xdr:col>
      <xdr:colOff>346075</xdr:colOff>
      <xdr:row>78</xdr:row>
      <xdr:rowOff>117856</xdr:rowOff>
    </xdr:to>
    <xdr:cxnSp macro="">
      <xdr:nvCxnSpPr>
        <xdr:cNvPr id="372" name="直線コネクタ 371"/>
        <xdr:cNvCxnSpPr/>
      </xdr:nvCxnSpPr>
      <xdr:spPr>
        <a:xfrm flipV="1">
          <a:off x="2209800" y="13408661"/>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16763</xdr:rowOff>
    </xdr:from>
    <xdr:to>
      <xdr:col>4</xdr:col>
      <xdr:colOff>396875</xdr:colOff>
      <xdr:row>78</xdr:row>
      <xdr:rowOff>118363</xdr:rowOff>
    </xdr:to>
    <xdr:sp macro="" textlink="">
      <xdr:nvSpPr>
        <xdr:cNvPr id="373" name="フローチャート : 判断 372"/>
        <xdr:cNvSpPr/>
      </xdr:nvSpPr>
      <xdr:spPr>
        <a:xfrm>
          <a:off x="3048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103140</xdr:rowOff>
    </xdr:from>
    <xdr:ext cx="762000" cy="259045"/>
    <xdr:sp macro="" textlink="">
      <xdr:nvSpPr>
        <xdr:cNvPr id="374" name="テキスト ボックス 373"/>
        <xdr:cNvSpPr txBox="1"/>
      </xdr:nvSpPr>
      <xdr:spPr>
        <a:xfrm>
          <a:off x="27178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117856</xdr:rowOff>
    </xdr:from>
    <xdr:to>
      <xdr:col>3</xdr:col>
      <xdr:colOff>142875</xdr:colOff>
      <xdr:row>79</xdr:row>
      <xdr:rowOff>110998</xdr:rowOff>
    </xdr:to>
    <xdr:cxnSp macro="">
      <xdr:nvCxnSpPr>
        <xdr:cNvPr id="375" name="直線コネクタ 374"/>
        <xdr:cNvCxnSpPr/>
      </xdr:nvCxnSpPr>
      <xdr:spPr>
        <a:xfrm flipV="1">
          <a:off x="1320800" y="13490956"/>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35052</xdr:rowOff>
    </xdr:from>
    <xdr:to>
      <xdr:col>3</xdr:col>
      <xdr:colOff>193675</xdr:colOff>
      <xdr:row>78</xdr:row>
      <xdr:rowOff>136652</xdr:rowOff>
    </xdr:to>
    <xdr:sp macro="" textlink="">
      <xdr:nvSpPr>
        <xdr:cNvPr id="376" name="フローチャート : 判断 375"/>
        <xdr:cNvSpPr/>
      </xdr:nvSpPr>
      <xdr:spPr>
        <a:xfrm>
          <a:off x="2159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146829</xdr:rowOff>
    </xdr:from>
    <xdr:ext cx="762000" cy="259045"/>
    <xdr:sp macro="" textlink="">
      <xdr:nvSpPr>
        <xdr:cNvPr id="377" name="テキスト ボックス 376"/>
        <xdr:cNvSpPr txBox="1"/>
      </xdr:nvSpPr>
      <xdr:spPr>
        <a:xfrm>
          <a:off x="1828800" y="1317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94487</xdr:rowOff>
    </xdr:from>
    <xdr:to>
      <xdr:col>1</xdr:col>
      <xdr:colOff>676275</xdr:colOff>
      <xdr:row>79</xdr:row>
      <xdr:rowOff>24637</xdr:rowOff>
    </xdr:to>
    <xdr:sp macro="" textlink="">
      <xdr:nvSpPr>
        <xdr:cNvPr id="378" name="フローチャート : 判断 377"/>
        <xdr:cNvSpPr/>
      </xdr:nvSpPr>
      <xdr:spPr>
        <a:xfrm>
          <a:off x="1270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34814</xdr:rowOff>
    </xdr:from>
    <xdr:ext cx="762000" cy="259045"/>
    <xdr:sp macro="" textlink="">
      <xdr:nvSpPr>
        <xdr:cNvPr id="379" name="テキスト ボックス 378"/>
        <xdr:cNvSpPr txBox="1"/>
      </xdr:nvSpPr>
      <xdr:spPr>
        <a:xfrm>
          <a:off x="939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77</xdr:row>
      <xdr:rowOff>96774</xdr:rowOff>
    </xdr:from>
    <xdr:to>
      <xdr:col>7</xdr:col>
      <xdr:colOff>66675</xdr:colOff>
      <xdr:row>78</xdr:row>
      <xdr:rowOff>26924</xdr:rowOff>
    </xdr:to>
    <xdr:sp macro="" textlink="">
      <xdr:nvSpPr>
        <xdr:cNvPr id="385" name="円/楕円 384"/>
        <xdr:cNvSpPr/>
      </xdr:nvSpPr>
      <xdr:spPr>
        <a:xfrm>
          <a:off x="47752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113301</xdr:rowOff>
    </xdr:from>
    <xdr:ext cx="762000" cy="259045"/>
    <xdr:sp macro="" textlink="">
      <xdr:nvSpPr>
        <xdr:cNvPr id="386" name="公債費該当値テキスト"/>
        <xdr:cNvSpPr txBox="1"/>
      </xdr:nvSpPr>
      <xdr:spPr>
        <a:xfrm>
          <a:off x="4914900" y="1314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165354</xdr:rowOff>
    </xdr:from>
    <xdr:to>
      <xdr:col>5</xdr:col>
      <xdr:colOff>600075</xdr:colOff>
      <xdr:row>78</xdr:row>
      <xdr:rowOff>95504</xdr:rowOff>
    </xdr:to>
    <xdr:sp macro="" textlink="">
      <xdr:nvSpPr>
        <xdr:cNvPr id="387" name="円/楕円 386"/>
        <xdr:cNvSpPr/>
      </xdr:nvSpPr>
      <xdr:spPr>
        <a:xfrm>
          <a:off x="3937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105681</xdr:rowOff>
    </xdr:from>
    <xdr:ext cx="736600" cy="259045"/>
    <xdr:sp macro="" textlink="">
      <xdr:nvSpPr>
        <xdr:cNvPr id="388" name="テキスト ボックス 387"/>
        <xdr:cNvSpPr txBox="1"/>
      </xdr:nvSpPr>
      <xdr:spPr>
        <a:xfrm>
          <a:off x="3606800" y="13135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156211</xdr:rowOff>
    </xdr:from>
    <xdr:to>
      <xdr:col>4</xdr:col>
      <xdr:colOff>396875</xdr:colOff>
      <xdr:row>78</xdr:row>
      <xdr:rowOff>86361</xdr:rowOff>
    </xdr:to>
    <xdr:sp macro="" textlink="">
      <xdr:nvSpPr>
        <xdr:cNvPr id="389" name="円/楕円 388"/>
        <xdr:cNvSpPr/>
      </xdr:nvSpPr>
      <xdr:spPr>
        <a:xfrm>
          <a:off x="3048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96538</xdr:rowOff>
    </xdr:from>
    <xdr:ext cx="762000" cy="259045"/>
    <xdr:sp macro="" textlink="">
      <xdr:nvSpPr>
        <xdr:cNvPr id="390" name="テキスト ボックス 389"/>
        <xdr:cNvSpPr txBox="1"/>
      </xdr:nvSpPr>
      <xdr:spPr>
        <a:xfrm>
          <a:off x="2717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67056</xdr:rowOff>
    </xdr:from>
    <xdr:to>
      <xdr:col>3</xdr:col>
      <xdr:colOff>193675</xdr:colOff>
      <xdr:row>78</xdr:row>
      <xdr:rowOff>168656</xdr:rowOff>
    </xdr:to>
    <xdr:sp macro="" textlink="">
      <xdr:nvSpPr>
        <xdr:cNvPr id="391" name="円/楕円 390"/>
        <xdr:cNvSpPr/>
      </xdr:nvSpPr>
      <xdr:spPr>
        <a:xfrm>
          <a:off x="2159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153433</xdr:rowOff>
    </xdr:from>
    <xdr:ext cx="762000" cy="259045"/>
    <xdr:sp macro="" textlink="">
      <xdr:nvSpPr>
        <xdr:cNvPr id="392" name="テキスト ボックス 391"/>
        <xdr:cNvSpPr txBox="1"/>
      </xdr:nvSpPr>
      <xdr:spPr>
        <a:xfrm>
          <a:off x="1828800" y="135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60198</xdr:rowOff>
    </xdr:from>
    <xdr:to>
      <xdr:col>1</xdr:col>
      <xdr:colOff>676275</xdr:colOff>
      <xdr:row>79</xdr:row>
      <xdr:rowOff>161798</xdr:rowOff>
    </xdr:to>
    <xdr:sp macro="" textlink="">
      <xdr:nvSpPr>
        <xdr:cNvPr id="393" name="円/楕円 392"/>
        <xdr:cNvSpPr/>
      </xdr:nvSpPr>
      <xdr:spPr>
        <a:xfrm>
          <a:off x="1270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146575</xdr:rowOff>
    </xdr:from>
    <xdr:ext cx="762000" cy="259045"/>
    <xdr:sp macro="" textlink="">
      <xdr:nvSpPr>
        <xdr:cNvPr id="394" name="テキスト ボックス 393"/>
        <xdr:cNvSpPr txBox="1"/>
      </xdr:nvSpPr>
      <xdr:spPr>
        <a:xfrm>
          <a:off x="939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52/107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公債費以外に係る経常収支比率は横ばいに推移している。</a:t>
          </a:r>
        </a:p>
        <a:p>
          <a:r>
            <a:rPr kumimoji="1" lang="ja-JP" altLang="en-US" sz="1300">
              <a:latin typeface="ＭＳ Ｐゴシック"/>
            </a:rPr>
            <a:t>　しかしながら、人件費をはじめ性質別に分析した場合には、改善を要する項目も見受けられることから、それぞれの状況に応じた対策に取り組む必要がある。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146050</xdr:rowOff>
    </xdr:from>
    <xdr:to>
      <xdr:col>24</xdr:col>
      <xdr:colOff>31750</xdr:colOff>
      <xdr:row>81</xdr:row>
      <xdr:rowOff>157480</xdr:rowOff>
    </xdr:to>
    <xdr:cxnSp macro="">
      <xdr:nvCxnSpPr>
        <xdr:cNvPr id="422" name="直線コネクタ 421"/>
        <xdr:cNvCxnSpPr/>
      </xdr:nvCxnSpPr>
      <xdr:spPr>
        <a:xfrm flipV="1">
          <a:off x="16510000" y="12661900"/>
          <a:ext cx="0" cy="1383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129557</xdr:rowOff>
    </xdr:from>
    <xdr:ext cx="762000" cy="259045"/>
    <xdr:sp macro="" textlink="">
      <xdr:nvSpPr>
        <xdr:cNvPr id="423" name="公債費以外最小値テキスト"/>
        <xdr:cNvSpPr txBox="1"/>
      </xdr:nvSpPr>
      <xdr:spPr>
        <a:xfrm>
          <a:off x="16598900" y="14017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90.3</a:t>
          </a:r>
          <a:endParaRPr kumimoji="1" lang="ja-JP" altLang="en-US" sz="1000" b="1">
            <a:latin typeface="ＭＳ Ｐゴシック"/>
          </a:endParaRPr>
        </a:p>
      </xdr:txBody>
    </xdr:sp>
    <xdr:clientData/>
  </xdr:oneCellAnchor>
  <xdr:twoCellAnchor>
    <xdr:from>
      <xdr:col>23</xdr:col>
      <xdr:colOff>628650</xdr:colOff>
      <xdr:row>81</xdr:row>
      <xdr:rowOff>157480</xdr:rowOff>
    </xdr:from>
    <xdr:to>
      <xdr:col>24</xdr:col>
      <xdr:colOff>120650</xdr:colOff>
      <xdr:row>81</xdr:row>
      <xdr:rowOff>157480</xdr:rowOff>
    </xdr:to>
    <xdr:cxnSp macro="">
      <xdr:nvCxnSpPr>
        <xdr:cNvPr id="424" name="直線コネクタ 423"/>
        <xdr:cNvCxnSpPr/>
      </xdr:nvCxnSpPr>
      <xdr:spPr>
        <a:xfrm>
          <a:off x="16421100" y="14044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60977</xdr:rowOff>
    </xdr:from>
    <xdr:ext cx="762000" cy="259045"/>
    <xdr:sp macro="" textlink="">
      <xdr:nvSpPr>
        <xdr:cNvPr id="425" name="公債費以外最大値テキスト"/>
        <xdr:cNvSpPr txBox="1"/>
      </xdr:nvSpPr>
      <xdr:spPr>
        <a:xfrm>
          <a:off x="16598900" y="1240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54.0</a:t>
          </a:r>
          <a:endParaRPr kumimoji="1" lang="ja-JP" altLang="en-US" sz="1000" b="1">
            <a:latin typeface="ＭＳ Ｐゴシック"/>
          </a:endParaRPr>
        </a:p>
      </xdr:txBody>
    </xdr:sp>
    <xdr:clientData/>
  </xdr:oneCellAnchor>
  <xdr:twoCellAnchor>
    <xdr:from>
      <xdr:col>23</xdr:col>
      <xdr:colOff>628650</xdr:colOff>
      <xdr:row>73</xdr:row>
      <xdr:rowOff>146050</xdr:rowOff>
    </xdr:from>
    <xdr:to>
      <xdr:col>24</xdr:col>
      <xdr:colOff>120650</xdr:colOff>
      <xdr:row>73</xdr:row>
      <xdr:rowOff>146050</xdr:rowOff>
    </xdr:to>
    <xdr:cxnSp macro="">
      <xdr:nvCxnSpPr>
        <xdr:cNvPr id="426" name="直線コネクタ 425"/>
        <xdr:cNvCxnSpPr/>
      </xdr:nvCxnSpPr>
      <xdr:spPr>
        <a:xfrm>
          <a:off x="16421100" y="12661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31750</xdr:rowOff>
    </xdr:from>
    <xdr:to>
      <xdr:col>24</xdr:col>
      <xdr:colOff>31750</xdr:colOff>
      <xdr:row>76</xdr:row>
      <xdr:rowOff>142239</xdr:rowOff>
    </xdr:to>
    <xdr:cxnSp macro="">
      <xdr:nvCxnSpPr>
        <xdr:cNvPr id="427" name="直線コネクタ 426"/>
        <xdr:cNvCxnSpPr/>
      </xdr:nvCxnSpPr>
      <xdr:spPr>
        <a:xfrm flipV="1">
          <a:off x="15671800" y="13061950"/>
          <a:ext cx="838200" cy="11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157497</xdr:rowOff>
    </xdr:from>
    <xdr:ext cx="762000" cy="259045"/>
    <xdr:sp macro="" textlink="">
      <xdr:nvSpPr>
        <xdr:cNvPr id="428" name="公債費以外平均値テキスト"/>
        <xdr:cNvSpPr txBox="1"/>
      </xdr:nvSpPr>
      <xdr:spPr>
        <a:xfrm>
          <a:off x="16598900" y="12844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140970</xdr:rowOff>
    </xdr:from>
    <xdr:to>
      <xdr:col>24</xdr:col>
      <xdr:colOff>82550</xdr:colOff>
      <xdr:row>76</xdr:row>
      <xdr:rowOff>71120</xdr:rowOff>
    </xdr:to>
    <xdr:sp macro="" textlink="">
      <xdr:nvSpPr>
        <xdr:cNvPr id="429" name="フローチャート : 判断 428"/>
        <xdr:cNvSpPr/>
      </xdr:nvSpPr>
      <xdr:spPr>
        <a:xfrm>
          <a:off x="16459200" y="1299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66039</xdr:rowOff>
    </xdr:from>
    <xdr:to>
      <xdr:col>22</xdr:col>
      <xdr:colOff>565150</xdr:colOff>
      <xdr:row>76</xdr:row>
      <xdr:rowOff>142239</xdr:rowOff>
    </xdr:to>
    <xdr:cxnSp macro="">
      <xdr:nvCxnSpPr>
        <xdr:cNvPr id="430" name="直線コネクタ 429"/>
        <xdr:cNvCxnSpPr/>
      </xdr:nvCxnSpPr>
      <xdr:spPr>
        <a:xfrm>
          <a:off x="14782800" y="13096239"/>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160020</xdr:rowOff>
    </xdr:from>
    <xdr:to>
      <xdr:col>22</xdr:col>
      <xdr:colOff>615950</xdr:colOff>
      <xdr:row>76</xdr:row>
      <xdr:rowOff>90170</xdr:rowOff>
    </xdr:to>
    <xdr:sp macro="" textlink="">
      <xdr:nvSpPr>
        <xdr:cNvPr id="431" name="フローチャート : 判断 430"/>
        <xdr:cNvSpPr/>
      </xdr:nvSpPr>
      <xdr:spPr>
        <a:xfrm>
          <a:off x="15621000" y="1301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100347</xdr:rowOff>
    </xdr:from>
    <xdr:ext cx="736600" cy="259045"/>
    <xdr:sp macro="" textlink="">
      <xdr:nvSpPr>
        <xdr:cNvPr id="432" name="テキスト ボックス 431"/>
        <xdr:cNvSpPr txBox="1"/>
      </xdr:nvSpPr>
      <xdr:spPr>
        <a:xfrm>
          <a:off x="15290800" y="1278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119380</xdr:rowOff>
    </xdr:from>
    <xdr:to>
      <xdr:col>21</xdr:col>
      <xdr:colOff>361950</xdr:colOff>
      <xdr:row>76</xdr:row>
      <xdr:rowOff>66039</xdr:rowOff>
    </xdr:to>
    <xdr:cxnSp macro="">
      <xdr:nvCxnSpPr>
        <xdr:cNvPr id="433" name="直線コネクタ 432"/>
        <xdr:cNvCxnSpPr/>
      </xdr:nvCxnSpPr>
      <xdr:spPr>
        <a:xfrm>
          <a:off x="13893800" y="12978130"/>
          <a:ext cx="889000" cy="118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68580</xdr:rowOff>
    </xdr:from>
    <xdr:to>
      <xdr:col>21</xdr:col>
      <xdr:colOff>412750</xdr:colOff>
      <xdr:row>75</xdr:row>
      <xdr:rowOff>170180</xdr:rowOff>
    </xdr:to>
    <xdr:sp macro="" textlink="">
      <xdr:nvSpPr>
        <xdr:cNvPr id="434" name="フローチャート : 判断 433"/>
        <xdr:cNvSpPr/>
      </xdr:nvSpPr>
      <xdr:spPr>
        <a:xfrm>
          <a:off x="14732000" y="129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8907</xdr:rowOff>
    </xdr:from>
    <xdr:ext cx="762000" cy="259045"/>
    <xdr:sp macro="" textlink="">
      <xdr:nvSpPr>
        <xdr:cNvPr id="435" name="テキスト ボックス 434"/>
        <xdr:cNvSpPr txBox="1"/>
      </xdr:nvSpPr>
      <xdr:spPr>
        <a:xfrm>
          <a:off x="14401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119380</xdr:rowOff>
    </xdr:from>
    <xdr:to>
      <xdr:col>20</xdr:col>
      <xdr:colOff>158750</xdr:colOff>
      <xdr:row>76</xdr:row>
      <xdr:rowOff>1270</xdr:rowOff>
    </xdr:to>
    <xdr:cxnSp macro="">
      <xdr:nvCxnSpPr>
        <xdr:cNvPr id="436" name="直線コネクタ 435"/>
        <xdr:cNvCxnSpPr/>
      </xdr:nvCxnSpPr>
      <xdr:spPr>
        <a:xfrm flipV="1">
          <a:off x="13004800" y="1297813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37" name="フローチャート : 判断 436"/>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161307</xdr:rowOff>
    </xdr:from>
    <xdr:ext cx="762000" cy="259045"/>
    <xdr:sp macro="" textlink="">
      <xdr:nvSpPr>
        <xdr:cNvPr id="438" name="テキスト ボックス 437"/>
        <xdr:cNvSpPr txBox="1"/>
      </xdr:nvSpPr>
      <xdr:spPr>
        <a:xfrm>
          <a:off x="13512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39" name="フローチャート : 判断 438"/>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27957</xdr:rowOff>
    </xdr:from>
    <xdr:ext cx="762000" cy="259045"/>
    <xdr:sp macro="" textlink="">
      <xdr:nvSpPr>
        <xdr:cNvPr id="440" name="テキスト ボックス 439"/>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75</xdr:row>
      <xdr:rowOff>152400</xdr:rowOff>
    </xdr:from>
    <xdr:to>
      <xdr:col>24</xdr:col>
      <xdr:colOff>82550</xdr:colOff>
      <xdr:row>76</xdr:row>
      <xdr:rowOff>82550</xdr:rowOff>
    </xdr:to>
    <xdr:sp macro="" textlink="">
      <xdr:nvSpPr>
        <xdr:cNvPr id="446" name="円/楕円 445"/>
        <xdr:cNvSpPr/>
      </xdr:nvSpPr>
      <xdr:spPr>
        <a:xfrm>
          <a:off x="164592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124477</xdr:rowOff>
    </xdr:from>
    <xdr:ext cx="762000" cy="259045"/>
    <xdr:sp macro="" textlink="">
      <xdr:nvSpPr>
        <xdr:cNvPr id="447" name="公債費以外該当値テキスト"/>
        <xdr:cNvSpPr txBox="1"/>
      </xdr:nvSpPr>
      <xdr:spPr>
        <a:xfrm>
          <a:off x="165989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91439</xdr:rowOff>
    </xdr:from>
    <xdr:to>
      <xdr:col>22</xdr:col>
      <xdr:colOff>615950</xdr:colOff>
      <xdr:row>77</xdr:row>
      <xdr:rowOff>21589</xdr:rowOff>
    </xdr:to>
    <xdr:sp macro="" textlink="">
      <xdr:nvSpPr>
        <xdr:cNvPr id="448" name="円/楕円 447"/>
        <xdr:cNvSpPr/>
      </xdr:nvSpPr>
      <xdr:spPr>
        <a:xfrm>
          <a:off x="15621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6366</xdr:rowOff>
    </xdr:from>
    <xdr:ext cx="736600" cy="259045"/>
    <xdr:sp macro="" textlink="">
      <xdr:nvSpPr>
        <xdr:cNvPr id="449" name="テキスト ボックス 448"/>
        <xdr:cNvSpPr txBox="1"/>
      </xdr:nvSpPr>
      <xdr:spPr>
        <a:xfrm>
          <a:off x="15290800" y="13208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15239</xdr:rowOff>
    </xdr:from>
    <xdr:to>
      <xdr:col>21</xdr:col>
      <xdr:colOff>412750</xdr:colOff>
      <xdr:row>76</xdr:row>
      <xdr:rowOff>116839</xdr:rowOff>
    </xdr:to>
    <xdr:sp macro="" textlink="">
      <xdr:nvSpPr>
        <xdr:cNvPr id="450" name="円/楕円 449"/>
        <xdr:cNvSpPr/>
      </xdr:nvSpPr>
      <xdr:spPr>
        <a:xfrm>
          <a:off x="14732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101616</xdr:rowOff>
    </xdr:from>
    <xdr:ext cx="762000" cy="259045"/>
    <xdr:sp macro="" textlink="">
      <xdr:nvSpPr>
        <xdr:cNvPr id="451" name="テキスト ボックス 450"/>
        <xdr:cNvSpPr txBox="1"/>
      </xdr:nvSpPr>
      <xdr:spPr>
        <a:xfrm>
          <a:off x="144018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68580</xdr:rowOff>
    </xdr:from>
    <xdr:to>
      <xdr:col>20</xdr:col>
      <xdr:colOff>209550</xdr:colOff>
      <xdr:row>75</xdr:row>
      <xdr:rowOff>170180</xdr:rowOff>
    </xdr:to>
    <xdr:sp macro="" textlink="">
      <xdr:nvSpPr>
        <xdr:cNvPr id="452" name="円/楕円 451"/>
        <xdr:cNvSpPr/>
      </xdr:nvSpPr>
      <xdr:spPr>
        <a:xfrm>
          <a:off x="13843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154957</xdr:rowOff>
    </xdr:from>
    <xdr:ext cx="762000" cy="259045"/>
    <xdr:sp macro="" textlink="">
      <xdr:nvSpPr>
        <xdr:cNvPr id="453" name="テキスト ボックス 452"/>
        <xdr:cNvSpPr txBox="1"/>
      </xdr:nvSpPr>
      <xdr:spPr>
        <a:xfrm>
          <a:off x="13512800" y="130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121920</xdr:rowOff>
    </xdr:from>
    <xdr:to>
      <xdr:col>19</xdr:col>
      <xdr:colOff>6350</xdr:colOff>
      <xdr:row>76</xdr:row>
      <xdr:rowOff>52070</xdr:rowOff>
    </xdr:to>
    <xdr:sp macro="" textlink="">
      <xdr:nvSpPr>
        <xdr:cNvPr id="454" name="円/楕円 453"/>
        <xdr:cNvSpPr/>
      </xdr:nvSpPr>
      <xdr:spPr>
        <a:xfrm>
          <a:off x="12954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36847</xdr:rowOff>
    </xdr:from>
    <xdr:ext cx="762000" cy="259045"/>
    <xdr:sp macro="" textlink="">
      <xdr:nvSpPr>
        <xdr:cNvPr id="455" name="テキスト ボックス 454"/>
        <xdr:cNvSpPr txBox="1"/>
      </xdr:nvSpPr>
      <xdr:spPr>
        <a:xfrm>
          <a:off x="12623800" y="13067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愛媛県久万高原町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137546</xdr:rowOff>
    </xdr:from>
    <xdr:to>
      <xdr:col>4</xdr:col>
      <xdr:colOff>1117600</xdr:colOff>
      <xdr:row>19</xdr:row>
      <xdr:rowOff>142810</xdr:rowOff>
    </xdr:to>
    <xdr:cxnSp macro="">
      <xdr:nvCxnSpPr>
        <xdr:cNvPr id="41" name="直線コネクタ 40"/>
        <xdr:cNvCxnSpPr/>
      </xdr:nvCxnSpPr>
      <xdr:spPr bwMode="auto">
        <a:xfrm flipV="1">
          <a:off x="5651500" y="2242571"/>
          <a:ext cx="0" cy="120541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114887</xdr:rowOff>
    </xdr:from>
    <xdr:ext cx="762000" cy="259045"/>
    <xdr:sp macro="" textlink="">
      <xdr:nvSpPr>
        <xdr:cNvPr id="42" name="人口1人当たり決算額の推移最小値テキスト130"/>
        <xdr:cNvSpPr txBox="1"/>
      </xdr:nvSpPr>
      <xdr:spPr>
        <a:xfrm>
          <a:off x="5740400" y="342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85,567</a:t>
          </a:r>
          <a:endParaRPr kumimoji="1" lang="ja-JP" altLang="en-US" sz="1000" b="1">
            <a:latin typeface="ＭＳ Ｐゴシック"/>
          </a:endParaRPr>
        </a:p>
      </xdr:txBody>
    </xdr:sp>
    <xdr:clientData/>
  </xdr:oneCellAnchor>
  <xdr:twoCellAnchor>
    <xdr:from>
      <xdr:col>4</xdr:col>
      <xdr:colOff>1028700</xdr:colOff>
      <xdr:row>19</xdr:row>
      <xdr:rowOff>142810</xdr:rowOff>
    </xdr:from>
    <xdr:to>
      <xdr:col>5</xdr:col>
      <xdr:colOff>73025</xdr:colOff>
      <xdr:row>19</xdr:row>
      <xdr:rowOff>142810</xdr:rowOff>
    </xdr:to>
    <xdr:cxnSp macro="">
      <xdr:nvCxnSpPr>
        <xdr:cNvPr id="43" name="直線コネクタ 42"/>
        <xdr:cNvCxnSpPr/>
      </xdr:nvCxnSpPr>
      <xdr:spPr bwMode="auto">
        <a:xfrm>
          <a:off x="5562600" y="34479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52473</xdr:rowOff>
    </xdr:from>
    <xdr:ext cx="762000" cy="259045"/>
    <xdr:sp macro="" textlink="">
      <xdr:nvSpPr>
        <xdr:cNvPr id="44" name="人口1人当たり決算額の推移最大値テキスト130"/>
        <xdr:cNvSpPr txBox="1"/>
      </xdr:nvSpPr>
      <xdr:spPr>
        <a:xfrm>
          <a:off x="5740400" y="1986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296,488</a:t>
          </a:r>
          <a:endParaRPr kumimoji="1" lang="ja-JP" altLang="en-US" sz="1000" b="1">
            <a:latin typeface="ＭＳ Ｐゴシック"/>
          </a:endParaRPr>
        </a:p>
      </xdr:txBody>
    </xdr:sp>
    <xdr:clientData/>
  </xdr:oneCellAnchor>
  <xdr:twoCellAnchor>
    <xdr:from>
      <xdr:col>4</xdr:col>
      <xdr:colOff>1028700</xdr:colOff>
      <xdr:row>12</xdr:row>
      <xdr:rowOff>137546</xdr:rowOff>
    </xdr:from>
    <xdr:to>
      <xdr:col>5</xdr:col>
      <xdr:colOff>73025</xdr:colOff>
      <xdr:row>12</xdr:row>
      <xdr:rowOff>137546</xdr:rowOff>
    </xdr:to>
    <xdr:cxnSp macro="">
      <xdr:nvCxnSpPr>
        <xdr:cNvPr id="45" name="直線コネクタ 44"/>
        <xdr:cNvCxnSpPr/>
      </xdr:nvCxnSpPr>
      <xdr:spPr bwMode="auto">
        <a:xfrm>
          <a:off x="5562600" y="22425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82979</xdr:rowOff>
    </xdr:from>
    <xdr:to>
      <xdr:col>4</xdr:col>
      <xdr:colOff>1117600</xdr:colOff>
      <xdr:row>15</xdr:row>
      <xdr:rowOff>94146</xdr:rowOff>
    </xdr:to>
    <xdr:cxnSp macro="">
      <xdr:nvCxnSpPr>
        <xdr:cNvPr id="46" name="直線コネクタ 45"/>
        <xdr:cNvCxnSpPr/>
      </xdr:nvCxnSpPr>
      <xdr:spPr bwMode="auto">
        <a:xfrm>
          <a:off x="5003800" y="2702354"/>
          <a:ext cx="647700" cy="111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108561</xdr:rowOff>
    </xdr:from>
    <xdr:ext cx="762000" cy="259045"/>
    <xdr:sp macro="" textlink="">
      <xdr:nvSpPr>
        <xdr:cNvPr id="47" name="人口1人当たり決算額の推移平均値テキスト130"/>
        <xdr:cNvSpPr txBox="1"/>
      </xdr:nvSpPr>
      <xdr:spPr>
        <a:xfrm>
          <a:off x="5740400" y="2899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167,785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136484</xdr:rowOff>
    </xdr:from>
    <xdr:to>
      <xdr:col>5</xdr:col>
      <xdr:colOff>34925</xdr:colOff>
      <xdr:row>17</xdr:row>
      <xdr:rowOff>66634</xdr:rowOff>
    </xdr:to>
    <xdr:sp macro="" textlink="">
      <xdr:nvSpPr>
        <xdr:cNvPr id="48" name="フローチャート : 判断 47"/>
        <xdr:cNvSpPr/>
      </xdr:nvSpPr>
      <xdr:spPr bwMode="auto">
        <a:xfrm>
          <a:off x="5600700" y="29273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82979</xdr:rowOff>
    </xdr:from>
    <xdr:to>
      <xdr:col>4</xdr:col>
      <xdr:colOff>469900</xdr:colOff>
      <xdr:row>15</xdr:row>
      <xdr:rowOff>147593</xdr:rowOff>
    </xdr:to>
    <xdr:cxnSp macro="">
      <xdr:nvCxnSpPr>
        <xdr:cNvPr id="49" name="直線コネクタ 48"/>
        <xdr:cNvCxnSpPr/>
      </xdr:nvCxnSpPr>
      <xdr:spPr bwMode="auto">
        <a:xfrm flipV="1">
          <a:off x="4305300" y="2702354"/>
          <a:ext cx="698500" cy="64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112098</xdr:rowOff>
    </xdr:from>
    <xdr:to>
      <xdr:col>4</xdr:col>
      <xdr:colOff>520700</xdr:colOff>
      <xdr:row>17</xdr:row>
      <xdr:rowOff>42248</xdr:rowOff>
    </xdr:to>
    <xdr:sp macro="" textlink="">
      <xdr:nvSpPr>
        <xdr:cNvPr id="50" name="フローチャート : 判断 49"/>
        <xdr:cNvSpPr/>
      </xdr:nvSpPr>
      <xdr:spPr bwMode="auto">
        <a:xfrm>
          <a:off x="49530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27025</xdr:rowOff>
    </xdr:from>
    <xdr:ext cx="736600" cy="259045"/>
    <xdr:sp macro="" textlink="">
      <xdr:nvSpPr>
        <xdr:cNvPr id="51" name="テキスト ボックス 50"/>
        <xdr:cNvSpPr txBox="1"/>
      </xdr:nvSpPr>
      <xdr:spPr>
        <a:xfrm>
          <a:off x="4622800" y="2989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147593</xdr:rowOff>
    </xdr:from>
    <xdr:to>
      <xdr:col>3</xdr:col>
      <xdr:colOff>904875</xdr:colOff>
      <xdr:row>15</xdr:row>
      <xdr:rowOff>169716</xdr:rowOff>
    </xdr:to>
    <xdr:cxnSp macro="">
      <xdr:nvCxnSpPr>
        <xdr:cNvPr id="52" name="直線コネクタ 51"/>
        <xdr:cNvCxnSpPr/>
      </xdr:nvCxnSpPr>
      <xdr:spPr bwMode="auto">
        <a:xfrm flipV="1">
          <a:off x="3606800" y="2766968"/>
          <a:ext cx="698500" cy="221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155612</xdr:rowOff>
    </xdr:from>
    <xdr:to>
      <xdr:col>3</xdr:col>
      <xdr:colOff>955675</xdr:colOff>
      <xdr:row>17</xdr:row>
      <xdr:rowOff>85762</xdr:rowOff>
    </xdr:to>
    <xdr:sp macro="" textlink="">
      <xdr:nvSpPr>
        <xdr:cNvPr id="53" name="フローチャート : 判断 52"/>
        <xdr:cNvSpPr/>
      </xdr:nvSpPr>
      <xdr:spPr bwMode="auto">
        <a:xfrm>
          <a:off x="42545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70539</xdr:rowOff>
    </xdr:from>
    <xdr:ext cx="762000" cy="259045"/>
    <xdr:sp macro="" textlink="">
      <xdr:nvSpPr>
        <xdr:cNvPr id="54" name="テキスト ボックス 53"/>
        <xdr:cNvSpPr txBox="1"/>
      </xdr:nvSpPr>
      <xdr:spPr>
        <a:xfrm>
          <a:off x="3924300" y="3032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169716</xdr:rowOff>
    </xdr:from>
    <xdr:to>
      <xdr:col>3</xdr:col>
      <xdr:colOff>206375</xdr:colOff>
      <xdr:row>16</xdr:row>
      <xdr:rowOff>31167</xdr:rowOff>
    </xdr:to>
    <xdr:cxnSp macro="">
      <xdr:nvCxnSpPr>
        <xdr:cNvPr id="55" name="直線コネクタ 54"/>
        <xdr:cNvCxnSpPr/>
      </xdr:nvCxnSpPr>
      <xdr:spPr bwMode="auto">
        <a:xfrm flipV="1">
          <a:off x="2908300" y="2789091"/>
          <a:ext cx="698500" cy="32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144319</xdr:rowOff>
    </xdr:from>
    <xdr:to>
      <xdr:col>3</xdr:col>
      <xdr:colOff>257175</xdr:colOff>
      <xdr:row>17</xdr:row>
      <xdr:rowOff>74469</xdr:rowOff>
    </xdr:to>
    <xdr:sp macro="" textlink="">
      <xdr:nvSpPr>
        <xdr:cNvPr id="56" name="フローチャート : 判断 55"/>
        <xdr:cNvSpPr/>
      </xdr:nvSpPr>
      <xdr:spPr bwMode="auto">
        <a:xfrm>
          <a:off x="3556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59246</xdr:rowOff>
    </xdr:from>
    <xdr:ext cx="762000" cy="259045"/>
    <xdr:sp macro="" textlink="">
      <xdr:nvSpPr>
        <xdr:cNvPr id="57" name="テキスト ボックス 56"/>
        <xdr:cNvSpPr txBox="1"/>
      </xdr:nvSpPr>
      <xdr:spPr>
        <a:xfrm>
          <a:off x="3225800" y="302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131460</xdr:rowOff>
    </xdr:from>
    <xdr:to>
      <xdr:col>2</xdr:col>
      <xdr:colOff>692150</xdr:colOff>
      <xdr:row>17</xdr:row>
      <xdr:rowOff>61610</xdr:rowOff>
    </xdr:to>
    <xdr:sp macro="" textlink="">
      <xdr:nvSpPr>
        <xdr:cNvPr id="58" name="フローチャート : 判断 57"/>
        <xdr:cNvSpPr/>
      </xdr:nvSpPr>
      <xdr:spPr bwMode="auto">
        <a:xfrm>
          <a:off x="2857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46387</xdr:rowOff>
    </xdr:from>
    <xdr:ext cx="762000" cy="259045"/>
    <xdr:sp macro="" textlink="">
      <xdr:nvSpPr>
        <xdr:cNvPr id="59" name="テキスト ボックス 58"/>
        <xdr:cNvSpPr txBox="1"/>
      </xdr:nvSpPr>
      <xdr:spPr>
        <a:xfrm>
          <a:off x="25273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15</xdr:row>
      <xdr:rowOff>43346</xdr:rowOff>
    </xdr:from>
    <xdr:to>
      <xdr:col>5</xdr:col>
      <xdr:colOff>34925</xdr:colOff>
      <xdr:row>15</xdr:row>
      <xdr:rowOff>144946</xdr:rowOff>
    </xdr:to>
    <xdr:sp macro="" textlink="">
      <xdr:nvSpPr>
        <xdr:cNvPr id="65" name="円/楕円 64"/>
        <xdr:cNvSpPr/>
      </xdr:nvSpPr>
      <xdr:spPr bwMode="auto">
        <a:xfrm>
          <a:off x="5600700" y="2662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59873</xdr:rowOff>
    </xdr:from>
    <xdr:ext cx="762000" cy="259045"/>
    <xdr:sp macro="" textlink="">
      <xdr:nvSpPr>
        <xdr:cNvPr id="66" name="人口1人当たり決算額の推移該当値テキスト130"/>
        <xdr:cNvSpPr txBox="1"/>
      </xdr:nvSpPr>
      <xdr:spPr>
        <a:xfrm>
          <a:off x="5740400" y="2507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214,082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32179</xdr:rowOff>
    </xdr:from>
    <xdr:to>
      <xdr:col>4</xdr:col>
      <xdr:colOff>520700</xdr:colOff>
      <xdr:row>15</xdr:row>
      <xdr:rowOff>133779</xdr:rowOff>
    </xdr:to>
    <xdr:sp macro="" textlink="">
      <xdr:nvSpPr>
        <xdr:cNvPr id="67" name="円/楕円 66"/>
        <xdr:cNvSpPr/>
      </xdr:nvSpPr>
      <xdr:spPr bwMode="auto">
        <a:xfrm>
          <a:off x="4953000" y="2651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143956</xdr:rowOff>
    </xdr:from>
    <xdr:ext cx="736600" cy="259045"/>
    <xdr:sp macro="" textlink="">
      <xdr:nvSpPr>
        <xdr:cNvPr id="68" name="テキスト ボックス 67"/>
        <xdr:cNvSpPr txBox="1"/>
      </xdr:nvSpPr>
      <xdr:spPr>
        <a:xfrm>
          <a:off x="4622800" y="242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216,036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96793</xdr:rowOff>
    </xdr:from>
    <xdr:to>
      <xdr:col>3</xdr:col>
      <xdr:colOff>955675</xdr:colOff>
      <xdr:row>16</xdr:row>
      <xdr:rowOff>26943</xdr:rowOff>
    </xdr:to>
    <xdr:sp macro="" textlink="">
      <xdr:nvSpPr>
        <xdr:cNvPr id="69" name="円/楕円 68"/>
        <xdr:cNvSpPr/>
      </xdr:nvSpPr>
      <xdr:spPr bwMode="auto">
        <a:xfrm>
          <a:off x="4254500" y="2716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37120</xdr:rowOff>
    </xdr:from>
    <xdr:ext cx="762000" cy="259045"/>
    <xdr:sp macro="" textlink="">
      <xdr:nvSpPr>
        <xdr:cNvPr id="70" name="テキスト ボックス 69"/>
        <xdr:cNvSpPr txBox="1"/>
      </xdr:nvSpPr>
      <xdr:spPr>
        <a:xfrm>
          <a:off x="3924300" y="2485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204,730</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118916</xdr:rowOff>
    </xdr:from>
    <xdr:to>
      <xdr:col>3</xdr:col>
      <xdr:colOff>257175</xdr:colOff>
      <xdr:row>16</xdr:row>
      <xdr:rowOff>49066</xdr:rowOff>
    </xdr:to>
    <xdr:sp macro="" textlink="">
      <xdr:nvSpPr>
        <xdr:cNvPr id="71" name="円/楕円 70"/>
        <xdr:cNvSpPr/>
      </xdr:nvSpPr>
      <xdr:spPr bwMode="auto">
        <a:xfrm>
          <a:off x="3556000" y="27382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59243</xdr:rowOff>
    </xdr:from>
    <xdr:ext cx="762000" cy="259045"/>
    <xdr:sp macro="" textlink="">
      <xdr:nvSpPr>
        <xdr:cNvPr id="72" name="テキスト ボックス 71"/>
        <xdr:cNvSpPr txBox="1"/>
      </xdr:nvSpPr>
      <xdr:spPr>
        <a:xfrm>
          <a:off x="3225800" y="250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200,859</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151817</xdr:rowOff>
    </xdr:from>
    <xdr:to>
      <xdr:col>2</xdr:col>
      <xdr:colOff>692150</xdr:colOff>
      <xdr:row>16</xdr:row>
      <xdr:rowOff>81967</xdr:rowOff>
    </xdr:to>
    <xdr:sp macro="" textlink="">
      <xdr:nvSpPr>
        <xdr:cNvPr id="73" name="円/楕円 72"/>
        <xdr:cNvSpPr/>
      </xdr:nvSpPr>
      <xdr:spPr bwMode="auto">
        <a:xfrm>
          <a:off x="2857500" y="27711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92144</xdr:rowOff>
    </xdr:from>
    <xdr:ext cx="762000" cy="259045"/>
    <xdr:sp macro="" textlink="">
      <xdr:nvSpPr>
        <xdr:cNvPr id="74" name="テキスト ボックス 73"/>
        <xdr:cNvSpPr txBox="1"/>
      </xdr:nvSpPr>
      <xdr:spPr>
        <a:xfrm>
          <a:off x="2527300" y="2540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195,102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0" name="直線コネクタ 89"/>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1" name="直線コネクタ 90"/>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2" name="テキスト ボックス 91"/>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3" name="直線コネクタ 92"/>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4" name="テキスト ボックス 93"/>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5" name="直線コネクタ 94"/>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6" name="テキスト ボックス 95"/>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7" name="直線コネクタ 96"/>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98" name="テキスト ボックス 97"/>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99" name="直線コネクタ 98"/>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0" name="テキスト ボックス 99"/>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244631</xdr:rowOff>
    </xdr:from>
    <xdr:to>
      <xdr:col>4</xdr:col>
      <xdr:colOff>1117600</xdr:colOff>
      <xdr:row>38</xdr:row>
      <xdr:rowOff>33121</xdr:rowOff>
    </xdr:to>
    <xdr:cxnSp macro="">
      <xdr:nvCxnSpPr>
        <xdr:cNvPr id="104" name="直線コネクタ 103"/>
        <xdr:cNvCxnSpPr/>
      </xdr:nvCxnSpPr>
      <xdr:spPr bwMode="auto">
        <a:xfrm flipV="1">
          <a:off x="5651500" y="6169181"/>
          <a:ext cx="0" cy="13315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5198</xdr:rowOff>
    </xdr:from>
    <xdr:ext cx="762000" cy="259045"/>
    <xdr:sp macro="" textlink="">
      <xdr:nvSpPr>
        <xdr:cNvPr id="105" name="人口1人当たり決算額の推移最小値テキスト445"/>
        <xdr:cNvSpPr txBox="1"/>
      </xdr:nvSpPr>
      <xdr:spPr>
        <a:xfrm>
          <a:off x="5740400" y="7472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-19,876</a:t>
          </a:r>
          <a:endParaRPr kumimoji="1" lang="ja-JP" altLang="en-US" sz="1000" b="1">
            <a:latin typeface="ＭＳ Ｐゴシック"/>
          </a:endParaRPr>
        </a:p>
      </xdr:txBody>
    </xdr:sp>
    <xdr:clientData/>
  </xdr:oneCellAnchor>
  <xdr:twoCellAnchor>
    <xdr:from>
      <xdr:col>4</xdr:col>
      <xdr:colOff>1028700</xdr:colOff>
      <xdr:row>38</xdr:row>
      <xdr:rowOff>33121</xdr:rowOff>
    </xdr:from>
    <xdr:to>
      <xdr:col>5</xdr:col>
      <xdr:colOff>73025</xdr:colOff>
      <xdr:row>38</xdr:row>
      <xdr:rowOff>33121</xdr:rowOff>
    </xdr:to>
    <xdr:cxnSp macro="">
      <xdr:nvCxnSpPr>
        <xdr:cNvPr id="106" name="直線コネクタ 105"/>
        <xdr:cNvCxnSpPr/>
      </xdr:nvCxnSpPr>
      <xdr:spPr bwMode="auto">
        <a:xfrm>
          <a:off x="5562600" y="75007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159558</xdr:rowOff>
    </xdr:from>
    <xdr:ext cx="762000" cy="259045"/>
    <xdr:sp macro="" textlink="">
      <xdr:nvSpPr>
        <xdr:cNvPr id="107" name="人口1人当たり決算額の推移最大値テキスト445"/>
        <xdr:cNvSpPr txBox="1"/>
      </xdr:nvSpPr>
      <xdr:spPr>
        <a:xfrm>
          <a:off x="5740400" y="5912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102,444</a:t>
          </a:r>
          <a:endParaRPr kumimoji="1" lang="ja-JP" altLang="en-US" sz="1000" b="1">
            <a:latin typeface="ＭＳ Ｐゴシック"/>
          </a:endParaRPr>
        </a:p>
      </xdr:txBody>
    </xdr:sp>
    <xdr:clientData/>
  </xdr:oneCellAnchor>
  <xdr:twoCellAnchor>
    <xdr:from>
      <xdr:col>4</xdr:col>
      <xdr:colOff>1028700</xdr:colOff>
      <xdr:row>33</xdr:row>
      <xdr:rowOff>244631</xdr:rowOff>
    </xdr:from>
    <xdr:to>
      <xdr:col>5</xdr:col>
      <xdr:colOff>73025</xdr:colOff>
      <xdr:row>33</xdr:row>
      <xdr:rowOff>244631</xdr:rowOff>
    </xdr:to>
    <xdr:cxnSp macro="">
      <xdr:nvCxnSpPr>
        <xdr:cNvPr id="108" name="直線コネクタ 107"/>
        <xdr:cNvCxnSpPr/>
      </xdr:nvCxnSpPr>
      <xdr:spPr bwMode="auto">
        <a:xfrm>
          <a:off x="5562600" y="61691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254211</xdr:rowOff>
    </xdr:from>
    <xdr:to>
      <xdr:col>4</xdr:col>
      <xdr:colOff>1117600</xdr:colOff>
      <xdr:row>34</xdr:row>
      <xdr:rowOff>341514</xdr:rowOff>
    </xdr:to>
    <xdr:cxnSp macro="">
      <xdr:nvCxnSpPr>
        <xdr:cNvPr id="109" name="直線コネクタ 108"/>
        <xdr:cNvCxnSpPr/>
      </xdr:nvCxnSpPr>
      <xdr:spPr bwMode="auto">
        <a:xfrm>
          <a:off x="5003800" y="6521661"/>
          <a:ext cx="647700" cy="873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215002</xdr:rowOff>
    </xdr:from>
    <xdr:ext cx="762000" cy="259045"/>
    <xdr:sp macro="" textlink="">
      <xdr:nvSpPr>
        <xdr:cNvPr id="110" name="人口1人当たり決算額の推移平均値テキスト445"/>
        <xdr:cNvSpPr txBox="1"/>
      </xdr:nvSpPr>
      <xdr:spPr>
        <a:xfrm>
          <a:off x="5740400" y="6825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34,934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242925</xdr:rowOff>
    </xdr:from>
    <xdr:to>
      <xdr:col>5</xdr:col>
      <xdr:colOff>34925</xdr:colOff>
      <xdr:row>36</xdr:row>
      <xdr:rowOff>1625</xdr:rowOff>
    </xdr:to>
    <xdr:sp macro="" textlink="">
      <xdr:nvSpPr>
        <xdr:cNvPr id="111" name="フローチャート : 判断 110"/>
        <xdr:cNvSpPr/>
      </xdr:nvSpPr>
      <xdr:spPr bwMode="auto">
        <a:xfrm>
          <a:off x="5600700" y="6853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230120</xdr:rowOff>
    </xdr:from>
    <xdr:to>
      <xdr:col>4</xdr:col>
      <xdr:colOff>469900</xdr:colOff>
      <xdr:row>34</xdr:row>
      <xdr:rowOff>254211</xdr:rowOff>
    </xdr:to>
    <xdr:cxnSp macro="">
      <xdr:nvCxnSpPr>
        <xdr:cNvPr id="112" name="直線コネクタ 111"/>
        <xdr:cNvCxnSpPr/>
      </xdr:nvCxnSpPr>
      <xdr:spPr bwMode="auto">
        <a:xfrm>
          <a:off x="4305300" y="6497570"/>
          <a:ext cx="698500" cy="240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224627</xdr:rowOff>
    </xdr:from>
    <xdr:to>
      <xdr:col>4</xdr:col>
      <xdr:colOff>520700</xdr:colOff>
      <xdr:row>35</xdr:row>
      <xdr:rowOff>326227</xdr:rowOff>
    </xdr:to>
    <xdr:sp macro="" textlink="">
      <xdr:nvSpPr>
        <xdr:cNvPr id="113" name="フローチャート : 判断 112"/>
        <xdr:cNvSpPr/>
      </xdr:nvSpPr>
      <xdr:spPr bwMode="auto">
        <a:xfrm>
          <a:off x="4953000" y="68349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311004</xdr:rowOff>
    </xdr:from>
    <xdr:ext cx="736600" cy="259045"/>
    <xdr:sp macro="" textlink="">
      <xdr:nvSpPr>
        <xdr:cNvPr id="114" name="テキスト ボックス 113"/>
        <xdr:cNvSpPr txBox="1"/>
      </xdr:nvSpPr>
      <xdr:spPr>
        <a:xfrm>
          <a:off x="4622800" y="6921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152767</xdr:rowOff>
    </xdr:from>
    <xdr:to>
      <xdr:col>3</xdr:col>
      <xdr:colOff>904875</xdr:colOff>
      <xdr:row>34</xdr:row>
      <xdr:rowOff>230120</xdr:rowOff>
    </xdr:to>
    <xdr:cxnSp macro="">
      <xdr:nvCxnSpPr>
        <xdr:cNvPr id="115" name="直線コネクタ 114"/>
        <xdr:cNvCxnSpPr/>
      </xdr:nvCxnSpPr>
      <xdr:spPr bwMode="auto">
        <a:xfrm>
          <a:off x="3606800" y="6420217"/>
          <a:ext cx="698500" cy="77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192895</xdr:rowOff>
    </xdr:from>
    <xdr:to>
      <xdr:col>3</xdr:col>
      <xdr:colOff>955675</xdr:colOff>
      <xdr:row>35</xdr:row>
      <xdr:rowOff>294495</xdr:rowOff>
    </xdr:to>
    <xdr:sp macro="" textlink="">
      <xdr:nvSpPr>
        <xdr:cNvPr id="116" name="フローチャート : 判断 115"/>
        <xdr:cNvSpPr/>
      </xdr:nvSpPr>
      <xdr:spPr bwMode="auto">
        <a:xfrm>
          <a:off x="4254500" y="68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279272</xdr:rowOff>
    </xdr:from>
    <xdr:ext cx="762000" cy="259045"/>
    <xdr:sp macro="" textlink="">
      <xdr:nvSpPr>
        <xdr:cNvPr id="117" name="テキスト ボックス 116"/>
        <xdr:cNvSpPr txBox="1"/>
      </xdr:nvSpPr>
      <xdr:spPr>
        <a:xfrm>
          <a:off x="3924300" y="68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38053</xdr:rowOff>
    </xdr:from>
    <xdr:to>
      <xdr:col>3</xdr:col>
      <xdr:colOff>206375</xdr:colOff>
      <xdr:row>34</xdr:row>
      <xdr:rowOff>152767</xdr:rowOff>
    </xdr:to>
    <xdr:cxnSp macro="">
      <xdr:nvCxnSpPr>
        <xdr:cNvPr id="118" name="直線コネクタ 117"/>
        <xdr:cNvCxnSpPr/>
      </xdr:nvCxnSpPr>
      <xdr:spPr bwMode="auto">
        <a:xfrm>
          <a:off x="2908300" y="6305503"/>
          <a:ext cx="698500" cy="1147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155698</xdr:rowOff>
    </xdr:from>
    <xdr:to>
      <xdr:col>3</xdr:col>
      <xdr:colOff>257175</xdr:colOff>
      <xdr:row>35</xdr:row>
      <xdr:rowOff>257298</xdr:rowOff>
    </xdr:to>
    <xdr:sp macro="" textlink="">
      <xdr:nvSpPr>
        <xdr:cNvPr id="119" name="フローチャート : 判断 118"/>
        <xdr:cNvSpPr/>
      </xdr:nvSpPr>
      <xdr:spPr bwMode="auto">
        <a:xfrm>
          <a:off x="3556000" y="6766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242075</xdr:rowOff>
    </xdr:from>
    <xdr:ext cx="762000" cy="259045"/>
    <xdr:sp macro="" textlink="">
      <xdr:nvSpPr>
        <xdr:cNvPr id="120" name="テキスト ボックス 119"/>
        <xdr:cNvSpPr txBox="1"/>
      </xdr:nvSpPr>
      <xdr:spPr>
        <a:xfrm>
          <a:off x="3225800" y="685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99659</xdr:rowOff>
    </xdr:from>
    <xdr:to>
      <xdr:col>2</xdr:col>
      <xdr:colOff>692150</xdr:colOff>
      <xdr:row>35</xdr:row>
      <xdr:rowOff>201259</xdr:rowOff>
    </xdr:to>
    <xdr:sp macro="" textlink="">
      <xdr:nvSpPr>
        <xdr:cNvPr id="121" name="フローチャート : 判断 120"/>
        <xdr:cNvSpPr/>
      </xdr:nvSpPr>
      <xdr:spPr bwMode="auto">
        <a:xfrm>
          <a:off x="2857500" y="671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186036</xdr:rowOff>
    </xdr:from>
    <xdr:ext cx="762000" cy="259045"/>
    <xdr:sp macro="" textlink="">
      <xdr:nvSpPr>
        <xdr:cNvPr id="122" name="テキスト ボックス 121"/>
        <xdr:cNvSpPr txBox="1"/>
      </xdr:nvSpPr>
      <xdr:spPr>
        <a:xfrm>
          <a:off x="2527300" y="6796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290714</xdr:rowOff>
    </xdr:from>
    <xdr:to>
      <xdr:col>5</xdr:col>
      <xdr:colOff>34925</xdr:colOff>
      <xdr:row>35</xdr:row>
      <xdr:rowOff>49414</xdr:rowOff>
    </xdr:to>
    <xdr:sp macro="" textlink="">
      <xdr:nvSpPr>
        <xdr:cNvPr id="128" name="円/楕円 127"/>
        <xdr:cNvSpPr/>
      </xdr:nvSpPr>
      <xdr:spPr bwMode="auto">
        <a:xfrm>
          <a:off x="5600700" y="65581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135791</xdr:rowOff>
    </xdr:from>
    <xdr:ext cx="762000" cy="259045"/>
    <xdr:sp macro="" textlink="">
      <xdr:nvSpPr>
        <xdr:cNvPr id="129" name="人口1人当たり決算額の推移該当値テキスト445"/>
        <xdr:cNvSpPr txBox="1"/>
      </xdr:nvSpPr>
      <xdr:spPr>
        <a:xfrm>
          <a:off x="5740400" y="6403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62,044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203410</xdr:rowOff>
    </xdr:from>
    <xdr:to>
      <xdr:col>4</xdr:col>
      <xdr:colOff>520700</xdr:colOff>
      <xdr:row>34</xdr:row>
      <xdr:rowOff>305011</xdr:rowOff>
    </xdr:to>
    <xdr:sp macro="" textlink="">
      <xdr:nvSpPr>
        <xdr:cNvPr id="130" name="円/楕円 129"/>
        <xdr:cNvSpPr/>
      </xdr:nvSpPr>
      <xdr:spPr bwMode="auto">
        <a:xfrm>
          <a:off x="4953000" y="6470860"/>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315187</xdr:rowOff>
    </xdr:from>
    <xdr:ext cx="736600" cy="259045"/>
    <xdr:sp macro="" textlink="">
      <xdr:nvSpPr>
        <xdr:cNvPr id="131" name="テキスト ボックス 130"/>
        <xdr:cNvSpPr txBox="1"/>
      </xdr:nvSpPr>
      <xdr:spPr>
        <a:xfrm>
          <a:off x="4622800" y="6239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70,064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179320</xdr:rowOff>
    </xdr:from>
    <xdr:to>
      <xdr:col>3</xdr:col>
      <xdr:colOff>955675</xdr:colOff>
      <xdr:row>34</xdr:row>
      <xdr:rowOff>280921</xdr:rowOff>
    </xdr:to>
    <xdr:sp macro="" textlink="">
      <xdr:nvSpPr>
        <xdr:cNvPr id="132" name="円/楕円 131"/>
        <xdr:cNvSpPr/>
      </xdr:nvSpPr>
      <xdr:spPr bwMode="auto">
        <a:xfrm>
          <a:off x="4254500" y="6446770"/>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291097</xdr:rowOff>
    </xdr:from>
    <xdr:ext cx="762000" cy="259045"/>
    <xdr:sp macro="" textlink="">
      <xdr:nvSpPr>
        <xdr:cNvPr id="133" name="テキスト ボックス 132"/>
        <xdr:cNvSpPr txBox="1"/>
      </xdr:nvSpPr>
      <xdr:spPr>
        <a:xfrm>
          <a:off x="3924300" y="621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72,277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101967</xdr:rowOff>
    </xdr:from>
    <xdr:to>
      <xdr:col>3</xdr:col>
      <xdr:colOff>257175</xdr:colOff>
      <xdr:row>34</xdr:row>
      <xdr:rowOff>203567</xdr:rowOff>
    </xdr:to>
    <xdr:sp macro="" textlink="">
      <xdr:nvSpPr>
        <xdr:cNvPr id="134" name="円/楕円 133"/>
        <xdr:cNvSpPr/>
      </xdr:nvSpPr>
      <xdr:spPr bwMode="auto">
        <a:xfrm>
          <a:off x="3556000" y="63694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213744</xdr:rowOff>
    </xdr:from>
    <xdr:ext cx="762000" cy="259045"/>
    <xdr:sp macro="" textlink="">
      <xdr:nvSpPr>
        <xdr:cNvPr id="135" name="テキスト ボックス 134"/>
        <xdr:cNvSpPr txBox="1"/>
      </xdr:nvSpPr>
      <xdr:spPr>
        <a:xfrm>
          <a:off x="3225800" y="6138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79,383</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330153</xdr:rowOff>
    </xdr:from>
    <xdr:to>
      <xdr:col>2</xdr:col>
      <xdr:colOff>692150</xdr:colOff>
      <xdr:row>34</xdr:row>
      <xdr:rowOff>88853</xdr:rowOff>
    </xdr:to>
    <xdr:sp macro="" textlink="">
      <xdr:nvSpPr>
        <xdr:cNvPr id="136" name="円/楕円 135"/>
        <xdr:cNvSpPr/>
      </xdr:nvSpPr>
      <xdr:spPr bwMode="auto">
        <a:xfrm>
          <a:off x="2857500" y="6254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99030</xdr:rowOff>
    </xdr:from>
    <xdr:ext cx="762000" cy="259045"/>
    <xdr:sp macro="" textlink="">
      <xdr:nvSpPr>
        <xdr:cNvPr id="137" name="テキスト ボックス 136"/>
        <xdr:cNvSpPr txBox="1"/>
      </xdr:nvSpPr>
      <xdr:spPr>
        <a:xfrm>
          <a:off x="2527300" y="6023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89,921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9,040
9,000
583.69
9,885,879
9,084,791
441,881
6,563,045
9,102,540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8.3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67,649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159977</xdr:rowOff>
    </xdr:from>
    <xdr:to>
      <xdr:col>6</xdr:col>
      <xdr:colOff>510540</xdr:colOff>
      <xdr:row>38</xdr:row>
      <xdr:rowOff>96334</xdr:rowOff>
    </xdr:to>
    <xdr:cxnSp macro="">
      <xdr:nvCxnSpPr>
        <xdr:cNvPr id="56" name="直線コネクタ 55"/>
        <xdr:cNvCxnSpPr/>
      </xdr:nvCxnSpPr>
      <xdr:spPr>
        <a:xfrm flipV="1">
          <a:off x="4633595" y="5303477"/>
          <a:ext cx="1270" cy="1307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100161</xdr:rowOff>
    </xdr:from>
    <xdr:ext cx="534377" cy="259045"/>
    <xdr:sp macro="" textlink="">
      <xdr:nvSpPr>
        <xdr:cNvPr id="57" name="人件費最小値テキスト"/>
        <xdr:cNvSpPr txBox="1"/>
      </xdr:nvSpPr>
      <xdr:spPr>
        <a:xfrm>
          <a:off x="4686300" y="6615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65,691</a:t>
          </a:r>
          <a:endParaRPr kumimoji="1" lang="ja-JP" altLang="en-US" sz="1000" b="1">
            <a:latin typeface="ＭＳ Ｐゴシック"/>
          </a:endParaRPr>
        </a:p>
      </xdr:txBody>
    </xdr:sp>
    <xdr:clientData/>
  </xdr:oneCellAnchor>
  <xdr:twoCellAnchor>
    <xdr:from>
      <xdr:col>6</xdr:col>
      <xdr:colOff>422275</xdr:colOff>
      <xdr:row>38</xdr:row>
      <xdr:rowOff>96334</xdr:rowOff>
    </xdr:from>
    <xdr:to>
      <xdr:col>6</xdr:col>
      <xdr:colOff>600075</xdr:colOff>
      <xdr:row>38</xdr:row>
      <xdr:rowOff>96334</xdr:rowOff>
    </xdr:to>
    <xdr:cxnSp macro="">
      <xdr:nvCxnSpPr>
        <xdr:cNvPr id="58" name="直線コネクタ 57"/>
        <xdr:cNvCxnSpPr/>
      </xdr:nvCxnSpPr>
      <xdr:spPr>
        <a:xfrm>
          <a:off x="4546600" y="6611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106654</xdr:rowOff>
    </xdr:from>
    <xdr:ext cx="599010" cy="259045"/>
    <xdr:sp macro="" textlink="">
      <xdr:nvSpPr>
        <xdr:cNvPr id="59" name="人件費最大値テキスト"/>
        <xdr:cNvSpPr txBox="1"/>
      </xdr:nvSpPr>
      <xdr:spPr>
        <a:xfrm>
          <a:off x="4686300" y="5078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237,339</a:t>
          </a:r>
          <a:endParaRPr kumimoji="1" lang="ja-JP" altLang="en-US" sz="1000" b="1">
            <a:latin typeface="ＭＳ Ｐゴシック"/>
          </a:endParaRPr>
        </a:p>
      </xdr:txBody>
    </xdr:sp>
    <xdr:clientData/>
  </xdr:oneCellAnchor>
  <xdr:twoCellAnchor>
    <xdr:from>
      <xdr:col>6</xdr:col>
      <xdr:colOff>422275</xdr:colOff>
      <xdr:row>30</xdr:row>
      <xdr:rowOff>159977</xdr:rowOff>
    </xdr:from>
    <xdr:to>
      <xdr:col>6</xdr:col>
      <xdr:colOff>600075</xdr:colOff>
      <xdr:row>30</xdr:row>
      <xdr:rowOff>159977</xdr:rowOff>
    </xdr:to>
    <xdr:cxnSp macro="">
      <xdr:nvCxnSpPr>
        <xdr:cNvPr id="60" name="直線コネクタ 59"/>
        <xdr:cNvCxnSpPr/>
      </xdr:nvCxnSpPr>
      <xdr:spPr>
        <a:xfrm>
          <a:off x="4546600" y="5303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31</xdr:row>
      <xdr:rowOff>83670</xdr:rowOff>
    </xdr:from>
    <xdr:to>
      <xdr:col>6</xdr:col>
      <xdr:colOff>511175</xdr:colOff>
      <xdr:row>31</xdr:row>
      <xdr:rowOff>133124</xdr:rowOff>
    </xdr:to>
    <xdr:cxnSp macro="">
      <xdr:nvCxnSpPr>
        <xdr:cNvPr id="61" name="直線コネクタ 60"/>
        <xdr:cNvCxnSpPr/>
      </xdr:nvCxnSpPr>
      <xdr:spPr>
        <a:xfrm>
          <a:off x="3797300" y="5398620"/>
          <a:ext cx="838200" cy="49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20845</xdr:rowOff>
    </xdr:from>
    <xdr:ext cx="599010" cy="259045"/>
    <xdr:sp macro="" textlink="">
      <xdr:nvSpPr>
        <xdr:cNvPr id="62" name="人件費平均値テキスト"/>
        <xdr:cNvSpPr txBox="1"/>
      </xdr:nvSpPr>
      <xdr:spPr>
        <a:xfrm>
          <a:off x="4686300" y="60215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133,600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42418</xdr:rowOff>
    </xdr:from>
    <xdr:to>
      <xdr:col>6</xdr:col>
      <xdr:colOff>561975</xdr:colOff>
      <xdr:row>35</xdr:row>
      <xdr:rowOff>144018</xdr:rowOff>
    </xdr:to>
    <xdr:sp macro="" textlink="">
      <xdr:nvSpPr>
        <xdr:cNvPr id="63" name="フローチャート : 判断 62"/>
        <xdr:cNvSpPr/>
      </xdr:nvSpPr>
      <xdr:spPr>
        <a:xfrm>
          <a:off x="4584700" y="604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31</xdr:row>
      <xdr:rowOff>83670</xdr:rowOff>
    </xdr:from>
    <xdr:to>
      <xdr:col>5</xdr:col>
      <xdr:colOff>358775</xdr:colOff>
      <xdr:row>31</xdr:row>
      <xdr:rowOff>129284</xdr:rowOff>
    </xdr:to>
    <xdr:cxnSp macro="">
      <xdr:nvCxnSpPr>
        <xdr:cNvPr id="64" name="直線コネクタ 63"/>
        <xdr:cNvCxnSpPr/>
      </xdr:nvCxnSpPr>
      <xdr:spPr>
        <a:xfrm flipV="1">
          <a:off x="2908300" y="5398620"/>
          <a:ext cx="889000" cy="45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7496</xdr:rowOff>
    </xdr:from>
    <xdr:to>
      <xdr:col>5</xdr:col>
      <xdr:colOff>409575</xdr:colOff>
      <xdr:row>35</xdr:row>
      <xdr:rowOff>109096</xdr:rowOff>
    </xdr:to>
    <xdr:sp macro="" textlink="">
      <xdr:nvSpPr>
        <xdr:cNvPr id="65" name="フローチャート : 判断 64"/>
        <xdr:cNvSpPr/>
      </xdr:nvSpPr>
      <xdr:spPr>
        <a:xfrm>
          <a:off x="3746500" y="6008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100223</xdr:rowOff>
    </xdr:from>
    <xdr:ext cx="599010" cy="259045"/>
    <xdr:sp macro="" textlink="">
      <xdr:nvSpPr>
        <xdr:cNvPr id="66" name="テキスト ボックス 65"/>
        <xdr:cNvSpPr txBox="1"/>
      </xdr:nvSpPr>
      <xdr:spPr>
        <a:xfrm>
          <a:off x="3497794" y="6100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138,183</a:t>
          </a:r>
          <a:endParaRPr kumimoji="1" lang="ja-JP" altLang="en-US" sz="1000" b="1">
            <a:solidFill>
              <a:srgbClr val="000080"/>
            </a:solidFill>
            <a:latin typeface="ＭＳ Ｐゴシック"/>
          </a:endParaRPr>
        </a:p>
      </xdr:txBody>
    </xdr:sp>
    <xdr:clientData/>
  </xdr:oneCellAnchor>
  <xdr:twoCellAnchor>
    <xdr:from>
      <xdr:col>2</xdr:col>
      <xdr:colOff>638175</xdr:colOff>
      <xdr:row>31</xdr:row>
      <xdr:rowOff>129284</xdr:rowOff>
    </xdr:from>
    <xdr:to>
      <xdr:col>4</xdr:col>
      <xdr:colOff>155575</xdr:colOff>
      <xdr:row>31</xdr:row>
      <xdr:rowOff>156517</xdr:rowOff>
    </xdr:to>
    <xdr:cxnSp macro="">
      <xdr:nvCxnSpPr>
        <xdr:cNvPr id="67" name="直線コネクタ 66"/>
        <xdr:cNvCxnSpPr/>
      </xdr:nvCxnSpPr>
      <xdr:spPr>
        <a:xfrm flipV="1">
          <a:off x="2019300" y="5444234"/>
          <a:ext cx="889000" cy="27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47424</xdr:rowOff>
    </xdr:from>
    <xdr:to>
      <xdr:col>4</xdr:col>
      <xdr:colOff>206375</xdr:colOff>
      <xdr:row>35</xdr:row>
      <xdr:rowOff>149024</xdr:rowOff>
    </xdr:to>
    <xdr:sp macro="" textlink="">
      <xdr:nvSpPr>
        <xdr:cNvPr id="68" name="フローチャート : 判断 67"/>
        <xdr:cNvSpPr/>
      </xdr:nvSpPr>
      <xdr:spPr>
        <a:xfrm>
          <a:off x="2857500" y="604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140151</xdr:rowOff>
    </xdr:from>
    <xdr:ext cx="599010" cy="259045"/>
    <xdr:sp macro="" textlink="">
      <xdr:nvSpPr>
        <xdr:cNvPr id="69" name="テキスト ボックス 68"/>
        <xdr:cNvSpPr txBox="1"/>
      </xdr:nvSpPr>
      <xdr:spPr>
        <a:xfrm>
          <a:off x="2608794" y="6140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132,943</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156517</xdr:rowOff>
    </xdr:from>
    <xdr:to>
      <xdr:col>2</xdr:col>
      <xdr:colOff>638175</xdr:colOff>
      <xdr:row>32</xdr:row>
      <xdr:rowOff>31252</xdr:rowOff>
    </xdr:to>
    <xdr:cxnSp macro="">
      <xdr:nvCxnSpPr>
        <xdr:cNvPr id="70" name="直線コネクタ 69"/>
        <xdr:cNvCxnSpPr/>
      </xdr:nvCxnSpPr>
      <xdr:spPr>
        <a:xfrm flipV="1">
          <a:off x="1130300" y="5471467"/>
          <a:ext cx="889000" cy="46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39873</xdr:rowOff>
    </xdr:from>
    <xdr:to>
      <xdr:col>3</xdr:col>
      <xdr:colOff>3175</xdr:colOff>
      <xdr:row>35</xdr:row>
      <xdr:rowOff>141473</xdr:rowOff>
    </xdr:to>
    <xdr:sp macro="" textlink="">
      <xdr:nvSpPr>
        <xdr:cNvPr id="71" name="フローチャート : 判断 70"/>
        <xdr:cNvSpPr/>
      </xdr:nvSpPr>
      <xdr:spPr>
        <a:xfrm>
          <a:off x="1968500" y="604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35</xdr:row>
      <xdr:rowOff>132600</xdr:rowOff>
    </xdr:from>
    <xdr:ext cx="599010" cy="259045"/>
    <xdr:sp macro="" textlink="">
      <xdr:nvSpPr>
        <xdr:cNvPr id="72" name="テキスト ボックス 71"/>
        <xdr:cNvSpPr txBox="1"/>
      </xdr:nvSpPr>
      <xdr:spPr>
        <a:xfrm>
          <a:off x="1719794" y="6133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133,934</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23962</xdr:rowOff>
    </xdr:from>
    <xdr:to>
      <xdr:col>1</xdr:col>
      <xdr:colOff>485775</xdr:colOff>
      <xdr:row>35</xdr:row>
      <xdr:rowOff>125562</xdr:rowOff>
    </xdr:to>
    <xdr:sp macro="" textlink="">
      <xdr:nvSpPr>
        <xdr:cNvPr id="73" name="フローチャート : 判断 72"/>
        <xdr:cNvSpPr/>
      </xdr:nvSpPr>
      <xdr:spPr>
        <a:xfrm>
          <a:off x="1079500" y="602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35</xdr:row>
      <xdr:rowOff>116689</xdr:rowOff>
    </xdr:from>
    <xdr:ext cx="599010" cy="259045"/>
    <xdr:sp macro="" textlink="">
      <xdr:nvSpPr>
        <xdr:cNvPr id="74" name="テキスト ボックス 73"/>
        <xdr:cNvSpPr txBox="1"/>
      </xdr:nvSpPr>
      <xdr:spPr>
        <a:xfrm>
          <a:off x="830794" y="6117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136,022</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31</xdr:row>
      <xdr:rowOff>82324</xdr:rowOff>
    </xdr:from>
    <xdr:to>
      <xdr:col>6</xdr:col>
      <xdr:colOff>561975</xdr:colOff>
      <xdr:row>32</xdr:row>
      <xdr:rowOff>12474</xdr:rowOff>
    </xdr:to>
    <xdr:sp macro="" textlink="">
      <xdr:nvSpPr>
        <xdr:cNvPr id="80" name="円/楕円 79"/>
        <xdr:cNvSpPr/>
      </xdr:nvSpPr>
      <xdr:spPr>
        <a:xfrm>
          <a:off x="4584700" y="5397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30</xdr:row>
      <xdr:rowOff>105201</xdr:rowOff>
    </xdr:from>
    <xdr:ext cx="599010" cy="259045"/>
    <xdr:sp macro="" textlink="">
      <xdr:nvSpPr>
        <xdr:cNvPr id="81" name="人件費該当値テキスト"/>
        <xdr:cNvSpPr txBox="1"/>
      </xdr:nvSpPr>
      <xdr:spPr>
        <a:xfrm>
          <a:off x="4686300" y="5248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218,363</a:t>
          </a:r>
          <a:endParaRPr kumimoji="1" lang="ja-JP" altLang="en-US" sz="1000" b="1">
            <a:solidFill>
              <a:srgbClr val="FF0000"/>
            </a:solidFill>
            <a:latin typeface="ＭＳ Ｐゴシック"/>
          </a:endParaRPr>
        </a:p>
      </xdr:txBody>
    </xdr:sp>
    <xdr:clientData/>
  </xdr:oneCellAnchor>
  <xdr:twoCellAnchor>
    <xdr:from>
      <xdr:col>5</xdr:col>
      <xdr:colOff>307975</xdr:colOff>
      <xdr:row>31</xdr:row>
      <xdr:rowOff>32870</xdr:rowOff>
    </xdr:from>
    <xdr:to>
      <xdr:col>5</xdr:col>
      <xdr:colOff>409575</xdr:colOff>
      <xdr:row>31</xdr:row>
      <xdr:rowOff>134470</xdr:rowOff>
    </xdr:to>
    <xdr:sp macro="" textlink="">
      <xdr:nvSpPr>
        <xdr:cNvPr id="82" name="円/楕円 81"/>
        <xdr:cNvSpPr/>
      </xdr:nvSpPr>
      <xdr:spPr>
        <a:xfrm>
          <a:off x="3746500" y="534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29</xdr:row>
      <xdr:rowOff>150997</xdr:rowOff>
    </xdr:from>
    <xdr:ext cx="599010" cy="259045"/>
    <xdr:sp macro="" textlink="">
      <xdr:nvSpPr>
        <xdr:cNvPr id="83" name="テキスト ボックス 82"/>
        <xdr:cNvSpPr txBox="1"/>
      </xdr:nvSpPr>
      <xdr:spPr>
        <a:xfrm>
          <a:off x="3497794" y="51230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224,853</a:t>
          </a:r>
          <a:endParaRPr kumimoji="1" lang="ja-JP" altLang="en-US" sz="1000" b="1">
            <a:solidFill>
              <a:srgbClr val="FF0000"/>
            </a:solidFill>
            <a:latin typeface="ＭＳ Ｐゴシック"/>
          </a:endParaRPr>
        </a:p>
      </xdr:txBody>
    </xdr:sp>
    <xdr:clientData/>
  </xdr:oneCellAnchor>
  <xdr:twoCellAnchor>
    <xdr:from>
      <xdr:col>4</xdr:col>
      <xdr:colOff>104775</xdr:colOff>
      <xdr:row>31</xdr:row>
      <xdr:rowOff>78484</xdr:rowOff>
    </xdr:from>
    <xdr:to>
      <xdr:col>4</xdr:col>
      <xdr:colOff>206375</xdr:colOff>
      <xdr:row>32</xdr:row>
      <xdr:rowOff>8634</xdr:rowOff>
    </xdr:to>
    <xdr:sp macro="" textlink="">
      <xdr:nvSpPr>
        <xdr:cNvPr id="84" name="円/楕円 83"/>
        <xdr:cNvSpPr/>
      </xdr:nvSpPr>
      <xdr:spPr>
        <a:xfrm>
          <a:off x="2857500" y="5393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30</xdr:row>
      <xdr:rowOff>25161</xdr:rowOff>
    </xdr:from>
    <xdr:ext cx="599010" cy="259045"/>
    <xdr:sp macro="" textlink="">
      <xdr:nvSpPr>
        <xdr:cNvPr id="85" name="テキスト ボックス 84"/>
        <xdr:cNvSpPr txBox="1"/>
      </xdr:nvSpPr>
      <xdr:spPr>
        <a:xfrm>
          <a:off x="2608794" y="5168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218,867</a:t>
          </a:r>
          <a:endParaRPr kumimoji="1" lang="ja-JP" altLang="en-US" sz="1000" b="1">
            <a:solidFill>
              <a:srgbClr val="FF0000"/>
            </a:solidFill>
            <a:latin typeface="ＭＳ Ｐゴシック"/>
          </a:endParaRPr>
        </a:p>
      </xdr:txBody>
    </xdr:sp>
    <xdr:clientData/>
  </xdr:oneCellAnchor>
  <xdr:twoCellAnchor>
    <xdr:from>
      <xdr:col>2</xdr:col>
      <xdr:colOff>587375</xdr:colOff>
      <xdr:row>31</xdr:row>
      <xdr:rowOff>105717</xdr:rowOff>
    </xdr:from>
    <xdr:to>
      <xdr:col>3</xdr:col>
      <xdr:colOff>3175</xdr:colOff>
      <xdr:row>32</xdr:row>
      <xdr:rowOff>35867</xdr:rowOff>
    </xdr:to>
    <xdr:sp macro="" textlink="">
      <xdr:nvSpPr>
        <xdr:cNvPr id="86" name="円/楕円 85"/>
        <xdr:cNvSpPr/>
      </xdr:nvSpPr>
      <xdr:spPr>
        <a:xfrm>
          <a:off x="1968500" y="5420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30</xdr:row>
      <xdr:rowOff>52394</xdr:rowOff>
    </xdr:from>
    <xdr:ext cx="599010" cy="259045"/>
    <xdr:sp macro="" textlink="">
      <xdr:nvSpPr>
        <xdr:cNvPr id="87" name="テキスト ボックス 86"/>
        <xdr:cNvSpPr txBox="1"/>
      </xdr:nvSpPr>
      <xdr:spPr>
        <a:xfrm>
          <a:off x="1719794" y="51958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215,293</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151902</xdr:rowOff>
    </xdr:from>
    <xdr:to>
      <xdr:col>1</xdr:col>
      <xdr:colOff>485775</xdr:colOff>
      <xdr:row>32</xdr:row>
      <xdr:rowOff>82052</xdr:rowOff>
    </xdr:to>
    <xdr:sp macro="" textlink="">
      <xdr:nvSpPr>
        <xdr:cNvPr id="88" name="円/楕円 87"/>
        <xdr:cNvSpPr/>
      </xdr:nvSpPr>
      <xdr:spPr>
        <a:xfrm>
          <a:off x="1079500" y="546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30</xdr:row>
      <xdr:rowOff>98579</xdr:rowOff>
    </xdr:from>
    <xdr:ext cx="599010" cy="259045"/>
    <xdr:sp macro="" textlink="">
      <xdr:nvSpPr>
        <xdr:cNvPr id="89" name="テキスト ボックス 88"/>
        <xdr:cNvSpPr txBox="1"/>
      </xdr:nvSpPr>
      <xdr:spPr>
        <a:xfrm>
          <a:off x="830794" y="5242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209,232</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28/107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55,571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70373</xdr:rowOff>
    </xdr:from>
    <xdr:to>
      <xdr:col>6</xdr:col>
      <xdr:colOff>510540</xdr:colOff>
      <xdr:row>58</xdr:row>
      <xdr:rowOff>150147</xdr:rowOff>
    </xdr:to>
    <xdr:cxnSp macro="">
      <xdr:nvCxnSpPr>
        <xdr:cNvPr id="114" name="直線コネクタ 113"/>
        <xdr:cNvCxnSpPr/>
      </xdr:nvCxnSpPr>
      <xdr:spPr>
        <a:xfrm flipV="1">
          <a:off x="4633595" y="8642873"/>
          <a:ext cx="1270" cy="14513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153974</xdr:rowOff>
    </xdr:from>
    <xdr:ext cx="534377" cy="259045"/>
    <xdr:sp macro="" textlink="">
      <xdr:nvSpPr>
        <xdr:cNvPr id="115" name="物件費最小値テキスト"/>
        <xdr:cNvSpPr txBox="1"/>
      </xdr:nvSpPr>
      <xdr:spPr>
        <a:xfrm>
          <a:off x="4686300" y="10098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58,629</a:t>
          </a:r>
          <a:endParaRPr kumimoji="1" lang="ja-JP" altLang="en-US" sz="1000" b="1">
            <a:latin typeface="ＭＳ Ｐゴシック"/>
          </a:endParaRPr>
        </a:p>
      </xdr:txBody>
    </xdr:sp>
    <xdr:clientData/>
  </xdr:oneCellAnchor>
  <xdr:twoCellAnchor>
    <xdr:from>
      <xdr:col>6</xdr:col>
      <xdr:colOff>422275</xdr:colOff>
      <xdr:row>58</xdr:row>
      <xdr:rowOff>150147</xdr:rowOff>
    </xdr:from>
    <xdr:to>
      <xdr:col>6</xdr:col>
      <xdr:colOff>600075</xdr:colOff>
      <xdr:row>58</xdr:row>
      <xdr:rowOff>150147</xdr:rowOff>
    </xdr:to>
    <xdr:cxnSp macro="">
      <xdr:nvCxnSpPr>
        <xdr:cNvPr id="116" name="直線コネクタ 115"/>
        <xdr:cNvCxnSpPr/>
      </xdr:nvCxnSpPr>
      <xdr:spPr>
        <a:xfrm>
          <a:off x="4546600" y="10094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17050</xdr:rowOff>
    </xdr:from>
    <xdr:ext cx="599010" cy="259045"/>
    <xdr:sp macro="" textlink="">
      <xdr:nvSpPr>
        <xdr:cNvPr id="117" name="物件費最大値テキスト"/>
        <xdr:cNvSpPr txBox="1"/>
      </xdr:nvSpPr>
      <xdr:spPr>
        <a:xfrm>
          <a:off x="4686300" y="8418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249,098</a:t>
          </a:r>
          <a:endParaRPr kumimoji="1" lang="ja-JP" altLang="en-US" sz="1000" b="1">
            <a:latin typeface="ＭＳ Ｐゴシック"/>
          </a:endParaRPr>
        </a:p>
      </xdr:txBody>
    </xdr:sp>
    <xdr:clientData/>
  </xdr:oneCellAnchor>
  <xdr:twoCellAnchor>
    <xdr:from>
      <xdr:col>6</xdr:col>
      <xdr:colOff>422275</xdr:colOff>
      <xdr:row>50</xdr:row>
      <xdr:rowOff>70373</xdr:rowOff>
    </xdr:from>
    <xdr:to>
      <xdr:col>6</xdr:col>
      <xdr:colOff>600075</xdr:colOff>
      <xdr:row>50</xdr:row>
      <xdr:rowOff>70373</xdr:rowOff>
    </xdr:to>
    <xdr:cxnSp macro="">
      <xdr:nvCxnSpPr>
        <xdr:cNvPr id="118" name="直線コネクタ 117"/>
        <xdr:cNvCxnSpPr/>
      </xdr:nvCxnSpPr>
      <xdr:spPr>
        <a:xfrm>
          <a:off x="4546600" y="8642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158963</xdr:rowOff>
    </xdr:from>
    <xdr:to>
      <xdr:col>6</xdr:col>
      <xdr:colOff>511175</xdr:colOff>
      <xdr:row>54</xdr:row>
      <xdr:rowOff>160541</xdr:rowOff>
    </xdr:to>
    <xdr:cxnSp macro="">
      <xdr:nvCxnSpPr>
        <xdr:cNvPr id="119" name="直線コネクタ 118"/>
        <xdr:cNvCxnSpPr/>
      </xdr:nvCxnSpPr>
      <xdr:spPr>
        <a:xfrm>
          <a:off x="3797300" y="9417263"/>
          <a:ext cx="838200" cy="1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96535</xdr:rowOff>
    </xdr:from>
    <xdr:ext cx="599010" cy="259045"/>
    <xdr:sp macro="" textlink="">
      <xdr:nvSpPr>
        <xdr:cNvPr id="120" name="物件費平均値テキスト"/>
        <xdr:cNvSpPr txBox="1"/>
      </xdr:nvSpPr>
      <xdr:spPr>
        <a:xfrm>
          <a:off x="4686300" y="95262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123,667</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118108</xdr:rowOff>
    </xdr:from>
    <xdr:to>
      <xdr:col>6</xdr:col>
      <xdr:colOff>561975</xdr:colOff>
      <xdr:row>56</xdr:row>
      <xdr:rowOff>48258</xdr:rowOff>
    </xdr:to>
    <xdr:sp macro="" textlink="">
      <xdr:nvSpPr>
        <xdr:cNvPr id="121" name="フローチャート : 判断 120"/>
        <xdr:cNvSpPr/>
      </xdr:nvSpPr>
      <xdr:spPr>
        <a:xfrm>
          <a:off x="4584700" y="954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54</xdr:row>
      <xdr:rowOff>158963</xdr:rowOff>
    </xdr:from>
    <xdr:to>
      <xdr:col>5</xdr:col>
      <xdr:colOff>358775</xdr:colOff>
      <xdr:row>56</xdr:row>
      <xdr:rowOff>20904</xdr:rowOff>
    </xdr:to>
    <xdr:cxnSp macro="">
      <xdr:nvCxnSpPr>
        <xdr:cNvPr id="122" name="直線コネクタ 121"/>
        <xdr:cNvCxnSpPr/>
      </xdr:nvCxnSpPr>
      <xdr:spPr>
        <a:xfrm flipV="1">
          <a:off x="2908300" y="9417263"/>
          <a:ext cx="889000" cy="204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131900</xdr:rowOff>
    </xdr:from>
    <xdr:to>
      <xdr:col>5</xdr:col>
      <xdr:colOff>409575</xdr:colOff>
      <xdr:row>56</xdr:row>
      <xdr:rowOff>62050</xdr:rowOff>
    </xdr:to>
    <xdr:sp macro="" textlink="">
      <xdr:nvSpPr>
        <xdr:cNvPr id="123" name="フローチャート : 判断 122"/>
        <xdr:cNvSpPr/>
      </xdr:nvSpPr>
      <xdr:spPr>
        <a:xfrm>
          <a:off x="3746500" y="956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53177</xdr:rowOff>
    </xdr:from>
    <xdr:ext cx="599010" cy="259045"/>
    <xdr:sp macro="" textlink="">
      <xdr:nvSpPr>
        <xdr:cNvPr id="124" name="テキスト ボックス 123"/>
        <xdr:cNvSpPr txBox="1"/>
      </xdr:nvSpPr>
      <xdr:spPr>
        <a:xfrm>
          <a:off x="3497794" y="9654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121,857</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20904</xdr:rowOff>
    </xdr:from>
    <xdr:to>
      <xdr:col>4</xdr:col>
      <xdr:colOff>155575</xdr:colOff>
      <xdr:row>56</xdr:row>
      <xdr:rowOff>104580</xdr:rowOff>
    </xdr:to>
    <xdr:cxnSp macro="">
      <xdr:nvCxnSpPr>
        <xdr:cNvPr id="125" name="直線コネクタ 124"/>
        <xdr:cNvCxnSpPr/>
      </xdr:nvCxnSpPr>
      <xdr:spPr>
        <a:xfrm flipV="1">
          <a:off x="2019300" y="9622104"/>
          <a:ext cx="889000" cy="83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19139</xdr:rowOff>
    </xdr:from>
    <xdr:to>
      <xdr:col>4</xdr:col>
      <xdr:colOff>206375</xdr:colOff>
      <xdr:row>56</xdr:row>
      <xdr:rowOff>120739</xdr:rowOff>
    </xdr:to>
    <xdr:sp macro="" textlink="">
      <xdr:nvSpPr>
        <xdr:cNvPr id="126" name="フローチャート : 判断 125"/>
        <xdr:cNvSpPr/>
      </xdr:nvSpPr>
      <xdr:spPr>
        <a:xfrm>
          <a:off x="2857500" y="962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111866</xdr:rowOff>
    </xdr:from>
    <xdr:ext cx="599010" cy="259045"/>
    <xdr:sp macro="" textlink="">
      <xdr:nvSpPr>
        <xdr:cNvPr id="127" name="テキスト ボックス 126"/>
        <xdr:cNvSpPr txBox="1"/>
      </xdr:nvSpPr>
      <xdr:spPr>
        <a:xfrm>
          <a:off x="2608794" y="9713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114,155</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66792</xdr:rowOff>
    </xdr:from>
    <xdr:to>
      <xdr:col>2</xdr:col>
      <xdr:colOff>638175</xdr:colOff>
      <xdr:row>56</xdr:row>
      <xdr:rowOff>104580</xdr:rowOff>
    </xdr:to>
    <xdr:cxnSp macro="">
      <xdr:nvCxnSpPr>
        <xdr:cNvPr id="128" name="直線コネクタ 127"/>
        <xdr:cNvCxnSpPr/>
      </xdr:nvCxnSpPr>
      <xdr:spPr>
        <a:xfrm>
          <a:off x="1130300" y="9667992"/>
          <a:ext cx="889000" cy="37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83048</xdr:rowOff>
    </xdr:from>
    <xdr:to>
      <xdr:col>3</xdr:col>
      <xdr:colOff>3175</xdr:colOff>
      <xdr:row>57</xdr:row>
      <xdr:rowOff>13198</xdr:rowOff>
    </xdr:to>
    <xdr:sp macro="" textlink="">
      <xdr:nvSpPr>
        <xdr:cNvPr id="129" name="フローチャート : 判断 128"/>
        <xdr:cNvSpPr/>
      </xdr:nvSpPr>
      <xdr:spPr>
        <a:xfrm>
          <a:off x="1968500" y="9684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4325</xdr:rowOff>
    </xdr:from>
    <xdr:ext cx="599010" cy="259045"/>
    <xdr:sp macro="" textlink="">
      <xdr:nvSpPr>
        <xdr:cNvPr id="130" name="テキスト ボックス 129"/>
        <xdr:cNvSpPr txBox="1"/>
      </xdr:nvSpPr>
      <xdr:spPr>
        <a:xfrm>
          <a:off x="1719794" y="9776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105,768</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82743</xdr:rowOff>
    </xdr:from>
    <xdr:to>
      <xdr:col>1</xdr:col>
      <xdr:colOff>485775</xdr:colOff>
      <xdr:row>57</xdr:row>
      <xdr:rowOff>12893</xdr:rowOff>
    </xdr:to>
    <xdr:sp macro="" textlink="">
      <xdr:nvSpPr>
        <xdr:cNvPr id="131" name="フローチャート : 判断 130"/>
        <xdr:cNvSpPr/>
      </xdr:nvSpPr>
      <xdr:spPr>
        <a:xfrm>
          <a:off x="1079500" y="9683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4020</xdr:rowOff>
    </xdr:from>
    <xdr:ext cx="599010" cy="259045"/>
    <xdr:sp macro="" textlink="">
      <xdr:nvSpPr>
        <xdr:cNvPr id="132" name="テキスト ボックス 131"/>
        <xdr:cNvSpPr txBox="1"/>
      </xdr:nvSpPr>
      <xdr:spPr>
        <a:xfrm>
          <a:off x="830794" y="9776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105,808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54</xdr:row>
      <xdr:rowOff>109741</xdr:rowOff>
    </xdr:from>
    <xdr:to>
      <xdr:col>6</xdr:col>
      <xdr:colOff>561975</xdr:colOff>
      <xdr:row>55</xdr:row>
      <xdr:rowOff>39891</xdr:rowOff>
    </xdr:to>
    <xdr:sp macro="" textlink="">
      <xdr:nvSpPr>
        <xdr:cNvPr id="138" name="円/楕円 137"/>
        <xdr:cNvSpPr/>
      </xdr:nvSpPr>
      <xdr:spPr>
        <a:xfrm>
          <a:off x="4584700" y="9368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53</xdr:row>
      <xdr:rowOff>132618</xdr:rowOff>
    </xdr:from>
    <xdr:ext cx="599010" cy="259045"/>
    <xdr:sp macro="" textlink="">
      <xdr:nvSpPr>
        <xdr:cNvPr id="139" name="物件費該当値テキスト"/>
        <xdr:cNvSpPr txBox="1"/>
      </xdr:nvSpPr>
      <xdr:spPr>
        <a:xfrm>
          <a:off x="4686300" y="9219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147,265</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108163</xdr:rowOff>
    </xdr:from>
    <xdr:to>
      <xdr:col>5</xdr:col>
      <xdr:colOff>409575</xdr:colOff>
      <xdr:row>55</xdr:row>
      <xdr:rowOff>38313</xdr:rowOff>
    </xdr:to>
    <xdr:sp macro="" textlink="">
      <xdr:nvSpPr>
        <xdr:cNvPr id="140" name="円/楕円 139"/>
        <xdr:cNvSpPr/>
      </xdr:nvSpPr>
      <xdr:spPr>
        <a:xfrm>
          <a:off x="3746500" y="9366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53</xdr:row>
      <xdr:rowOff>54840</xdr:rowOff>
    </xdr:from>
    <xdr:ext cx="599010" cy="259045"/>
    <xdr:sp macro="" textlink="">
      <xdr:nvSpPr>
        <xdr:cNvPr id="141" name="テキスト ボックス 140"/>
        <xdr:cNvSpPr txBox="1"/>
      </xdr:nvSpPr>
      <xdr:spPr>
        <a:xfrm>
          <a:off x="3497794" y="9141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147,472</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141554</xdr:rowOff>
    </xdr:from>
    <xdr:to>
      <xdr:col>4</xdr:col>
      <xdr:colOff>206375</xdr:colOff>
      <xdr:row>56</xdr:row>
      <xdr:rowOff>71704</xdr:rowOff>
    </xdr:to>
    <xdr:sp macro="" textlink="">
      <xdr:nvSpPr>
        <xdr:cNvPr id="142" name="円/楕円 141"/>
        <xdr:cNvSpPr/>
      </xdr:nvSpPr>
      <xdr:spPr>
        <a:xfrm>
          <a:off x="2857500" y="957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88231</xdr:rowOff>
    </xdr:from>
    <xdr:ext cx="599010" cy="259045"/>
    <xdr:sp macro="" textlink="">
      <xdr:nvSpPr>
        <xdr:cNvPr id="143" name="テキスト ボックス 142"/>
        <xdr:cNvSpPr txBox="1"/>
      </xdr:nvSpPr>
      <xdr:spPr>
        <a:xfrm>
          <a:off x="2608794" y="9346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120,590</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53780</xdr:rowOff>
    </xdr:from>
    <xdr:to>
      <xdr:col>3</xdr:col>
      <xdr:colOff>3175</xdr:colOff>
      <xdr:row>56</xdr:row>
      <xdr:rowOff>155380</xdr:rowOff>
    </xdr:to>
    <xdr:sp macro="" textlink="">
      <xdr:nvSpPr>
        <xdr:cNvPr id="144" name="円/楕円 143"/>
        <xdr:cNvSpPr/>
      </xdr:nvSpPr>
      <xdr:spPr>
        <a:xfrm>
          <a:off x="1968500" y="965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457</xdr:rowOff>
    </xdr:from>
    <xdr:ext cx="599010" cy="259045"/>
    <xdr:sp macro="" textlink="">
      <xdr:nvSpPr>
        <xdr:cNvPr id="145" name="テキスト ボックス 144"/>
        <xdr:cNvSpPr txBox="1"/>
      </xdr:nvSpPr>
      <xdr:spPr>
        <a:xfrm>
          <a:off x="1719794" y="9430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109,609</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15992</xdr:rowOff>
    </xdr:from>
    <xdr:to>
      <xdr:col>1</xdr:col>
      <xdr:colOff>485775</xdr:colOff>
      <xdr:row>56</xdr:row>
      <xdr:rowOff>117592</xdr:rowOff>
    </xdr:to>
    <xdr:sp macro="" textlink="">
      <xdr:nvSpPr>
        <xdr:cNvPr id="146" name="円/楕円 145"/>
        <xdr:cNvSpPr/>
      </xdr:nvSpPr>
      <xdr:spPr>
        <a:xfrm>
          <a:off x="1079500" y="9617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54</xdr:row>
      <xdr:rowOff>134119</xdr:rowOff>
    </xdr:from>
    <xdr:ext cx="599010" cy="259045"/>
    <xdr:sp macro="" textlink="">
      <xdr:nvSpPr>
        <xdr:cNvPr id="147" name="テキスト ボックス 146"/>
        <xdr:cNvSpPr txBox="1"/>
      </xdr:nvSpPr>
      <xdr:spPr>
        <a:xfrm>
          <a:off x="830794" y="9392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114,568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56/107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9" name="テキスト ボックス 158"/>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1" name="テキスト ボックス 160"/>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3" name="テキスト ボックス 162"/>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5" name="テキスト ボックス 164"/>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7" name="テキスト ボックス 166"/>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69</xdr:row>
      <xdr:rowOff>127470</xdr:rowOff>
    </xdr:from>
    <xdr:to>
      <xdr:col>6</xdr:col>
      <xdr:colOff>510540</xdr:colOff>
      <xdr:row>79</xdr:row>
      <xdr:rowOff>39115</xdr:rowOff>
    </xdr:to>
    <xdr:cxnSp macro="">
      <xdr:nvCxnSpPr>
        <xdr:cNvPr id="171" name="直線コネクタ 170"/>
        <xdr:cNvCxnSpPr/>
      </xdr:nvCxnSpPr>
      <xdr:spPr>
        <a:xfrm flipV="1">
          <a:off x="4633595" y="11957520"/>
          <a:ext cx="1270" cy="1626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42942</xdr:rowOff>
    </xdr:from>
    <xdr:ext cx="378565" cy="259045"/>
    <xdr:sp macro="" textlink="">
      <xdr:nvSpPr>
        <xdr:cNvPr id="172" name="維持補修費最小値テキスト"/>
        <xdr:cNvSpPr txBox="1"/>
      </xdr:nvSpPr>
      <xdr:spPr>
        <a:xfrm>
          <a:off x="4686300" y="135874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422275</xdr:colOff>
      <xdr:row>79</xdr:row>
      <xdr:rowOff>39115</xdr:rowOff>
    </xdr:from>
    <xdr:to>
      <xdr:col>6</xdr:col>
      <xdr:colOff>600075</xdr:colOff>
      <xdr:row>79</xdr:row>
      <xdr:rowOff>39115</xdr:rowOff>
    </xdr:to>
    <xdr:cxnSp macro="">
      <xdr:nvCxnSpPr>
        <xdr:cNvPr id="173" name="直線コネクタ 172"/>
        <xdr:cNvCxnSpPr/>
      </xdr:nvCxnSpPr>
      <xdr:spPr>
        <a:xfrm>
          <a:off x="4546600" y="1358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74147</xdr:rowOff>
    </xdr:from>
    <xdr:ext cx="534377" cy="259045"/>
    <xdr:sp macro="" textlink="">
      <xdr:nvSpPr>
        <xdr:cNvPr id="174" name="維持補修費最大値テキスト"/>
        <xdr:cNvSpPr txBox="1"/>
      </xdr:nvSpPr>
      <xdr:spPr>
        <a:xfrm>
          <a:off x="4686300" y="11732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42,821</a:t>
          </a:r>
          <a:endParaRPr kumimoji="1" lang="ja-JP" altLang="en-US" sz="1000" b="1">
            <a:latin typeface="ＭＳ Ｐゴシック"/>
          </a:endParaRPr>
        </a:p>
      </xdr:txBody>
    </xdr:sp>
    <xdr:clientData/>
  </xdr:oneCellAnchor>
  <xdr:twoCellAnchor>
    <xdr:from>
      <xdr:col>6</xdr:col>
      <xdr:colOff>422275</xdr:colOff>
      <xdr:row>69</xdr:row>
      <xdr:rowOff>127470</xdr:rowOff>
    </xdr:from>
    <xdr:to>
      <xdr:col>6</xdr:col>
      <xdr:colOff>600075</xdr:colOff>
      <xdr:row>69</xdr:row>
      <xdr:rowOff>127470</xdr:rowOff>
    </xdr:to>
    <xdr:cxnSp macro="">
      <xdr:nvCxnSpPr>
        <xdr:cNvPr id="175" name="直線コネクタ 174"/>
        <xdr:cNvCxnSpPr/>
      </xdr:nvCxnSpPr>
      <xdr:spPr>
        <a:xfrm>
          <a:off x="4546600" y="11957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2960</xdr:rowOff>
    </xdr:from>
    <xdr:to>
      <xdr:col>6</xdr:col>
      <xdr:colOff>511175</xdr:colOff>
      <xdr:row>77</xdr:row>
      <xdr:rowOff>24791</xdr:rowOff>
    </xdr:to>
    <xdr:cxnSp macro="">
      <xdr:nvCxnSpPr>
        <xdr:cNvPr id="176" name="直線コネクタ 175"/>
        <xdr:cNvCxnSpPr/>
      </xdr:nvCxnSpPr>
      <xdr:spPr>
        <a:xfrm flipV="1">
          <a:off x="3797300" y="13204610"/>
          <a:ext cx="838200" cy="21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151210</xdr:rowOff>
    </xdr:from>
    <xdr:ext cx="534377" cy="259045"/>
    <xdr:sp macro="" textlink="">
      <xdr:nvSpPr>
        <xdr:cNvPr id="177" name="維持補修費平均値テキスト"/>
        <xdr:cNvSpPr txBox="1"/>
      </xdr:nvSpPr>
      <xdr:spPr>
        <a:xfrm>
          <a:off x="4686300" y="128385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128333</xdr:rowOff>
    </xdr:from>
    <xdr:to>
      <xdr:col>6</xdr:col>
      <xdr:colOff>561975</xdr:colOff>
      <xdr:row>76</xdr:row>
      <xdr:rowOff>58483</xdr:rowOff>
    </xdr:to>
    <xdr:sp macro="" textlink="">
      <xdr:nvSpPr>
        <xdr:cNvPr id="178" name="フローチャート : 判断 177"/>
        <xdr:cNvSpPr/>
      </xdr:nvSpPr>
      <xdr:spPr>
        <a:xfrm>
          <a:off x="4584700" y="12987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24791</xdr:rowOff>
    </xdr:from>
    <xdr:to>
      <xdr:col>5</xdr:col>
      <xdr:colOff>358775</xdr:colOff>
      <xdr:row>77</xdr:row>
      <xdr:rowOff>29935</xdr:rowOff>
    </xdr:to>
    <xdr:cxnSp macro="">
      <xdr:nvCxnSpPr>
        <xdr:cNvPr id="179" name="直線コネクタ 178"/>
        <xdr:cNvCxnSpPr/>
      </xdr:nvCxnSpPr>
      <xdr:spPr>
        <a:xfrm flipV="1">
          <a:off x="2908300" y="13226441"/>
          <a:ext cx="889000" cy="5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59449</xdr:rowOff>
    </xdr:from>
    <xdr:to>
      <xdr:col>5</xdr:col>
      <xdr:colOff>409575</xdr:colOff>
      <xdr:row>75</xdr:row>
      <xdr:rowOff>161049</xdr:rowOff>
    </xdr:to>
    <xdr:sp macro="" textlink="">
      <xdr:nvSpPr>
        <xdr:cNvPr id="180" name="フローチャート : 判断 179"/>
        <xdr:cNvSpPr/>
      </xdr:nvSpPr>
      <xdr:spPr>
        <a:xfrm>
          <a:off x="3746500" y="12918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74</xdr:row>
      <xdr:rowOff>6126</xdr:rowOff>
    </xdr:from>
    <xdr:ext cx="534377" cy="259045"/>
    <xdr:sp macro="" textlink="">
      <xdr:nvSpPr>
        <xdr:cNvPr id="181" name="テキスト ボックス 180"/>
        <xdr:cNvSpPr txBox="1"/>
      </xdr:nvSpPr>
      <xdr:spPr>
        <a:xfrm>
          <a:off x="3530111" y="12693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16,273</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29935</xdr:rowOff>
    </xdr:from>
    <xdr:to>
      <xdr:col>4</xdr:col>
      <xdr:colOff>155575</xdr:colOff>
      <xdr:row>77</xdr:row>
      <xdr:rowOff>78587</xdr:rowOff>
    </xdr:to>
    <xdr:cxnSp macro="">
      <xdr:nvCxnSpPr>
        <xdr:cNvPr id="182" name="直線コネクタ 181"/>
        <xdr:cNvCxnSpPr/>
      </xdr:nvCxnSpPr>
      <xdr:spPr>
        <a:xfrm flipV="1">
          <a:off x="2019300" y="13231585"/>
          <a:ext cx="889000" cy="48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139306</xdr:rowOff>
    </xdr:from>
    <xdr:to>
      <xdr:col>4</xdr:col>
      <xdr:colOff>206375</xdr:colOff>
      <xdr:row>76</xdr:row>
      <xdr:rowOff>69456</xdr:rowOff>
    </xdr:to>
    <xdr:sp macro="" textlink="">
      <xdr:nvSpPr>
        <xdr:cNvPr id="183" name="フローチャート : 判断 182"/>
        <xdr:cNvSpPr/>
      </xdr:nvSpPr>
      <xdr:spPr>
        <a:xfrm>
          <a:off x="2857500" y="1299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74</xdr:row>
      <xdr:rowOff>85983</xdr:rowOff>
    </xdr:from>
    <xdr:ext cx="534377" cy="259045"/>
    <xdr:sp macro="" textlink="">
      <xdr:nvSpPr>
        <xdr:cNvPr id="184" name="テキスト ボックス 183"/>
        <xdr:cNvSpPr txBox="1"/>
      </xdr:nvSpPr>
      <xdr:spPr>
        <a:xfrm>
          <a:off x="2641111" y="12773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14,177</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35268</xdr:rowOff>
    </xdr:from>
    <xdr:to>
      <xdr:col>2</xdr:col>
      <xdr:colOff>638175</xdr:colOff>
      <xdr:row>77</xdr:row>
      <xdr:rowOff>78587</xdr:rowOff>
    </xdr:to>
    <xdr:cxnSp macro="">
      <xdr:nvCxnSpPr>
        <xdr:cNvPr id="185" name="直線コネクタ 184"/>
        <xdr:cNvCxnSpPr/>
      </xdr:nvCxnSpPr>
      <xdr:spPr>
        <a:xfrm>
          <a:off x="1130300" y="13236918"/>
          <a:ext cx="889000" cy="43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162928</xdr:rowOff>
    </xdr:from>
    <xdr:to>
      <xdr:col>3</xdr:col>
      <xdr:colOff>3175</xdr:colOff>
      <xdr:row>76</xdr:row>
      <xdr:rowOff>93078</xdr:rowOff>
    </xdr:to>
    <xdr:sp macro="" textlink="">
      <xdr:nvSpPr>
        <xdr:cNvPr id="186" name="フローチャート : 判断 185"/>
        <xdr:cNvSpPr/>
      </xdr:nvSpPr>
      <xdr:spPr>
        <a:xfrm>
          <a:off x="1968500" y="1302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74</xdr:row>
      <xdr:rowOff>109605</xdr:rowOff>
    </xdr:from>
    <xdr:ext cx="534377" cy="259045"/>
    <xdr:sp macro="" textlink="">
      <xdr:nvSpPr>
        <xdr:cNvPr id="187" name="テキスト ボックス 186"/>
        <xdr:cNvSpPr txBox="1"/>
      </xdr:nvSpPr>
      <xdr:spPr>
        <a:xfrm>
          <a:off x="1752111" y="12796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13,557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39218</xdr:rowOff>
    </xdr:from>
    <xdr:to>
      <xdr:col>1</xdr:col>
      <xdr:colOff>485775</xdr:colOff>
      <xdr:row>76</xdr:row>
      <xdr:rowOff>140818</xdr:rowOff>
    </xdr:to>
    <xdr:sp macro="" textlink="">
      <xdr:nvSpPr>
        <xdr:cNvPr id="188" name="フローチャート : 判断 187"/>
        <xdr:cNvSpPr/>
      </xdr:nvSpPr>
      <xdr:spPr>
        <a:xfrm>
          <a:off x="1079500" y="13069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74</xdr:row>
      <xdr:rowOff>157345</xdr:rowOff>
    </xdr:from>
    <xdr:ext cx="534377" cy="259045"/>
    <xdr:sp macro="" textlink="">
      <xdr:nvSpPr>
        <xdr:cNvPr id="189" name="テキスト ボックス 188"/>
        <xdr:cNvSpPr txBox="1"/>
      </xdr:nvSpPr>
      <xdr:spPr>
        <a:xfrm>
          <a:off x="863111" y="12844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12,304</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123610</xdr:rowOff>
    </xdr:from>
    <xdr:to>
      <xdr:col>6</xdr:col>
      <xdr:colOff>561975</xdr:colOff>
      <xdr:row>77</xdr:row>
      <xdr:rowOff>53760</xdr:rowOff>
    </xdr:to>
    <xdr:sp macro="" textlink="">
      <xdr:nvSpPr>
        <xdr:cNvPr id="195" name="円/楕円 194"/>
        <xdr:cNvSpPr/>
      </xdr:nvSpPr>
      <xdr:spPr>
        <a:xfrm>
          <a:off x="4584700" y="1315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102037</xdr:rowOff>
    </xdr:from>
    <xdr:ext cx="534377" cy="259045"/>
    <xdr:sp macro="" textlink="">
      <xdr:nvSpPr>
        <xdr:cNvPr id="196" name="維持補修費該当値テキスト"/>
        <xdr:cNvSpPr txBox="1"/>
      </xdr:nvSpPr>
      <xdr:spPr>
        <a:xfrm>
          <a:off x="4686300" y="13132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10,089</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145441</xdr:rowOff>
    </xdr:from>
    <xdr:to>
      <xdr:col>5</xdr:col>
      <xdr:colOff>409575</xdr:colOff>
      <xdr:row>77</xdr:row>
      <xdr:rowOff>75591</xdr:rowOff>
    </xdr:to>
    <xdr:sp macro="" textlink="">
      <xdr:nvSpPr>
        <xdr:cNvPr id="197" name="円/楕円 196"/>
        <xdr:cNvSpPr/>
      </xdr:nvSpPr>
      <xdr:spPr>
        <a:xfrm>
          <a:off x="3746500" y="13175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66718</xdr:rowOff>
    </xdr:from>
    <xdr:ext cx="469744" cy="259045"/>
    <xdr:sp macro="" textlink="">
      <xdr:nvSpPr>
        <xdr:cNvPr id="198" name="テキスト ボックス 197"/>
        <xdr:cNvSpPr txBox="1"/>
      </xdr:nvSpPr>
      <xdr:spPr>
        <a:xfrm>
          <a:off x="3562427" y="13268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9,516</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150585</xdr:rowOff>
    </xdr:from>
    <xdr:to>
      <xdr:col>4</xdr:col>
      <xdr:colOff>206375</xdr:colOff>
      <xdr:row>77</xdr:row>
      <xdr:rowOff>80735</xdr:rowOff>
    </xdr:to>
    <xdr:sp macro="" textlink="">
      <xdr:nvSpPr>
        <xdr:cNvPr id="199" name="円/楕円 198"/>
        <xdr:cNvSpPr/>
      </xdr:nvSpPr>
      <xdr:spPr>
        <a:xfrm>
          <a:off x="2857500" y="1318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71862</xdr:rowOff>
    </xdr:from>
    <xdr:ext cx="469744" cy="259045"/>
    <xdr:sp macro="" textlink="">
      <xdr:nvSpPr>
        <xdr:cNvPr id="200" name="テキスト ボックス 199"/>
        <xdr:cNvSpPr txBox="1"/>
      </xdr:nvSpPr>
      <xdr:spPr>
        <a:xfrm>
          <a:off x="2673427" y="13273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9,381</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27787</xdr:rowOff>
    </xdr:from>
    <xdr:to>
      <xdr:col>3</xdr:col>
      <xdr:colOff>3175</xdr:colOff>
      <xdr:row>77</xdr:row>
      <xdr:rowOff>129387</xdr:rowOff>
    </xdr:to>
    <xdr:sp macro="" textlink="">
      <xdr:nvSpPr>
        <xdr:cNvPr id="201" name="円/楕円 200"/>
        <xdr:cNvSpPr/>
      </xdr:nvSpPr>
      <xdr:spPr>
        <a:xfrm>
          <a:off x="1968500" y="13229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120514</xdr:rowOff>
    </xdr:from>
    <xdr:ext cx="469744" cy="259045"/>
    <xdr:sp macro="" textlink="">
      <xdr:nvSpPr>
        <xdr:cNvPr id="202" name="テキスト ボックス 201"/>
        <xdr:cNvSpPr txBox="1"/>
      </xdr:nvSpPr>
      <xdr:spPr>
        <a:xfrm>
          <a:off x="1784427" y="13322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8,104</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155918</xdr:rowOff>
    </xdr:from>
    <xdr:to>
      <xdr:col>1</xdr:col>
      <xdr:colOff>485775</xdr:colOff>
      <xdr:row>77</xdr:row>
      <xdr:rowOff>86068</xdr:rowOff>
    </xdr:to>
    <xdr:sp macro="" textlink="">
      <xdr:nvSpPr>
        <xdr:cNvPr id="203" name="円/楕円 202"/>
        <xdr:cNvSpPr/>
      </xdr:nvSpPr>
      <xdr:spPr>
        <a:xfrm>
          <a:off x="1079500" y="13186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77195</xdr:rowOff>
    </xdr:from>
    <xdr:ext cx="469744" cy="259045"/>
    <xdr:sp macro="" textlink="">
      <xdr:nvSpPr>
        <xdr:cNvPr id="204" name="テキスト ボックス 203"/>
        <xdr:cNvSpPr txBox="1"/>
      </xdr:nvSpPr>
      <xdr:spPr>
        <a:xfrm>
          <a:off x="895427" y="13278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9,241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36/107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90,498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144444</xdr:rowOff>
    </xdr:from>
    <xdr:to>
      <xdr:col>6</xdr:col>
      <xdr:colOff>510540</xdr:colOff>
      <xdr:row>99</xdr:row>
      <xdr:rowOff>69748</xdr:rowOff>
    </xdr:to>
    <xdr:cxnSp macro="">
      <xdr:nvCxnSpPr>
        <xdr:cNvPr id="229" name="直線コネクタ 228"/>
        <xdr:cNvCxnSpPr/>
      </xdr:nvCxnSpPr>
      <xdr:spPr>
        <a:xfrm flipV="1">
          <a:off x="4633595" y="15574944"/>
          <a:ext cx="1270" cy="1468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73575</xdr:rowOff>
    </xdr:from>
    <xdr:ext cx="534377" cy="259045"/>
    <xdr:sp macro="" textlink="">
      <xdr:nvSpPr>
        <xdr:cNvPr id="230" name="扶助費最小値テキスト"/>
        <xdr:cNvSpPr txBox="1"/>
      </xdr:nvSpPr>
      <xdr:spPr>
        <a:xfrm>
          <a:off x="4686300" y="17047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38,672</a:t>
          </a:r>
          <a:endParaRPr kumimoji="1" lang="ja-JP" altLang="en-US" sz="1000" b="1">
            <a:latin typeface="ＭＳ Ｐゴシック"/>
          </a:endParaRPr>
        </a:p>
      </xdr:txBody>
    </xdr:sp>
    <xdr:clientData/>
  </xdr:oneCellAnchor>
  <xdr:twoCellAnchor>
    <xdr:from>
      <xdr:col>6</xdr:col>
      <xdr:colOff>422275</xdr:colOff>
      <xdr:row>99</xdr:row>
      <xdr:rowOff>69748</xdr:rowOff>
    </xdr:from>
    <xdr:to>
      <xdr:col>6</xdr:col>
      <xdr:colOff>600075</xdr:colOff>
      <xdr:row>99</xdr:row>
      <xdr:rowOff>69748</xdr:rowOff>
    </xdr:to>
    <xdr:cxnSp macro="">
      <xdr:nvCxnSpPr>
        <xdr:cNvPr id="231" name="直線コネクタ 230"/>
        <xdr:cNvCxnSpPr/>
      </xdr:nvCxnSpPr>
      <xdr:spPr>
        <a:xfrm>
          <a:off x="4546600" y="17043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91121</xdr:rowOff>
    </xdr:from>
    <xdr:ext cx="599010" cy="259045"/>
    <xdr:sp macro="" textlink="">
      <xdr:nvSpPr>
        <xdr:cNvPr id="232" name="扶助費最大値テキスト"/>
        <xdr:cNvSpPr txBox="1"/>
      </xdr:nvSpPr>
      <xdr:spPr>
        <a:xfrm>
          <a:off x="4686300" y="15350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115,751</a:t>
          </a:r>
          <a:endParaRPr kumimoji="1" lang="ja-JP" altLang="en-US" sz="1000" b="1">
            <a:latin typeface="ＭＳ Ｐゴシック"/>
          </a:endParaRPr>
        </a:p>
      </xdr:txBody>
    </xdr:sp>
    <xdr:clientData/>
  </xdr:oneCellAnchor>
  <xdr:twoCellAnchor>
    <xdr:from>
      <xdr:col>6</xdr:col>
      <xdr:colOff>422275</xdr:colOff>
      <xdr:row>90</xdr:row>
      <xdr:rowOff>144444</xdr:rowOff>
    </xdr:from>
    <xdr:to>
      <xdr:col>6</xdr:col>
      <xdr:colOff>600075</xdr:colOff>
      <xdr:row>90</xdr:row>
      <xdr:rowOff>144444</xdr:rowOff>
    </xdr:to>
    <xdr:cxnSp macro="">
      <xdr:nvCxnSpPr>
        <xdr:cNvPr id="233" name="直線コネクタ 232"/>
        <xdr:cNvCxnSpPr/>
      </xdr:nvCxnSpPr>
      <xdr:spPr>
        <a:xfrm>
          <a:off x="4546600" y="15574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171362</xdr:rowOff>
    </xdr:from>
    <xdr:to>
      <xdr:col>6</xdr:col>
      <xdr:colOff>511175</xdr:colOff>
      <xdr:row>96</xdr:row>
      <xdr:rowOff>864</xdr:rowOff>
    </xdr:to>
    <xdr:cxnSp macro="">
      <xdr:nvCxnSpPr>
        <xdr:cNvPr id="234" name="直線コネクタ 233"/>
        <xdr:cNvCxnSpPr/>
      </xdr:nvCxnSpPr>
      <xdr:spPr>
        <a:xfrm flipV="1">
          <a:off x="3797300" y="16459112"/>
          <a:ext cx="838200" cy="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11244</xdr:rowOff>
    </xdr:from>
    <xdr:ext cx="534377" cy="259045"/>
    <xdr:sp macro="" textlink="">
      <xdr:nvSpPr>
        <xdr:cNvPr id="235" name="扶助費平均値テキスト"/>
        <xdr:cNvSpPr txBox="1"/>
      </xdr:nvSpPr>
      <xdr:spPr>
        <a:xfrm>
          <a:off x="4686300" y="164704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64,944</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32817</xdr:rowOff>
    </xdr:from>
    <xdr:to>
      <xdr:col>6</xdr:col>
      <xdr:colOff>561975</xdr:colOff>
      <xdr:row>96</xdr:row>
      <xdr:rowOff>134417</xdr:rowOff>
    </xdr:to>
    <xdr:sp macro="" textlink="">
      <xdr:nvSpPr>
        <xdr:cNvPr id="236" name="フローチャート : 判断 235"/>
        <xdr:cNvSpPr/>
      </xdr:nvSpPr>
      <xdr:spPr>
        <a:xfrm>
          <a:off x="4584700" y="16492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864</xdr:rowOff>
    </xdr:from>
    <xdr:to>
      <xdr:col>5</xdr:col>
      <xdr:colOff>358775</xdr:colOff>
      <xdr:row>97</xdr:row>
      <xdr:rowOff>6731</xdr:rowOff>
    </xdr:to>
    <xdr:cxnSp macro="">
      <xdr:nvCxnSpPr>
        <xdr:cNvPr id="237" name="直線コネクタ 236"/>
        <xdr:cNvCxnSpPr/>
      </xdr:nvCxnSpPr>
      <xdr:spPr>
        <a:xfrm flipV="1">
          <a:off x="2908300" y="16460064"/>
          <a:ext cx="889000" cy="177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64497</xdr:rowOff>
    </xdr:from>
    <xdr:to>
      <xdr:col>5</xdr:col>
      <xdr:colOff>409575</xdr:colOff>
      <xdr:row>96</xdr:row>
      <xdr:rowOff>166097</xdr:rowOff>
    </xdr:to>
    <xdr:sp macro="" textlink="">
      <xdr:nvSpPr>
        <xdr:cNvPr id="238" name="フローチャート : 判断 237"/>
        <xdr:cNvSpPr/>
      </xdr:nvSpPr>
      <xdr:spPr>
        <a:xfrm>
          <a:off x="3746500" y="16523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157224</xdr:rowOff>
    </xdr:from>
    <xdr:ext cx="534377" cy="259045"/>
    <xdr:sp macro="" textlink="">
      <xdr:nvSpPr>
        <xdr:cNvPr id="239" name="テキスト ボックス 238"/>
        <xdr:cNvSpPr txBox="1"/>
      </xdr:nvSpPr>
      <xdr:spPr>
        <a:xfrm>
          <a:off x="3530111" y="16616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63,281</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6731</xdr:rowOff>
    </xdr:from>
    <xdr:to>
      <xdr:col>4</xdr:col>
      <xdr:colOff>155575</xdr:colOff>
      <xdr:row>97</xdr:row>
      <xdr:rowOff>49079</xdr:rowOff>
    </xdr:to>
    <xdr:cxnSp macro="">
      <xdr:nvCxnSpPr>
        <xdr:cNvPr id="240" name="直線コネクタ 239"/>
        <xdr:cNvCxnSpPr/>
      </xdr:nvCxnSpPr>
      <xdr:spPr>
        <a:xfrm flipV="1">
          <a:off x="2019300" y="16637381"/>
          <a:ext cx="889000" cy="42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23292</xdr:rowOff>
    </xdr:from>
    <xdr:to>
      <xdr:col>4</xdr:col>
      <xdr:colOff>206375</xdr:colOff>
      <xdr:row>97</xdr:row>
      <xdr:rowOff>124892</xdr:rowOff>
    </xdr:to>
    <xdr:sp macro="" textlink="">
      <xdr:nvSpPr>
        <xdr:cNvPr id="241" name="フローチャート : 判断 240"/>
        <xdr:cNvSpPr/>
      </xdr:nvSpPr>
      <xdr:spPr>
        <a:xfrm>
          <a:off x="2857500" y="1665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116019</xdr:rowOff>
    </xdr:from>
    <xdr:ext cx="534377" cy="259045"/>
    <xdr:sp macro="" textlink="">
      <xdr:nvSpPr>
        <xdr:cNvPr id="242" name="テキスト ボックス 241"/>
        <xdr:cNvSpPr txBox="1"/>
      </xdr:nvSpPr>
      <xdr:spPr>
        <a:xfrm>
          <a:off x="2641111" y="16746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56,444</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49079</xdr:rowOff>
    </xdr:from>
    <xdr:to>
      <xdr:col>2</xdr:col>
      <xdr:colOff>638175</xdr:colOff>
      <xdr:row>97</xdr:row>
      <xdr:rowOff>125337</xdr:rowOff>
    </xdr:to>
    <xdr:cxnSp macro="">
      <xdr:nvCxnSpPr>
        <xdr:cNvPr id="243" name="直線コネクタ 242"/>
        <xdr:cNvCxnSpPr/>
      </xdr:nvCxnSpPr>
      <xdr:spPr>
        <a:xfrm flipV="1">
          <a:off x="1130300" y="16679729"/>
          <a:ext cx="889000" cy="76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19805</xdr:rowOff>
    </xdr:from>
    <xdr:to>
      <xdr:col>3</xdr:col>
      <xdr:colOff>3175</xdr:colOff>
      <xdr:row>97</xdr:row>
      <xdr:rowOff>121405</xdr:rowOff>
    </xdr:to>
    <xdr:sp macro="" textlink="">
      <xdr:nvSpPr>
        <xdr:cNvPr id="244" name="フローチャート : 判断 243"/>
        <xdr:cNvSpPr/>
      </xdr:nvSpPr>
      <xdr:spPr>
        <a:xfrm>
          <a:off x="1968500" y="1665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112532</xdr:rowOff>
    </xdr:from>
    <xdr:ext cx="534377" cy="259045"/>
    <xdr:sp macro="" textlink="">
      <xdr:nvSpPr>
        <xdr:cNvPr id="245" name="テキスト ボックス 244"/>
        <xdr:cNvSpPr txBox="1"/>
      </xdr:nvSpPr>
      <xdr:spPr>
        <a:xfrm>
          <a:off x="1752111" y="16743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56,627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85034</xdr:rowOff>
    </xdr:from>
    <xdr:to>
      <xdr:col>1</xdr:col>
      <xdr:colOff>485775</xdr:colOff>
      <xdr:row>98</xdr:row>
      <xdr:rowOff>15184</xdr:rowOff>
    </xdr:to>
    <xdr:sp macro="" textlink="">
      <xdr:nvSpPr>
        <xdr:cNvPr id="246" name="フローチャート : 判断 245"/>
        <xdr:cNvSpPr/>
      </xdr:nvSpPr>
      <xdr:spPr>
        <a:xfrm>
          <a:off x="1079500" y="16715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6311</xdr:rowOff>
    </xdr:from>
    <xdr:ext cx="534377" cy="259045"/>
    <xdr:sp macro="" textlink="">
      <xdr:nvSpPr>
        <xdr:cNvPr id="247" name="テキスト ボックス 246"/>
        <xdr:cNvSpPr txBox="1"/>
      </xdr:nvSpPr>
      <xdr:spPr>
        <a:xfrm>
          <a:off x="863111" y="16808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53,203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120562</xdr:rowOff>
    </xdr:from>
    <xdr:to>
      <xdr:col>6</xdr:col>
      <xdr:colOff>561975</xdr:colOff>
      <xdr:row>96</xdr:row>
      <xdr:rowOff>50712</xdr:rowOff>
    </xdr:to>
    <xdr:sp macro="" textlink="">
      <xdr:nvSpPr>
        <xdr:cNvPr id="253" name="円/楕円 252"/>
        <xdr:cNvSpPr/>
      </xdr:nvSpPr>
      <xdr:spPr>
        <a:xfrm>
          <a:off x="4584700" y="16408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143439</xdr:rowOff>
    </xdr:from>
    <xdr:ext cx="534377" cy="259045"/>
    <xdr:sp macro="" textlink="">
      <xdr:nvSpPr>
        <xdr:cNvPr id="254" name="扶助費該当値テキスト"/>
        <xdr:cNvSpPr txBox="1"/>
      </xdr:nvSpPr>
      <xdr:spPr>
        <a:xfrm>
          <a:off x="4686300" y="16259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69,338</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121514</xdr:rowOff>
    </xdr:from>
    <xdr:to>
      <xdr:col>5</xdr:col>
      <xdr:colOff>409575</xdr:colOff>
      <xdr:row>96</xdr:row>
      <xdr:rowOff>51664</xdr:rowOff>
    </xdr:to>
    <xdr:sp macro="" textlink="">
      <xdr:nvSpPr>
        <xdr:cNvPr id="255" name="円/楕円 254"/>
        <xdr:cNvSpPr/>
      </xdr:nvSpPr>
      <xdr:spPr>
        <a:xfrm>
          <a:off x="3746500" y="16409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68191</xdr:rowOff>
    </xdr:from>
    <xdr:ext cx="534377" cy="259045"/>
    <xdr:sp macro="" textlink="">
      <xdr:nvSpPr>
        <xdr:cNvPr id="256" name="テキスト ボックス 255"/>
        <xdr:cNvSpPr txBox="1"/>
      </xdr:nvSpPr>
      <xdr:spPr>
        <a:xfrm>
          <a:off x="3530111" y="16184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69,288</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127381</xdr:rowOff>
    </xdr:from>
    <xdr:to>
      <xdr:col>4</xdr:col>
      <xdr:colOff>206375</xdr:colOff>
      <xdr:row>97</xdr:row>
      <xdr:rowOff>57531</xdr:rowOff>
    </xdr:to>
    <xdr:sp macro="" textlink="">
      <xdr:nvSpPr>
        <xdr:cNvPr id="257" name="円/楕円 256"/>
        <xdr:cNvSpPr/>
      </xdr:nvSpPr>
      <xdr:spPr>
        <a:xfrm>
          <a:off x="2857500" y="16586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74058</xdr:rowOff>
    </xdr:from>
    <xdr:ext cx="534377" cy="259045"/>
    <xdr:sp macro="" textlink="">
      <xdr:nvSpPr>
        <xdr:cNvPr id="258" name="テキスト ボックス 257"/>
        <xdr:cNvSpPr txBox="1"/>
      </xdr:nvSpPr>
      <xdr:spPr>
        <a:xfrm>
          <a:off x="2641111" y="16361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59,980</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169729</xdr:rowOff>
    </xdr:from>
    <xdr:to>
      <xdr:col>3</xdr:col>
      <xdr:colOff>3175</xdr:colOff>
      <xdr:row>97</xdr:row>
      <xdr:rowOff>99879</xdr:rowOff>
    </xdr:to>
    <xdr:sp macro="" textlink="">
      <xdr:nvSpPr>
        <xdr:cNvPr id="259" name="円/楕円 258"/>
        <xdr:cNvSpPr/>
      </xdr:nvSpPr>
      <xdr:spPr>
        <a:xfrm>
          <a:off x="1968500" y="16628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116406</xdr:rowOff>
    </xdr:from>
    <xdr:ext cx="534377" cy="259045"/>
    <xdr:sp macro="" textlink="">
      <xdr:nvSpPr>
        <xdr:cNvPr id="260" name="テキスト ボックス 259"/>
        <xdr:cNvSpPr txBox="1"/>
      </xdr:nvSpPr>
      <xdr:spPr>
        <a:xfrm>
          <a:off x="1752111" y="16404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57,757</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74537</xdr:rowOff>
    </xdr:from>
    <xdr:to>
      <xdr:col>1</xdr:col>
      <xdr:colOff>485775</xdr:colOff>
      <xdr:row>98</xdr:row>
      <xdr:rowOff>4687</xdr:rowOff>
    </xdr:to>
    <xdr:sp macro="" textlink="">
      <xdr:nvSpPr>
        <xdr:cNvPr id="261" name="円/楕円 260"/>
        <xdr:cNvSpPr/>
      </xdr:nvSpPr>
      <xdr:spPr>
        <a:xfrm>
          <a:off x="1079500" y="16705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21214</xdr:rowOff>
    </xdr:from>
    <xdr:ext cx="534377" cy="259045"/>
    <xdr:sp macro="" textlink="">
      <xdr:nvSpPr>
        <xdr:cNvPr id="262" name="テキスト ボックス 261"/>
        <xdr:cNvSpPr txBox="1"/>
      </xdr:nvSpPr>
      <xdr:spPr>
        <a:xfrm>
          <a:off x="863111" y="16480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53,754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83/107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36,777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3" name="直線コネクタ 272"/>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4" name="テキスト ボックス 273"/>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5" name="直線コネクタ 274"/>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144434</xdr:rowOff>
    </xdr:from>
    <xdr:ext cx="595419" cy="259045"/>
    <xdr:sp macro="" textlink="">
      <xdr:nvSpPr>
        <xdr:cNvPr id="276" name="テキスト ボックス 275"/>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7" name="直線コネクタ 276"/>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34</xdr:row>
      <xdr:rowOff>160763</xdr:rowOff>
    </xdr:from>
    <xdr:ext cx="595419" cy="259045"/>
    <xdr:sp macro="" textlink="">
      <xdr:nvSpPr>
        <xdr:cNvPr id="278" name="テキスト ボックス 277"/>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9" name="直線コネクタ 278"/>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80" name="テキスト ボックス 279"/>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1" name="直線コネクタ 280"/>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2" name="テキスト ボックス 281"/>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3" name="直線コネクタ 282"/>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4" name="テキスト ボックス 283"/>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6" name="テキスト ボックス 285"/>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7"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66006</xdr:rowOff>
    </xdr:from>
    <xdr:to>
      <xdr:col>15</xdr:col>
      <xdr:colOff>180340</xdr:colOff>
      <xdr:row>38</xdr:row>
      <xdr:rowOff>70996</xdr:rowOff>
    </xdr:to>
    <xdr:cxnSp macro="">
      <xdr:nvCxnSpPr>
        <xdr:cNvPr id="288" name="直線コネクタ 287"/>
        <xdr:cNvCxnSpPr/>
      </xdr:nvCxnSpPr>
      <xdr:spPr>
        <a:xfrm flipV="1">
          <a:off x="10475595" y="5209506"/>
          <a:ext cx="1270" cy="1376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74823</xdr:rowOff>
    </xdr:from>
    <xdr:ext cx="534377" cy="259045"/>
    <xdr:sp macro="" textlink="">
      <xdr:nvSpPr>
        <xdr:cNvPr id="289" name="補助費等最小値テキスト"/>
        <xdr:cNvSpPr txBox="1"/>
      </xdr:nvSpPr>
      <xdr:spPr>
        <a:xfrm>
          <a:off x="10528300" y="6589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61,038</a:t>
          </a:r>
          <a:endParaRPr kumimoji="1" lang="ja-JP" altLang="en-US" sz="1000" b="1">
            <a:latin typeface="ＭＳ Ｐゴシック"/>
          </a:endParaRPr>
        </a:p>
      </xdr:txBody>
    </xdr:sp>
    <xdr:clientData/>
  </xdr:oneCellAnchor>
  <xdr:twoCellAnchor>
    <xdr:from>
      <xdr:col>15</xdr:col>
      <xdr:colOff>92075</xdr:colOff>
      <xdr:row>38</xdr:row>
      <xdr:rowOff>70996</xdr:rowOff>
    </xdr:from>
    <xdr:to>
      <xdr:col>15</xdr:col>
      <xdr:colOff>269875</xdr:colOff>
      <xdr:row>38</xdr:row>
      <xdr:rowOff>70996</xdr:rowOff>
    </xdr:to>
    <xdr:cxnSp macro="">
      <xdr:nvCxnSpPr>
        <xdr:cNvPr id="290" name="直線コネクタ 289"/>
        <xdr:cNvCxnSpPr/>
      </xdr:nvCxnSpPr>
      <xdr:spPr>
        <a:xfrm>
          <a:off x="10388600" y="658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12683</xdr:rowOff>
    </xdr:from>
    <xdr:ext cx="599010" cy="259045"/>
    <xdr:sp macro="" textlink="">
      <xdr:nvSpPr>
        <xdr:cNvPr id="291" name="補助費等最大値テキスト"/>
        <xdr:cNvSpPr txBox="1"/>
      </xdr:nvSpPr>
      <xdr:spPr>
        <a:xfrm>
          <a:off x="10528300" y="49847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482,566</a:t>
          </a:r>
          <a:endParaRPr kumimoji="1" lang="ja-JP" altLang="en-US" sz="1000" b="1">
            <a:latin typeface="ＭＳ Ｐゴシック"/>
          </a:endParaRPr>
        </a:p>
      </xdr:txBody>
    </xdr:sp>
    <xdr:clientData/>
  </xdr:oneCellAnchor>
  <xdr:twoCellAnchor>
    <xdr:from>
      <xdr:col>15</xdr:col>
      <xdr:colOff>92075</xdr:colOff>
      <xdr:row>30</xdr:row>
      <xdr:rowOff>66006</xdr:rowOff>
    </xdr:from>
    <xdr:to>
      <xdr:col>15</xdr:col>
      <xdr:colOff>269875</xdr:colOff>
      <xdr:row>30</xdr:row>
      <xdr:rowOff>66006</xdr:rowOff>
    </xdr:to>
    <xdr:cxnSp macro="">
      <xdr:nvCxnSpPr>
        <xdr:cNvPr id="292" name="直線コネクタ 291"/>
        <xdr:cNvCxnSpPr/>
      </xdr:nvCxnSpPr>
      <xdr:spPr>
        <a:xfrm>
          <a:off x="10388600" y="5209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149677</xdr:rowOff>
    </xdr:from>
    <xdr:to>
      <xdr:col>15</xdr:col>
      <xdr:colOff>180975</xdr:colOff>
      <xdr:row>37</xdr:row>
      <xdr:rowOff>154879</xdr:rowOff>
    </xdr:to>
    <xdr:cxnSp macro="">
      <xdr:nvCxnSpPr>
        <xdr:cNvPr id="293" name="直線コネクタ 292"/>
        <xdr:cNvCxnSpPr/>
      </xdr:nvCxnSpPr>
      <xdr:spPr>
        <a:xfrm flipV="1">
          <a:off x="9639300" y="6493327"/>
          <a:ext cx="838200" cy="5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139957</xdr:rowOff>
    </xdr:from>
    <xdr:ext cx="599010" cy="259045"/>
    <xdr:sp macro="" textlink="">
      <xdr:nvSpPr>
        <xdr:cNvPr id="294" name="補助費等平均値テキスト"/>
        <xdr:cNvSpPr txBox="1"/>
      </xdr:nvSpPr>
      <xdr:spPr>
        <a:xfrm>
          <a:off x="10528300" y="61407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136,371</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117080</xdr:rowOff>
    </xdr:from>
    <xdr:to>
      <xdr:col>15</xdr:col>
      <xdr:colOff>231775</xdr:colOff>
      <xdr:row>37</xdr:row>
      <xdr:rowOff>47230</xdr:rowOff>
    </xdr:to>
    <xdr:sp macro="" textlink="">
      <xdr:nvSpPr>
        <xdr:cNvPr id="295" name="フローチャート : 判断 294"/>
        <xdr:cNvSpPr/>
      </xdr:nvSpPr>
      <xdr:spPr>
        <a:xfrm>
          <a:off x="10426700" y="6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154879</xdr:rowOff>
    </xdr:from>
    <xdr:to>
      <xdr:col>14</xdr:col>
      <xdr:colOff>28575</xdr:colOff>
      <xdr:row>38</xdr:row>
      <xdr:rowOff>8608</xdr:rowOff>
    </xdr:to>
    <xdr:cxnSp macro="">
      <xdr:nvCxnSpPr>
        <xdr:cNvPr id="296" name="直線コネクタ 295"/>
        <xdr:cNvCxnSpPr/>
      </xdr:nvCxnSpPr>
      <xdr:spPr>
        <a:xfrm flipV="1">
          <a:off x="8750300" y="6498529"/>
          <a:ext cx="889000" cy="25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151791</xdr:rowOff>
    </xdr:from>
    <xdr:to>
      <xdr:col>14</xdr:col>
      <xdr:colOff>79375</xdr:colOff>
      <xdr:row>37</xdr:row>
      <xdr:rowOff>81941</xdr:rowOff>
    </xdr:to>
    <xdr:sp macro="" textlink="">
      <xdr:nvSpPr>
        <xdr:cNvPr id="297" name="フローチャート : 判断 296"/>
        <xdr:cNvSpPr/>
      </xdr:nvSpPr>
      <xdr:spPr>
        <a:xfrm>
          <a:off x="9588500" y="6323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35</xdr:row>
      <xdr:rowOff>98468</xdr:rowOff>
    </xdr:from>
    <xdr:ext cx="599010" cy="259045"/>
    <xdr:sp macro="" textlink="">
      <xdr:nvSpPr>
        <xdr:cNvPr id="298" name="テキスト ボックス 297"/>
        <xdr:cNvSpPr txBox="1"/>
      </xdr:nvSpPr>
      <xdr:spPr>
        <a:xfrm>
          <a:off x="9339794" y="6099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125,742</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8608</xdr:rowOff>
    </xdr:from>
    <xdr:to>
      <xdr:col>12</xdr:col>
      <xdr:colOff>511175</xdr:colOff>
      <xdr:row>38</xdr:row>
      <xdr:rowOff>47120</xdr:rowOff>
    </xdr:to>
    <xdr:cxnSp macro="">
      <xdr:nvCxnSpPr>
        <xdr:cNvPr id="299" name="直線コネクタ 298"/>
        <xdr:cNvCxnSpPr/>
      </xdr:nvCxnSpPr>
      <xdr:spPr>
        <a:xfrm flipV="1">
          <a:off x="7861300" y="6523708"/>
          <a:ext cx="889000" cy="38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21858</xdr:rowOff>
    </xdr:from>
    <xdr:to>
      <xdr:col>12</xdr:col>
      <xdr:colOff>561975</xdr:colOff>
      <xdr:row>37</xdr:row>
      <xdr:rowOff>123458</xdr:rowOff>
    </xdr:to>
    <xdr:sp macro="" textlink="">
      <xdr:nvSpPr>
        <xdr:cNvPr id="300" name="フローチャート : 判断 299"/>
        <xdr:cNvSpPr/>
      </xdr:nvSpPr>
      <xdr:spPr>
        <a:xfrm>
          <a:off x="8699500" y="6365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35</xdr:row>
      <xdr:rowOff>139985</xdr:rowOff>
    </xdr:from>
    <xdr:ext cx="599010" cy="259045"/>
    <xdr:sp macro="" textlink="">
      <xdr:nvSpPr>
        <xdr:cNvPr id="301" name="テキスト ボックス 300"/>
        <xdr:cNvSpPr txBox="1"/>
      </xdr:nvSpPr>
      <xdr:spPr>
        <a:xfrm>
          <a:off x="8450794" y="61407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113,029</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38548</xdr:rowOff>
    </xdr:from>
    <xdr:to>
      <xdr:col>11</xdr:col>
      <xdr:colOff>307975</xdr:colOff>
      <xdr:row>38</xdr:row>
      <xdr:rowOff>47120</xdr:rowOff>
    </xdr:to>
    <xdr:cxnSp macro="">
      <xdr:nvCxnSpPr>
        <xdr:cNvPr id="302" name="直線コネクタ 301"/>
        <xdr:cNvCxnSpPr/>
      </xdr:nvCxnSpPr>
      <xdr:spPr>
        <a:xfrm>
          <a:off x="6972300" y="6553648"/>
          <a:ext cx="889000" cy="8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44094</xdr:rowOff>
    </xdr:from>
    <xdr:to>
      <xdr:col>11</xdr:col>
      <xdr:colOff>358775</xdr:colOff>
      <xdr:row>37</xdr:row>
      <xdr:rowOff>145694</xdr:rowOff>
    </xdr:to>
    <xdr:sp macro="" textlink="">
      <xdr:nvSpPr>
        <xdr:cNvPr id="303" name="フローチャート : 判断 302"/>
        <xdr:cNvSpPr/>
      </xdr:nvSpPr>
      <xdr:spPr>
        <a:xfrm>
          <a:off x="7810500" y="6387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162221</xdr:rowOff>
    </xdr:from>
    <xdr:ext cx="599010" cy="259045"/>
    <xdr:sp macro="" textlink="">
      <xdr:nvSpPr>
        <xdr:cNvPr id="304" name="テキスト ボックス 303"/>
        <xdr:cNvSpPr txBox="1"/>
      </xdr:nvSpPr>
      <xdr:spPr>
        <a:xfrm>
          <a:off x="7561794" y="6162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106,220</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47190</xdr:rowOff>
    </xdr:from>
    <xdr:to>
      <xdr:col>10</xdr:col>
      <xdr:colOff>155575</xdr:colOff>
      <xdr:row>37</xdr:row>
      <xdr:rowOff>148790</xdr:rowOff>
    </xdr:to>
    <xdr:sp macro="" textlink="">
      <xdr:nvSpPr>
        <xdr:cNvPr id="305" name="フローチャート : 判断 304"/>
        <xdr:cNvSpPr/>
      </xdr:nvSpPr>
      <xdr:spPr>
        <a:xfrm>
          <a:off x="6921500" y="639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165317</xdr:rowOff>
    </xdr:from>
    <xdr:ext cx="599010" cy="259045"/>
    <xdr:sp macro="" textlink="">
      <xdr:nvSpPr>
        <xdr:cNvPr id="306" name="テキスト ボックス 305"/>
        <xdr:cNvSpPr txBox="1"/>
      </xdr:nvSpPr>
      <xdr:spPr>
        <a:xfrm>
          <a:off x="6672794" y="6166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105,272</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98877</xdr:rowOff>
    </xdr:from>
    <xdr:to>
      <xdr:col>15</xdr:col>
      <xdr:colOff>231775</xdr:colOff>
      <xdr:row>38</xdr:row>
      <xdr:rowOff>29027</xdr:rowOff>
    </xdr:to>
    <xdr:sp macro="" textlink="">
      <xdr:nvSpPr>
        <xdr:cNvPr id="312" name="円/楕円 311"/>
        <xdr:cNvSpPr/>
      </xdr:nvSpPr>
      <xdr:spPr>
        <a:xfrm>
          <a:off x="10426700" y="6442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13804</xdr:rowOff>
    </xdr:from>
    <xdr:ext cx="534377" cy="259045"/>
    <xdr:sp macro="" textlink="">
      <xdr:nvSpPr>
        <xdr:cNvPr id="313" name="補助費等該当値テキスト"/>
        <xdr:cNvSpPr txBox="1"/>
      </xdr:nvSpPr>
      <xdr:spPr>
        <a:xfrm>
          <a:off x="10528300" y="6357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89,445</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104079</xdr:rowOff>
    </xdr:from>
    <xdr:to>
      <xdr:col>14</xdr:col>
      <xdr:colOff>79375</xdr:colOff>
      <xdr:row>38</xdr:row>
      <xdr:rowOff>34229</xdr:rowOff>
    </xdr:to>
    <xdr:sp macro="" textlink="">
      <xdr:nvSpPr>
        <xdr:cNvPr id="314" name="円/楕円 313"/>
        <xdr:cNvSpPr/>
      </xdr:nvSpPr>
      <xdr:spPr>
        <a:xfrm>
          <a:off x="9588500" y="6447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25356</xdr:rowOff>
    </xdr:from>
    <xdr:ext cx="534377" cy="259045"/>
    <xdr:sp macro="" textlink="">
      <xdr:nvSpPr>
        <xdr:cNvPr id="315" name="テキスト ボックス 314"/>
        <xdr:cNvSpPr txBox="1"/>
      </xdr:nvSpPr>
      <xdr:spPr>
        <a:xfrm>
          <a:off x="9372111" y="6540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87,852</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129258</xdr:rowOff>
    </xdr:from>
    <xdr:to>
      <xdr:col>12</xdr:col>
      <xdr:colOff>561975</xdr:colOff>
      <xdr:row>38</xdr:row>
      <xdr:rowOff>59407</xdr:rowOff>
    </xdr:to>
    <xdr:sp macro="" textlink="">
      <xdr:nvSpPr>
        <xdr:cNvPr id="316" name="円/楕円 315"/>
        <xdr:cNvSpPr/>
      </xdr:nvSpPr>
      <xdr:spPr>
        <a:xfrm>
          <a:off x="8699500" y="647290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50535</xdr:rowOff>
    </xdr:from>
    <xdr:ext cx="534377" cy="259045"/>
    <xdr:sp macro="" textlink="">
      <xdr:nvSpPr>
        <xdr:cNvPr id="317" name="テキスト ボックス 316"/>
        <xdr:cNvSpPr txBox="1"/>
      </xdr:nvSpPr>
      <xdr:spPr>
        <a:xfrm>
          <a:off x="8483111" y="6565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80,142</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167770</xdr:rowOff>
    </xdr:from>
    <xdr:to>
      <xdr:col>11</xdr:col>
      <xdr:colOff>358775</xdr:colOff>
      <xdr:row>38</xdr:row>
      <xdr:rowOff>97920</xdr:rowOff>
    </xdr:to>
    <xdr:sp macro="" textlink="">
      <xdr:nvSpPr>
        <xdr:cNvPr id="318" name="円/楕円 317"/>
        <xdr:cNvSpPr/>
      </xdr:nvSpPr>
      <xdr:spPr>
        <a:xfrm>
          <a:off x="7810500" y="651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89047</xdr:rowOff>
    </xdr:from>
    <xdr:ext cx="534377" cy="259045"/>
    <xdr:sp macro="" textlink="">
      <xdr:nvSpPr>
        <xdr:cNvPr id="319" name="テキスト ボックス 318"/>
        <xdr:cNvSpPr txBox="1"/>
      </xdr:nvSpPr>
      <xdr:spPr>
        <a:xfrm>
          <a:off x="7594111" y="6604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68,349</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159198</xdr:rowOff>
    </xdr:from>
    <xdr:to>
      <xdr:col>10</xdr:col>
      <xdr:colOff>155575</xdr:colOff>
      <xdr:row>38</xdr:row>
      <xdr:rowOff>89348</xdr:rowOff>
    </xdr:to>
    <xdr:sp macro="" textlink="">
      <xdr:nvSpPr>
        <xdr:cNvPr id="320" name="円/楕円 319"/>
        <xdr:cNvSpPr/>
      </xdr:nvSpPr>
      <xdr:spPr>
        <a:xfrm>
          <a:off x="6921500" y="650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80475</xdr:rowOff>
    </xdr:from>
    <xdr:ext cx="534377" cy="259045"/>
    <xdr:sp macro="" textlink="">
      <xdr:nvSpPr>
        <xdr:cNvPr id="321" name="テキスト ボックス 320"/>
        <xdr:cNvSpPr txBox="1"/>
      </xdr:nvSpPr>
      <xdr:spPr>
        <a:xfrm>
          <a:off x="6705111" y="6595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70,974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77/107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66,274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2" name="直線コネクタ 331"/>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3" name="テキスト ボックス 332"/>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4" name="直線コネクタ 333"/>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5" name="テキスト ボックス 334"/>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6" name="直線コネクタ 335"/>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7" name="テキスト ボックス 336"/>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8" name="直線コネクタ 337"/>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9" name="テキスト ボックス 338"/>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0" name="直線コネクタ 339"/>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21970</xdr:rowOff>
    </xdr:from>
    <xdr:ext cx="595419" cy="259045"/>
    <xdr:sp macro="" textlink="">
      <xdr:nvSpPr>
        <xdr:cNvPr id="341" name="テキスト ボックス 340"/>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2" name="直線コネクタ 341"/>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38299</xdr:rowOff>
    </xdr:from>
    <xdr:ext cx="595419" cy="259045"/>
    <xdr:sp macro="" textlink="">
      <xdr:nvSpPr>
        <xdr:cNvPr id="343" name="テキスト ボックス 342"/>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49</xdr:row>
      <xdr:rowOff>155121</xdr:rowOff>
    </xdr:from>
    <xdr:to>
      <xdr:col>15</xdr:col>
      <xdr:colOff>180340</xdr:colOff>
      <xdr:row>59</xdr:row>
      <xdr:rowOff>2638</xdr:rowOff>
    </xdr:to>
    <xdr:cxnSp macro="">
      <xdr:nvCxnSpPr>
        <xdr:cNvPr id="347" name="直線コネクタ 346"/>
        <xdr:cNvCxnSpPr/>
      </xdr:nvCxnSpPr>
      <xdr:spPr>
        <a:xfrm flipV="1">
          <a:off x="10475595" y="8556171"/>
          <a:ext cx="1270" cy="15620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6465</xdr:rowOff>
    </xdr:from>
    <xdr:ext cx="534377" cy="259045"/>
    <xdr:sp macro="" textlink="">
      <xdr:nvSpPr>
        <xdr:cNvPr id="348" name="普通建設事業費最小値テキスト"/>
        <xdr:cNvSpPr txBox="1"/>
      </xdr:nvSpPr>
      <xdr:spPr>
        <a:xfrm>
          <a:off x="10528300" y="10122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29,470</a:t>
          </a:r>
          <a:endParaRPr kumimoji="1" lang="ja-JP" altLang="en-US" sz="1000" b="1">
            <a:latin typeface="ＭＳ Ｐゴシック"/>
          </a:endParaRPr>
        </a:p>
      </xdr:txBody>
    </xdr:sp>
    <xdr:clientData/>
  </xdr:oneCellAnchor>
  <xdr:twoCellAnchor>
    <xdr:from>
      <xdr:col>15</xdr:col>
      <xdr:colOff>92075</xdr:colOff>
      <xdr:row>59</xdr:row>
      <xdr:rowOff>2638</xdr:rowOff>
    </xdr:from>
    <xdr:to>
      <xdr:col>15</xdr:col>
      <xdr:colOff>269875</xdr:colOff>
      <xdr:row>59</xdr:row>
      <xdr:rowOff>2638</xdr:rowOff>
    </xdr:to>
    <xdr:cxnSp macro="">
      <xdr:nvCxnSpPr>
        <xdr:cNvPr id="349" name="直線コネクタ 348"/>
        <xdr:cNvCxnSpPr/>
      </xdr:nvCxnSpPr>
      <xdr:spPr>
        <a:xfrm>
          <a:off x="10388600" y="10118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101798</xdr:rowOff>
    </xdr:from>
    <xdr:ext cx="599010" cy="259045"/>
    <xdr:sp macro="" textlink="">
      <xdr:nvSpPr>
        <xdr:cNvPr id="350" name="普通建設事業費最大値テキスト"/>
        <xdr:cNvSpPr txBox="1"/>
      </xdr:nvSpPr>
      <xdr:spPr>
        <a:xfrm>
          <a:off x="10528300" y="8331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507,778</a:t>
          </a:r>
          <a:endParaRPr kumimoji="1" lang="ja-JP" altLang="en-US" sz="1000" b="1">
            <a:latin typeface="ＭＳ Ｐゴシック"/>
          </a:endParaRPr>
        </a:p>
      </xdr:txBody>
    </xdr:sp>
    <xdr:clientData/>
  </xdr:oneCellAnchor>
  <xdr:twoCellAnchor>
    <xdr:from>
      <xdr:col>15</xdr:col>
      <xdr:colOff>92075</xdr:colOff>
      <xdr:row>49</xdr:row>
      <xdr:rowOff>155121</xdr:rowOff>
    </xdr:from>
    <xdr:to>
      <xdr:col>15</xdr:col>
      <xdr:colOff>269875</xdr:colOff>
      <xdr:row>49</xdr:row>
      <xdr:rowOff>155121</xdr:rowOff>
    </xdr:to>
    <xdr:cxnSp macro="">
      <xdr:nvCxnSpPr>
        <xdr:cNvPr id="351" name="直線コネクタ 350"/>
        <xdr:cNvCxnSpPr/>
      </xdr:nvCxnSpPr>
      <xdr:spPr>
        <a:xfrm>
          <a:off x="10388600" y="85561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47565</xdr:rowOff>
    </xdr:from>
    <xdr:to>
      <xdr:col>15</xdr:col>
      <xdr:colOff>180975</xdr:colOff>
      <xdr:row>57</xdr:row>
      <xdr:rowOff>113685</xdr:rowOff>
    </xdr:to>
    <xdr:cxnSp macro="">
      <xdr:nvCxnSpPr>
        <xdr:cNvPr id="352" name="直線コネクタ 351"/>
        <xdr:cNvCxnSpPr/>
      </xdr:nvCxnSpPr>
      <xdr:spPr>
        <a:xfrm>
          <a:off x="9639300" y="9820215"/>
          <a:ext cx="838200" cy="66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55629</xdr:rowOff>
    </xdr:from>
    <xdr:ext cx="599010" cy="259045"/>
    <xdr:sp macro="" textlink="">
      <xdr:nvSpPr>
        <xdr:cNvPr id="353" name="普通建設事業費平均値テキスト"/>
        <xdr:cNvSpPr txBox="1"/>
      </xdr:nvSpPr>
      <xdr:spPr>
        <a:xfrm>
          <a:off x="10528300" y="94853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162,193</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32752</xdr:rowOff>
    </xdr:from>
    <xdr:to>
      <xdr:col>15</xdr:col>
      <xdr:colOff>231775</xdr:colOff>
      <xdr:row>56</xdr:row>
      <xdr:rowOff>134352</xdr:rowOff>
    </xdr:to>
    <xdr:sp macro="" textlink="">
      <xdr:nvSpPr>
        <xdr:cNvPr id="354" name="フローチャート : 判断 353"/>
        <xdr:cNvSpPr/>
      </xdr:nvSpPr>
      <xdr:spPr>
        <a:xfrm>
          <a:off x="10426700" y="9633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93601</xdr:rowOff>
    </xdr:from>
    <xdr:to>
      <xdr:col>14</xdr:col>
      <xdr:colOff>28575</xdr:colOff>
      <xdr:row>57</xdr:row>
      <xdr:rowOff>47565</xdr:rowOff>
    </xdr:to>
    <xdr:cxnSp macro="">
      <xdr:nvCxnSpPr>
        <xdr:cNvPr id="355" name="直線コネクタ 354"/>
        <xdr:cNvCxnSpPr/>
      </xdr:nvCxnSpPr>
      <xdr:spPr>
        <a:xfrm>
          <a:off x="8750300" y="9523351"/>
          <a:ext cx="889000" cy="296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160174</xdr:rowOff>
    </xdr:from>
    <xdr:to>
      <xdr:col>14</xdr:col>
      <xdr:colOff>79375</xdr:colOff>
      <xdr:row>56</xdr:row>
      <xdr:rowOff>90324</xdr:rowOff>
    </xdr:to>
    <xdr:sp macro="" textlink="">
      <xdr:nvSpPr>
        <xdr:cNvPr id="356" name="フローチャート : 判断 355"/>
        <xdr:cNvSpPr/>
      </xdr:nvSpPr>
      <xdr:spPr>
        <a:xfrm>
          <a:off x="9588500" y="9589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106851</xdr:rowOff>
    </xdr:from>
    <xdr:ext cx="599010" cy="259045"/>
    <xdr:sp macro="" textlink="">
      <xdr:nvSpPr>
        <xdr:cNvPr id="357" name="テキスト ボックス 356"/>
        <xdr:cNvSpPr txBox="1"/>
      </xdr:nvSpPr>
      <xdr:spPr>
        <a:xfrm>
          <a:off x="9339794" y="9365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175,675</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93601</xdr:rowOff>
    </xdr:from>
    <xdr:to>
      <xdr:col>12</xdr:col>
      <xdr:colOff>511175</xdr:colOff>
      <xdr:row>57</xdr:row>
      <xdr:rowOff>122144</xdr:rowOff>
    </xdr:to>
    <xdr:cxnSp macro="">
      <xdr:nvCxnSpPr>
        <xdr:cNvPr id="358" name="直線コネクタ 357"/>
        <xdr:cNvCxnSpPr/>
      </xdr:nvCxnSpPr>
      <xdr:spPr>
        <a:xfrm flipV="1">
          <a:off x="7861300" y="9523351"/>
          <a:ext cx="889000" cy="371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163727</xdr:rowOff>
    </xdr:from>
    <xdr:to>
      <xdr:col>12</xdr:col>
      <xdr:colOff>561975</xdr:colOff>
      <xdr:row>56</xdr:row>
      <xdr:rowOff>93877</xdr:rowOff>
    </xdr:to>
    <xdr:sp macro="" textlink="">
      <xdr:nvSpPr>
        <xdr:cNvPr id="359" name="フローチャート : 判断 358"/>
        <xdr:cNvSpPr/>
      </xdr:nvSpPr>
      <xdr:spPr>
        <a:xfrm>
          <a:off x="8699500" y="9593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85004</xdr:rowOff>
    </xdr:from>
    <xdr:ext cx="599010" cy="259045"/>
    <xdr:sp macro="" textlink="">
      <xdr:nvSpPr>
        <xdr:cNvPr id="360" name="テキスト ボックス 359"/>
        <xdr:cNvSpPr txBox="1"/>
      </xdr:nvSpPr>
      <xdr:spPr>
        <a:xfrm>
          <a:off x="8450794" y="9686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174,587</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25678</xdr:rowOff>
    </xdr:from>
    <xdr:to>
      <xdr:col>11</xdr:col>
      <xdr:colOff>307975</xdr:colOff>
      <xdr:row>57</xdr:row>
      <xdr:rowOff>122144</xdr:rowOff>
    </xdr:to>
    <xdr:cxnSp macro="">
      <xdr:nvCxnSpPr>
        <xdr:cNvPr id="361" name="直線コネクタ 360"/>
        <xdr:cNvCxnSpPr/>
      </xdr:nvCxnSpPr>
      <xdr:spPr>
        <a:xfrm>
          <a:off x="6972300" y="9798328"/>
          <a:ext cx="889000" cy="96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83541</xdr:rowOff>
    </xdr:from>
    <xdr:to>
      <xdr:col>11</xdr:col>
      <xdr:colOff>358775</xdr:colOff>
      <xdr:row>57</xdr:row>
      <xdr:rowOff>13691</xdr:rowOff>
    </xdr:to>
    <xdr:sp macro="" textlink="">
      <xdr:nvSpPr>
        <xdr:cNvPr id="362" name="フローチャート : 判断 361"/>
        <xdr:cNvSpPr/>
      </xdr:nvSpPr>
      <xdr:spPr>
        <a:xfrm>
          <a:off x="7810500" y="9684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30218</xdr:rowOff>
    </xdr:from>
    <xdr:ext cx="599010" cy="259045"/>
    <xdr:sp macro="" textlink="">
      <xdr:nvSpPr>
        <xdr:cNvPr id="363" name="テキスト ボックス 362"/>
        <xdr:cNvSpPr txBox="1"/>
      </xdr:nvSpPr>
      <xdr:spPr>
        <a:xfrm>
          <a:off x="7561794" y="9459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146,641</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85177</xdr:rowOff>
    </xdr:from>
    <xdr:to>
      <xdr:col>10</xdr:col>
      <xdr:colOff>155575</xdr:colOff>
      <xdr:row>57</xdr:row>
      <xdr:rowOff>15327</xdr:rowOff>
    </xdr:to>
    <xdr:sp macro="" textlink="">
      <xdr:nvSpPr>
        <xdr:cNvPr id="364" name="フローチャート : 判断 363"/>
        <xdr:cNvSpPr/>
      </xdr:nvSpPr>
      <xdr:spPr>
        <a:xfrm>
          <a:off x="6921500" y="9686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55</xdr:row>
      <xdr:rowOff>31854</xdr:rowOff>
    </xdr:from>
    <xdr:ext cx="599010" cy="259045"/>
    <xdr:sp macro="" textlink="">
      <xdr:nvSpPr>
        <xdr:cNvPr id="365" name="テキスト ボックス 364"/>
        <xdr:cNvSpPr txBox="1"/>
      </xdr:nvSpPr>
      <xdr:spPr>
        <a:xfrm>
          <a:off x="6672794" y="9461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146,140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62885</xdr:rowOff>
    </xdr:from>
    <xdr:to>
      <xdr:col>15</xdr:col>
      <xdr:colOff>231775</xdr:colOff>
      <xdr:row>57</xdr:row>
      <xdr:rowOff>164485</xdr:rowOff>
    </xdr:to>
    <xdr:sp macro="" textlink="">
      <xdr:nvSpPr>
        <xdr:cNvPr id="371" name="円/楕円 370"/>
        <xdr:cNvSpPr/>
      </xdr:nvSpPr>
      <xdr:spPr>
        <a:xfrm>
          <a:off x="10426700" y="983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41312</xdr:rowOff>
    </xdr:from>
    <xdr:ext cx="599010" cy="259045"/>
    <xdr:sp macro="" textlink="">
      <xdr:nvSpPr>
        <xdr:cNvPr id="372" name="普通建設事業費該当値テキスト"/>
        <xdr:cNvSpPr txBox="1"/>
      </xdr:nvSpPr>
      <xdr:spPr>
        <a:xfrm>
          <a:off x="10528300" y="9813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100,466</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168215</xdr:rowOff>
    </xdr:from>
    <xdr:to>
      <xdr:col>14</xdr:col>
      <xdr:colOff>79375</xdr:colOff>
      <xdr:row>57</xdr:row>
      <xdr:rowOff>98365</xdr:rowOff>
    </xdr:to>
    <xdr:sp macro="" textlink="">
      <xdr:nvSpPr>
        <xdr:cNvPr id="373" name="円/楕円 372"/>
        <xdr:cNvSpPr/>
      </xdr:nvSpPr>
      <xdr:spPr>
        <a:xfrm>
          <a:off x="9588500" y="976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89492</xdr:rowOff>
    </xdr:from>
    <xdr:ext cx="599010" cy="259045"/>
    <xdr:sp macro="" textlink="">
      <xdr:nvSpPr>
        <xdr:cNvPr id="374" name="テキスト ボックス 373"/>
        <xdr:cNvSpPr txBox="1"/>
      </xdr:nvSpPr>
      <xdr:spPr>
        <a:xfrm>
          <a:off x="9339794" y="9862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120,713</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42801</xdr:rowOff>
    </xdr:from>
    <xdr:to>
      <xdr:col>12</xdr:col>
      <xdr:colOff>561975</xdr:colOff>
      <xdr:row>55</xdr:row>
      <xdr:rowOff>144401</xdr:rowOff>
    </xdr:to>
    <xdr:sp macro="" textlink="">
      <xdr:nvSpPr>
        <xdr:cNvPr id="375" name="円/楕円 374"/>
        <xdr:cNvSpPr/>
      </xdr:nvSpPr>
      <xdr:spPr>
        <a:xfrm>
          <a:off x="8699500" y="9472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53</xdr:row>
      <xdr:rowOff>160928</xdr:rowOff>
    </xdr:from>
    <xdr:ext cx="599010" cy="259045"/>
    <xdr:sp macro="" textlink="">
      <xdr:nvSpPr>
        <xdr:cNvPr id="376" name="テキスト ボックス 375"/>
        <xdr:cNvSpPr txBox="1"/>
      </xdr:nvSpPr>
      <xdr:spPr>
        <a:xfrm>
          <a:off x="8450794" y="9247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211,616</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71344</xdr:rowOff>
    </xdr:from>
    <xdr:to>
      <xdr:col>11</xdr:col>
      <xdr:colOff>358775</xdr:colOff>
      <xdr:row>58</xdr:row>
      <xdr:rowOff>1494</xdr:rowOff>
    </xdr:to>
    <xdr:sp macro="" textlink="">
      <xdr:nvSpPr>
        <xdr:cNvPr id="377" name="円/楕円 376"/>
        <xdr:cNvSpPr/>
      </xdr:nvSpPr>
      <xdr:spPr>
        <a:xfrm>
          <a:off x="7810500" y="9843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164071</xdr:rowOff>
    </xdr:from>
    <xdr:ext cx="534377" cy="259045"/>
    <xdr:sp macro="" textlink="">
      <xdr:nvSpPr>
        <xdr:cNvPr id="378" name="テキスト ボックス 377"/>
        <xdr:cNvSpPr txBox="1"/>
      </xdr:nvSpPr>
      <xdr:spPr>
        <a:xfrm>
          <a:off x="7594111" y="9936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97,876</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146328</xdr:rowOff>
    </xdr:from>
    <xdr:to>
      <xdr:col>10</xdr:col>
      <xdr:colOff>155575</xdr:colOff>
      <xdr:row>57</xdr:row>
      <xdr:rowOff>76478</xdr:rowOff>
    </xdr:to>
    <xdr:sp macro="" textlink="">
      <xdr:nvSpPr>
        <xdr:cNvPr id="379" name="円/楕円 378"/>
        <xdr:cNvSpPr/>
      </xdr:nvSpPr>
      <xdr:spPr>
        <a:xfrm>
          <a:off x="6921500" y="974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67605</xdr:rowOff>
    </xdr:from>
    <xdr:ext cx="599010" cy="259045"/>
    <xdr:sp macro="" textlink="">
      <xdr:nvSpPr>
        <xdr:cNvPr id="380" name="テキスト ボックス 379"/>
        <xdr:cNvSpPr txBox="1"/>
      </xdr:nvSpPr>
      <xdr:spPr>
        <a:xfrm>
          <a:off x="6672794" y="9840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127,415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41/107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28,435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1" name="直線コネクタ 390"/>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2" name="テキスト ボックス 391"/>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3" name="直線コネクタ 392"/>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4" name="テキスト ボックス 393"/>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5" name="直線コネクタ 394"/>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6" name="テキスト ボックス 395"/>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7" name="直線コネクタ 396"/>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8" name="テキスト ボックス 397"/>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9" name="直線コネクタ 398"/>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0" name="テキスト ボックス 399"/>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46698</xdr:rowOff>
    </xdr:from>
    <xdr:to>
      <xdr:col>15</xdr:col>
      <xdr:colOff>180340</xdr:colOff>
      <xdr:row>79</xdr:row>
      <xdr:rowOff>44450</xdr:rowOff>
    </xdr:to>
    <xdr:cxnSp macro="">
      <xdr:nvCxnSpPr>
        <xdr:cNvPr id="404" name="直線コネクタ 403"/>
        <xdr:cNvCxnSpPr/>
      </xdr:nvCxnSpPr>
      <xdr:spPr>
        <a:xfrm flipV="1">
          <a:off x="10475595" y="12048198"/>
          <a:ext cx="1270" cy="15408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5"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6" name="直線コネクタ 405"/>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164825</xdr:rowOff>
    </xdr:from>
    <xdr:ext cx="599010" cy="259045"/>
    <xdr:sp macro="" textlink="">
      <xdr:nvSpPr>
        <xdr:cNvPr id="407" name="普通建設事業費 （ うち新規整備　）最大値テキスト"/>
        <xdr:cNvSpPr txBox="1"/>
      </xdr:nvSpPr>
      <xdr:spPr>
        <a:xfrm>
          <a:off x="10528300" y="11823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404,410</a:t>
          </a:r>
          <a:endParaRPr kumimoji="1" lang="ja-JP" altLang="en-US" sz="1000" b="1">
            <a:latin typeface="ＭＳ Ｐゴシック"/>
          </a:endParaRPr>
        </a:p>
      </xdr:txBody>
    </xdr:sp>
    <xdr:clientData/>
  </xdr:oneCellAnchor>
  <xdr:twoCellAnchor>
    <xdr:from>
      <xdr:col>15</xdr:col>
      <xdr:colOff>92075</xdr:colOff>
      <xdr:row>70</xdr:row>
      <xdr:rowOff>46698</xdr:rowOff>
    </xdr:from>
    <xdr:to>
      <xdr:col>15</xdr:col>
      <xdr:colOff>269875</xdr:colOff>
      <xdr:row>70</xdr:row>
      <xdr:rowOff>46698</xdr:rowOff>
    </xdr:to>
    <xdr:cxnSp macro="">
      <xdr:nvCxnSpPr>
        <xdr:cNvPr id="408" name="直線コネクタ 407"/>
        <xdr:cNvCxnSpPr/>
      </xdr:nvCxnSpPr>
      <xdr:spPr>
        <a:xfrm>
          <a:off x="10388600" y="12048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79189</xdr:rowOff>
    </xdr:from>
    <xdr:to>
      <xdr:col>15</xdr:col>
      <xdr:colOff>180975</xdr:colOff>
      <xdr:row>77</xdr:row>
      <xdr:rowOff>132869</xdr:rowOff>
    </xdr:to>
    <xdr:cxnSp macro="">
      <xdr:nvCxnSpPr>
        <xdr:cNvPr id="409" name="直線コネクタ 408"/>
        <xdr:cNvCxnSpPr/>
      </xdr:nvCxnSpPr>
      <xdr:spPr>
        <a:xfrm flipV="1">
          <a:off x="9639300" y="13280839"/>
          <a:ext cx="838200" cy="53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46006</xdr:rowOff>
    </xdr:from>
    <xdr:ext cx="534377" cy="259045"/>
    <xdr:sp macro="" textlink="">
      <xdr:nvSpPr>
        <xdr:cNvPr id="410" name="普通建設事業費 （ うち新規整備　）平均値テキスト"/>
        <xdr:cNvSpPr txBox="1"/>
      </xdr:nvSpPr>
      <xdr:spPr>
        <a:xfrm>
          <a:off x="10528300" y="132476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70,596</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67579</xdr:rowOff>
    </xdr:from>
    <xdr:to>
      <xdr:col>15</xdr:col>
      <xdr:colOff>231775</xdr:colOff>
      <xdr:row>77</xdr:row>
      <xdr:rowOff>169179</xdr:rowOff>
    </xdr:to>
    <xdr:sp macro="" textlink="">
      <xdr:nvSpPr>
        <xdr:cNvPr id="411" name="フローチャート : 判断 410"/>
        <xdr:cNvSpPr/>
      </xdr:nvSpPr>
      <xdr:spPr>
        <a:xfrm>
          <a:off x="10426700" y="1326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55918</xdr:rowOff>
    </xdr:from>
    <xdr:to>
      <xdr:col>14</xdr:col>
      <xdr:colOff>79375</xdr:colOff>
      <xdr:row>77</xdr:row>
      <xdr:rowOff>157518</xdr:rowOff>
    </xdr:to>
    <xdr:sp macro="" textlink="">
      <xdr:nvSpPr>
        <xdr:cNvPr id="412" name="フローチャート : 判断 411"/>
        <xdr:cNvSpPr/>
      </xdr:nvSpPr>
      <xdr:spPr>
        <a:xfrm>
          <a:off x="9588500" y="1325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2595</xdr:rowOff>
    </xdr:from>
    <xdr:ext cx="534377" cy="259045"/>
    <xdr:sp macro="" textlink="">
      <xdr:nvSpPr>
        <xdr:cNvPr id="413" name="テキスト ボックス 412"/>
        <xdr:cNvSpPr txBox="1"/>
      </xdr:nvSpPr>
      <xdr:spPr>
        <a:xfrm>
          <a:off x="9372111" y="13032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73,657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28389</xdr:rowOff>
    </xdr:from>
    <xdr:to>
      <xdr:col>15</xdr:col>
      <xdr:colOff>231775</xdr:colOff>
      <xdr:row>77</xdr:row>
      <xdr:rowOff>129989</xdr:rowOff>
    </xdr:to>
    <xdr:sp macro="" textlink="">
      <xdr:nvSpPr>
        <xdr:cNvPr id="419" name="円/楕円 418"/>
        <xdr:cNvSpPr/>
      </xdr:nvSpPr>
      <xdr:spPr>
        <a:xfrm>
          <a:off x="10426700" y="1323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51266</xdr:rowOff>
    </xdr:from>
    <xdr:ext cx="534377" cy="259045"/>
    <xdr:sp macro="" textlink="">
      <xdr:nvSpPr>
        <xdr:cNvPr id="420" name="普通建設事業費 （ うち新規整備　）該当値テキスト"/>
        <xdr:cNvSpPr txBox="1"/>
      </xdr:nvSpPr>
      <xdr:spPr>
        <a:xfrm>
          <a:off x="10528300" y="13081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80,882</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82069</xdr:rowOff>
    </xdr:from>
    <xdr:to>
      <xdr:col>14</xdr:col>
      <xdr:colOff>79375</xdr:colOff>
      <xdr:row>78</xdr:row>
      <xdr:rowOff>12219</xdr:rowOff>
    </xdr:to>
    <xdr:sp macro="" textlink="">
      <xdr:nvSpPr>
        <xdr:cNvPr id="421" name="円/楕円 420"/>
        <xdr:cNvSpPr/>
      </xdr:nvSpPr>
      <xdr:spPr>
        <a:xfrm>
          <a:off x="9588500" y="13283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3346</xdr:rowOff>
    </xdr:from>
    <xdr:ext cx="534377" cy="259045"/>
    <xdr:sp macro="" textlink="">
      <xdr:nvSpPr>
        <xdr:cNvPr id="422" name="テキスト ボックス 421"/>
        <xdr:cNvSpPr txBox="1"/>
      </xdr:nvSpPr>
      <xdr:spPr>
        <a:xfrm>
          <a:off x="9372111" y="13376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66,793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3" name="正方形/長方形 42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4" name="正方形/長方形 42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5" name="正方形/長方形 42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105/107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6" name="正方形/長方形 42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7" name="正方形/長方形 42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8" name="正方形/長方形 42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9" name="正方形/長方形 42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29,031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0" name="正方形/長方形 42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1" name="テキスト ボックス 43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2" name="直線コネクタ 43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3" name="直線コネクタ 432"/>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4" name="テキスト ボックス 433"/>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5" name="直線コネクタ 434"/>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36" name="テキスト ボックス 435"/>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7" name="直線コネクタ 436"/>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38" name="テキスト ボックス 437"/>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9" name="直線コネクタ 438"/>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0" name="テキスト ボックス 439"/>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1" name="直線コネクタ 440"/>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2" name="テキスト ボックス 441"/>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3" name="直線コネクタ 44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4" name="テキスト ボックス 443"/>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5"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115911</xdr:rowOff>
    </xdr:from>
    <xdr:to>
      <xdr:col>15</xdr:col>
      <xdr:colOff>180340</xdr:colOff>
      <xdr:row>99</xdr:row>
      <xdr:rowOff>19472</xdr:rowOff>
    </xdr:to>
    <xdr:cxnSp macro="">
      <xdr:nvCxnSpPr>
        <xdr:cNvPr id="446" name="直線コネクタ 445"/>
        <xdr:cNvCxnSpPr/>
      </xdr:nvCxnSpPr>
      <xdr:spPr>
        <a:xfrm flipV="1">
          <a:off x="10475595" y="15717861"/>
          <a:ext cx="1270" cy="1275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23299</xdr:rowOff>
    </xdr:from>
    <xdr:ext cx="469744" cy="259045"/>
    <xdr:sp macro="" textlink="">
      <xdr:nvSpPr>
        <xdr:cNvPr id="447" name="普通建設事業費 （ うち更新整備　）最小値テキスト"/>
        <xdr:cNvSpPr txBox="1"/>
      </xdr:nvSpPr>
      <xdr:spPr>
        <a:xfrm>
          <a:off x="10528300" y="16996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6,556</a:t>
          </a:r>
          <a:endParaRPr kumimoji="1" lang="ja-JP" altLang="en-US" sz="1000" b="1">
            <a:latin typeface="ＭＳ Ｐゴシック"/>
          </a:endParaRPr>
        </a:p>
      </xdr:txBody>
    </xdr:sp>
    <xdr:clientData/>
  </xdr:oneCellAnchor>
  <xdr:twoCellAnchor>
    <xdr:from>
      <xdr:col>15</xdr:col>
      <xdr:colOff>92075</xdr:colOff>
      <xdr:row>99</xdr:row>
      <xdr:rowOff>19472</xdr:rowOff>
    </xdr:from>
    <xdr:to>
      <xdr:col>15</xdr:col>
      <xdr:colOff>269875</xdr:colOff>
      <xdr:row>99</xdr:row>
      <xdr:rowOff>19472</xdr:rowOff>
    </xdr:to>
    <xdr:cxnSp macro="">
      <xdr:nvCxnSpPr>
        <xdr:cNvPr id="448" name="直線コネクタ 447"/>
        <xdr:cNvCxnSpPr/>
      </xdr:nvCxnSpPr>
      <xdr:spPr>
        <a:xfrm>
          <a:off x="10388600" y="16993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62588</xdr:rowOff>
    </xdr:from>
    <xdr:ext cx="599010" cy="259045"/>
    <xdr:sp macro="" textlink="">
      <xdr:nvSpPr>
        <xdr:cNvPr id="449" name="普通建設事業費 （ うち更新整備　）最大値テキスト"/>
        <xdr:cNvSpPr txBox="1"/>
      </xdr:nvSpPr>
      <xdr:spPr>
        <a:xfrm>
          <a:off x="10528300" y="15493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341,244</a:t>
          </a:r>
          <a:endParaRPr kumimoji="1" lang="ja-JP" altLang="en-US" sz="1000" b="1">
            <a:latin typeface="ＭＳ Ｐゴシック"/>
          </a:endParaRPr>
        </a:p>
      </xdr:txBody>
    </xdr:sp>
    <xdr:clientData/>
  </xdr:oneCellAnchor>
  <xdr:twoCellAnchor>
    <xdr:from>
      <xdr:col>15</xdr:col>
      <xdr:colOff>92075</xdr:colOff>
      <xdr:row>91</xdr:row>
      <xdr:rowOff>115911</xdr:rowOff>
    </xdr:from>
    <xdr:to>
      <xdr:col>15</xdr:col>
      <xdr:colOff>269875</xdr:colOff>
      <xdr:row>91</xdr:row>
      <xdr:rowOff>115911</xdr:rowOff>
    </xdr:to>
    <xdr:cxnSp macro="">
      <xdr:nvCxnSpPr>
        <xdr:cNvPr id="450" name="直線コネクタ 449"/>
        <xdr:cNvCxnSpPr/>
      </xdr:nvCxnSpPr>
      <xdr:spPr>
        <a:xfrm>
          <a:off x="10388600" y="15717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114409</xdr:rowOff>
    </xdr:from>
    <xdr:to>
      <xdr:col>15</xdr:col>
      <xdr:colOff>180975</xdr:colOff>
      <xdr:row>99</xdr:row>
      <xdr:rowOff>9696</xdr:rowOff>
    </xdr:to>
    <xdr:cxnSp macro="">
      <xdr:nvCxnSpPr>
        <xdr:cNvPr id="451" name="直線コネクタ 450"/>
        <xdr:cNvCxnSpPr/>
      </xdr:nvCxnSpPr>
      <xdr:spPr>
        <a:xfrm>
          <a:off x="9639300" y="16916509"/>
          <a:ext cx="838200" cy="6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103509</xdr:rowOff>
    </xdr:from>
    <xdr:ext cx="534377" cy="259045"/>
    <xdr:sp macro="" textlink="">
      <xdr:nvSpPr>
        <xdr:cNvPr id="452" name="普通建設事業費 （ うち更新整備　）平均値テキスト"/>
        <xdr:cNvSpPr txBox="1"/>
      </xdr:nvSpPr>
      <xdr:spPr>
        <a:xfrm>
          <a:off x="10528300" y="165627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67,170</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80632</xdr:rowOff>
    </xdr:from>
    <xdr:to>
      <xdr:col>15</xdr:col>
      <xdr:colOff>231775</xdr:colOff>
      <xdr:row>98</xdr:row>
      <xdr:rowOff>10782</xdr:rowOff>
    </xdr:to>
    <xdr:sp macro="" textlink="">
      <xdr:nvSpPr>
        <xdr:cNvPr id="453" name="フローチャート : 判断 452"/>
        <xdr:cNvSpPr/>
      </xdr:nvSpPr>
      <xdr:spPr>
        <a:xfrm>
          <a:off x="10426700" y="1671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52240</xdr:rowOff>
    </xdr:from>
    <xdr:to>
      <xdr:col>14</xdr:col>
      <xdr:colOff>79375</xdr:colOff>
      <xdr:row>97</xdr:row>
      <xdr:rowOff>153840</xdr:rowOff>
    </xdr:to>
    <xdr:sp macro="" textlink="">
      <xdr:nvSpPr>
        <xdr:cNvPr id="454" name="フローチャート : 判断 453"/>
        <xdr:cNvSpPr/>
      </xdr:nvSpPr>
      <xdr:spPr>
        <a:xfrm>
          <a:off x="9588500" y="1668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170367</xdr:rowOff>
    </xdr:from>
    <xdr:ext cx="534377" cy="259045"/>
    <xdr:sp macro="" textlink="">
      <xdr:nvSpPr>
        <xdr:cNvPr id="455" name="テキスト ボックス 454"/>
        <xdr:cNvSpPr txBox="1"/>
      </xdr:nvSpPr>
      <xdr:spPr>
        <a:xfrm>
          <a:off x="9372111" y="16458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74,622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6" name="テキスト ボックス 45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7" name="テキスト ボックス 45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8" name="テキスト ボックス 45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9" name="テキスト ボックス 45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0" name="テキスト ボックス 45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130346</xdr:rowOff>
    </xdr:from>
    <xdr:to>
      <xdr:col>15</xdr:col>
      <xdr:colOff>231775</xdr:colOff>
      <xdr:row>99</xdr:row>
      <xdr:rowOff>60496</xdr:rowOff>
    </xdr:to>
    <xdr:sp macro="" textlink="">
      <xdr:nvSpPr>
        <xdr:cNvPr id="461" name="円/楕円 460"/>
        <xdr:cNvSpPr/>
      </xdr:nvSpPr>
      <xdr:spPr>
        <a:xfrm>
          <a:off x="10426700" y="1693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45273</xdr:rowOff>
    </xdr:from>
    <xdr:ext cx="469744" cy="259045"/>
    <xdr:sp macro="" textlink="">
      <xdr:nvSpPr>
        <xdr:cNvPr id="462" name="普通建設事業費 （ うち更新整備　）該当値テキスト"/>
        <xdr:cNvSpPr txBox="1"/>
      </xdr:nvSpPr>
      <xdr:spPr>
        <a:xfrm>
          <a:off x="10528300" y="16847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9,122</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63609</xdr:rowOff>
    </xdr:from>
    <xdr:to>
      <xdr:col>14</xdr:col>
      <xdr:colOff>79375</xdr:colOff>
      <xdr:row>98</xdr:row>
      <xdr:rowOff>165209</xdr:rowOff>
    </xdr:to>
    <xdr:sp macro="" textlink="">
      <xdr:nvSpPr>
        <xdr:cNvPr id="463" name="円/楕円 462"/>
        <xdr:cNvSpPr/>
      </xdr:nvSpPr>
      <xdr:spPr>
        <a:xfrm>
          <a:off x="9588500" y="16865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156336</xdr:rowOff>
    </xdr:from>
    <xdr:ext cx="534377" cy="259045"/>
    <xdr:sp macro="" textlink="">
      <xdr:nvSpPr>
        <xdr:cNvPr id="464" name="テキスト ボックス 463"/>
        <xdr:cNvSpPr txBox="1"/>
      </xdr:nvSpPr>
      <xdr:spPr>
        <a:xfrm>
          <a:off x="9372111" y="16958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26,638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5" name="正方形/長方形 46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6" name="正方形/長方形 46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7" name="正方形/長方形 46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20/107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8" name="正方形/長方形 46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9" name="正方形/長方形 46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0" name="正方形/長方形 46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1" name="正方形/長方形 47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2" name="正方形/長方形 47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3" name="テキスト ボックス 47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4" name="直線コネクタ 47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5" name="直線コネクタ 474"/>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6" name="テキスト ボックス 475"/>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7" name="直線コネクタ 476"/>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78" name="テキスト ボックス 477"/>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9" name="直線コネクタ 478"/>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80" name="テキスト ボックス 479"/>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1" name="直線コネクタ 480"/>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82" name="テキスト ボックス 481"/>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3" name="直線コネクタ 48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4" name="テキスト ボックス 483"/>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5"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32</xdr:row>
      <xdr:rowOff>8401</xdr:rowOff>
    </xdr:from>
    <xdr:to>
      <xdr:col>23</xdr:col>
      <xdr:colOff>516889</xdr:colOff>
      <xdr:row>38</xdr:row>
      <xdr:rowOff>139700</xdr:rowOff>
    </xdr:to>
    <xdr:cxnSp macro="">
      <xdr:nvCxnSpPr>
        <xdr:cNvPr id="486" name="直線コネクタ 485"/>
        <xdr:cNvCxnSpPr/>
      </xdr:nvCxnSpPr>
      <xdr:spPr>
        <a:xfrm flipV="1">
          <a:off x="16317595" y="5494801"/>
          <a:ext cx="1269" cy="1159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144739</xdr:rowOff>
    </xdr:from>
    <xdr:ext cx="249299" cy="259045"/>
    <xdr:sp macro="" textlink="">
      <xdr:nvSpPr>
        <xdr:cNvPr id="487" name="災害復旧事業費最小値テキスト"/>
        <xdr:cNvSpPr txBox="1"/>
      </xdr:nvSpPr>
      <xdr:spPr>
        <a:xfrm>
          <a:off x="16370300" y="66598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8" name="直線コネクタ 487"/>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126528</xdr:rowOff>
    </xdr:from>
    <xdr:ext cx="599010" cy="259045"/>
    <xdr:sp macro="" textlink="">
      <xdr:nvSpPr>
        <xdr:cNvPr id="489" name="災害復旧事業費最大値テキスト"/>
        <xdr:cNvSpPr txBox="1"/>
      </xdr:nvSpPr>
      <xdr:spPr>
        <a:xfrm>
          <a:off x="16370300" y="5270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253,718</a:t>
          </a:r>
          <a:endParaRPr kumimoji="1" lang="ja-JP" altLang="en-US" sz="1000" b="1">
            <a:latin typeface="ＭＳ Ｐゴシック"/>
          </a:endParaRPr>
        </a:p>
      </xdr:txBody>
    </xdr:sp>
    <xdr:clientData/>
  </xdr:oneCellAnchor>
  <xdr:twoCellAnchor>
    <xdr:from>
      <xdr:col>23</xdr:col>
      <xdr:colOff>428625</xdr:colOff>
      <xdr:row>32</xdr:row>
      <xdr:rowOff>8401</xdr:rowOff>
    </xdr:from>
    <xdr:to>
      <xdr:col>23</xdr:col>
      <xdr:colOff>606425</xdr:colOff>
      <xdr:row>32</xdr:row>
      <xdr:rowOff>8401</xdr:rowOff>
    </xdr:to>
    <xdr:cxnSp macro="">
      <xdr:nvCxnSpPr>
        <xdr:cNvPr id="490" name="直線コネクタ 489"/>
        <xdr:cNvCxnSpPr/>
      </xdr:nvCxnSpPr>
      <xdr:spPr>
        <a:xfrm>
          <a:off x="16230600" y="5494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41749</xdr:rowOff>
    </xdr:from>
    <xdr:to>
      <xdr:col>23</xdr:col>
      <xdr:colOff>517525</xdr:colOff>
      <xdr:row>38</xdr:row>
      <xdr:rowOff>76136</xdr:rowOff>
    </xdr:to>
    <xdr:cxnSp macro="">
      <xdr:nvCxnSpPr>
        <xdr:cNvPr id="491" name="直線コネクタ 490"/>
        <xdr:cNvCxnSpPr/>
      </xdr:nvCxnSpPr>
      <xdr:spPr>
        <a:xfrm>
          <a:off x="15481300" y="6556849"/>
          <a:ext cx="838200" cy="34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17739</xdr:rowOff>
    </xdr:from>
    <xdr:ext cx="534377" cy="259045"/>
    <xdr:sp macro="" textlink="">
      <xdr:nvSpPr>
        <xdr:cNvPr id="492" name="災害復旧事業費平均値テキスト"/>
        <xdr:cNvSpPr txBox="1"/>
      </xdr:nvSpPr>
      <xdr:spPr>
        <a:xfrm>
          <a:off x="16370300" y="65328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39312</xdr:rowOff>
    </xdr:from>
    <xdr:to>
      <xdr:col>23</xdr:col>
      <xdr:colOff>568325</xdr:colOff>
      <xdr:row>38</xdr:row>
      <xdr:rowOff>140912</xdr:rowOff>
    </xdr:to>
    <xdr:sp macro="" textlink="">
      <xdr:nvSpPr>
        <xdr:cNvPr id="493" name="フローチャート : 判断 492"/>
        <xdr:cNvSpPr/>
      </xdr:nvSpPr>
      <xdr:spPr>
        <a:xfrm>
          <a:off x="16268700" y="655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41749</xdr:rowOff>
    </xdr:from>
    <xdr:to>
      <xdr:col>22</xdr:col>
      <xdr:colOff>365125</xdr:colOff>
      <xdr:row>38</xdr:row>
      <xdr:rowOff>100033</xdr:rowOff>
    </xdr:to>
    <xdr:cxnSp macro="">
      <xdr:nvCxnSpPr>
        <xdr:cNvPr id="494" name="直線コネクタ 493"/>
        <xdr:cNvCxnSpPr/>
      </xdr:nvCxnSpPr>
      <xdr:spPr>
        <a:xfrm flipV="1">
          <a:off x="14592300" y="6556849"/>
          <a:ext cx="889000" cy="58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59310</xdr:rowOff>
    </xdr:from>
    <xdr:to>
      <xdr:col>22</xdr:col>
      <xdr:colOff>415925</xdr:colOff>
      <xdr:row>38</xdr:row>
      <xdr:rowOff>160910</xdr:rowOff>
    </xdr:to>
    <xdr:sp macro="" textlink="">
      <xdr:nvSpPr>
        <xdr:cNvPr id="495" name="フローチャート : 判断 494"/>
        <xdr:cNvSpPr/>
      </xdr:nvSpPr>
      <xdr:spPr>
        <a:xfrm>
          <a:off x="15430500" y="657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152037</xdr:rowOff>
    </xdr:from>
    <xdr:ext cx="469744" cy="259045"/>
    <xdr:sp macro="" textlink="">
      <xdr:nvSpPr>
        <xdr:cNvPr id="496" name="テキスト ボックス 495"/>
        <xdr:cNvSpPr txBox="1"/>
      </xdr:nvSpPr>
      <xdr:spPr>
        <a:xfrm>
          <a:off x="15246427" y="6667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57728</xdr:rowOff>
    </xdr:from>
    <xdr:to>
      <xdr:col>21</xdr:col>
      <xdr:colOff>161925</xdr:colOff>
      <xdr:row>38</xdr:row>
      <xdr:rowOff>100033</xdr:rowOff>
    </xdr:to>
    <xdr:cxnSp macro="">
      <xdr:nvCxnSpPr>
        <xdr:cNvPr id="497" name="直線コネクタ 496"/>
        <xdr:cNvCxnSpPr/>
      </xdr:nvCxnSpPr>
      <xdr:spPr>
        <a:xfrm>
          <a:off x="13703300" y="6572828"/>
          <a:ext cx="889000" cy="42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54670</xdr:rowOff>
    </xdr:from>
    <xdr:to>
      <xdr:col>21</xdr:col>
      <xdr:colOff>212725</xdr:colOff>
      <xdr:row>38</xdr:row>
      <xdr:rowOff>156270</xdr:rowOff>
    </xdr:to>
    <xdr:sp macro="" textlink="">
      <xdr:nvSpPr>
        <xdr:cNvPr id="498" name="フローチャート : 判断 497"/>
        <xdr:cNvSpPr/>
      </xdr:nvSpPr>
      <xdr:spPr>
        <a:xfrm>
          <a:off x="14541500" y="656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147397</xdr:rowOff>
    </xdr:from>
    <xdr:ext cx="469744" cy="259045"/>
    <xdr:sp macro="" textlink="">
      <xdr:nvSpPr>
        <xdr:cNvPr id="499" name="テキスト ボックス 498"/>
        <xdr:cNvSpPr txBox="1"/>
      </xdr:nvSpPr>
      <xdr:spPr>
        <a:xfrm>
          <a:off x="14357427" y="6662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57728</xdr:rowOff>
    </xdr:from>
    <xdr:to>
      <xdr:col>19</xdr:col>
      <xdr:colOff>644525</xdr:colOff>
      <xdr:row>38</xdr:row>
      <xdr:rowOff>61459</xdr:rowOff>
    </xdr:to>
    <xdr:cxnSp macro="">
      <xdr:nvCxnSpPr>
        <xdr:cNvPr id="500" name="直線コネクタ 499"/>
        <xdr:cNvCxnSpPr/>
      </xdr:nvCxnSpPr>
      <xdr:spPr>
        <a:xfrm flipV="1">
          <a:off x="12814300" y="6572828"/>
          <a:ext cx="889000" cy="3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37520</xdr:rowOff>
    </xdr:from>
    <xdr:to>
      <xdr:col>20</xdr:col>
      <xdr:colOff>9525</xdr:colOff>
      <xdr:row>38</xdr:row>
      <xdr:rowOff>139120</xdr:rowOff>
    </xdr:to>
    <xdr:sp macro="" textlink="">
      <xdr:nvSpPr>
        <xdr:cNvPr id="501" name="フローチャート : 判断 500"/>
        <xdr:cNvSpPr/>
      </xdr:nvSpPr>
      <xdr:spPr>
        <a:xfrm>
          <a:off x="13652500" y="655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130247</xdr:rowOff>
    </xdr:from>
    <xdr:ext cx="534377" cy="259045"/>
    <xdr:sp macro="" textlink="">
      <xdr:nvSpPr>
        <xdr:cNvPr id="502" name="テキスト ボックス 501"/>
        <xdr:cNvSpPr txBox="1"/>
      </xdr:nvSpPr>
      <xdr:spPr>
        <a:xfrm>
          <a:off x="13436111" y="6645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48232</xdr:rowOff>
    </xdr:from>
    <xdr:to>
      <xdr:col>18</xdr:col>
      <xdr:colOff>492125</xdr:colOff>
      <xdr:row>38</xdr:row>
      <xdr:rowOff>149832</xdr:rowOff>
    </xdr:to>
    <xdr:sp macro="" textlink="">
      <xdr:nvSpPr>
        <xdr:cNvPr id="503" name="フローチャート : 判断 502"/>
        <xdr:cNvSpPr/>
      </xdr:nvSpPr>
      <xdr:spPr>
        <a:xfrm>
          <a:off x="12763500" y="6563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140959</xdr:rowOff>
    </xdr:from>
    <xdr:ext cx="469744" cy="259045"/>
    <xdr:sp macro="" textlink="">
      <xdr:nvSpPr>
        <xdr:cNvPr id="504" name="テキスト ボックス 503"/>
        <xdr:cNvSpPr txBox="1"/>
      </xdr:nvSpPr>
      <xdr:spPr>
        <a:xfrm>
          <a:off x="12579427" y="6656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8,895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5" name="テキスト ボックス 50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6" name="テキスト ボックス 50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7" name="テキスト ボックス 50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8" name="テキスト ボックス 50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9" name="テキスト ボックス 50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25336</xdr:rowOff>
    </xdr:from>
    <xdr:to>
      <xdr:col>23</xdr:col>
      <xdr:colOff>568325</xdr:colOff>
      <xdr:row>38</xdr:row>
      <xdr:rowOff>126936</xdr:rowOff>
    </xdr:to>
    <xdr:sp macro="" textlink="">
      <xdr:nvSpPr>
        <xdr:cNvPr id="510" name="円/楕円 509"/>
        <xdr:cNvSpPr/>
      </xdr:nvSpPr>
      <xdr:spPr>
        <a:xfrm>
          <a:off x="16268700" y="6540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156163</xdr:rowOff>
    </xdr:from>
    <xdr:ext cx="534377" cy="259045"/>
    <xdr:sp macro="" textlink="">
      <xdr:nvSpPr>
        <xdr:cNvPr id="511" name="災害復旧事業費該当値テキスト"/>
        <xdr:cNvSpPr txBox="1"/>
      </xdr:nvSpPr>
      <xdr:spPr>
        <a:xfrm>
          <a:off x="16370300" y="6328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13,903</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162399</xdr:rowOff>
    </xdr:from>
    <xdr:to>
      <xdr:col>22</xdr:col>
      <xdr:colOff>415925</xdr:colOff>
      <xdr:row>38</xdr:row>
      <xdr:rowOff>92549</xdr:rowOff>
    </xdr:to>
    <xdr:sp macro="" textlink="">
      <xdr:nvSpPr>
        <xdr:cNvPr id="512" name="円/楕円 511"/>
        <xdr:cNvSpPr/>
      </xdr:nvSpPr>
      <xdr:spPr>
        <a:xfrm>
          <a:off x="15430500" y="6506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109076</xdr:rowOff>
    </xdr:from>
    <xdr:ext cx="534377" cy="259045"/>
    <xdr:sp macro="" textlink="">
      <xdr:nvSpPr>
        <xdr:cNvPr id="513" name="テキスト ボックス 512"/>
        <xdr:cNvSpPr txBox="1"/>
      </xdr:nvSpPr>
      <xdr:spPr>
        <a:xfrm>
          <a:off x="15214111" y="628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21,424</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49233</xdr:rowOff>
    </xdr:from>
    <xdr:to>
      <xdr:col>21</xdr:col>
      <xdr:colOff>212725</xdr:colOff>
      <xdr:row>38</xdr:row>
      <xdr:rowOff>150833</xdr:rowOff>
    </xdr:to>
    <xdr:sp macro="" textlink="">
      <xdr:nvSpPr>
        <xdr:cNvPr id="514" name="円/楕円 513"/>
        <xdr:cNvSpPr/>
      </xdr:nvSpPr>
      <xdr:spPr>
        <a:xfrm>
          <a:off x="14541500" y="6564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167360</xdr:rowOff>
    </xdr:from>
    <xdr:ext cx="469744" cy="259045"/>
    <xdr:sp macro="" textlink="">
      <xdr:nvSpPr>
        <xdr:cNvPr id="515" name="テキスト ボックス 514"/>
        <xdr:cNvSpPr txBox="1"/>
      </xdr:nvSpPr>
      <xdr:spPr>
        <a:xfrm>
          <a:off x="14357427" y="6339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8,676</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6928</xdr:rowOff>
    </xdr:from>
    <xdr:to>
      <xdr:col>20</xdr:col>
      <xdr:colOff>9525</xdr:colOff>
      <xdr:row>38</xdr:row>
      <xdr:rowOff>108528</xdr:rowOff>
    </xdr:to>
    <xdr:sp macro="" textlink="">
      <xdr:nvSpPr>
        <xdr:cNvPr id="516" name="円/楕円 515"/>
        <xdr:cNvSpPr/>
      </xdr:nvSpPr>
      <xdr:spPr>
        <a:xfrm>
          <a:off x="13652500" y="6522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125056</xdr:rowOff>
    </xdr:from>
    <xdr:ext cx="534377" cy="259045"/>
    <xdr:sp macro="" textlink="">
      <xdr:nvSpPr>
        <xdr:cNvPr id="517" name="テキスト ボックス 516"/>
        <xdr:cNvSpPr txBox="1"/>
      </xdr:nvSpPr>
      <xdr:spPr>
        <a:xfrm>
          <a:off x="13436111" y="6297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17,929</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10659</xdr:rowOff>
    </xdr:from>
    <xdr:to>
      <xdr:col>18</xdr:col>
      <xdr:colOff>492125</xdr:colOff>
      <xdr:row>38</xdr:row>
      <xdr:rowOff>112259</xdr:rowOff>
    </xdr:to>
    <xdr:sp macro="" textlink="">
      <xdr:nvSpPr>
        <xdr:cNvPr id="518" name="円/楕円 517"/>
        <xdr:cNvSpPr/>
      </xdr:nvSpPr>
      <xdr:spPr>
        <a:xfrm>
          <a:off x="12763500" y="6525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128786</xdr:rowOff>
    </xdr:from>
    <xdr:ext cx="534377" cy="259045"/>
    <xdr:sp macro="" textlink="">
      <xdr:nvSpPr>
        <xdr:cNvPr id="519" name="テキスト ボックス 518"/>
        <xdr:cNvSpPr txBox="1"/>
      </xdr:nvSpPr>
      <xdr:spPr>
        <a:xfrm>
          <a:off x="12547111" y="6300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17,113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0" name="正方形/長方形 51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1" name="正方形/長方形 52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2" name="正方形/長方形 52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3" name="正方形/長方形 52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4" name="正方形/長方形 52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5" name="正方形/長方形 52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6" name="正方形/長方形 52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7" name="正方形/長方形 52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8" name="テキスト ボックス 52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9" name="直線コネクタ 52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30" name="直線コネクタ 529"/>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31" name="テキスト ボックス 530"/>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32" name="直線コネクタ 531"/>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55</xdr:row>
      <xdr:rowOff>54627</xdr:rowOff>
    </xdr:from>
    <xdr:ext cx="467179" cy="259045"/>
    <xdr:sp macro="" textlink="">
      <xdr:nvSpPr>
        <xdr:cNvPr id="533" name="テキスト ボックス 532"/>
        <xdr:cNvSpPr txBox="1"/>
      </xdr:nvSpPr>
      <xdr:spPr>
        <a:xfrm>
          <a:off x="11978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4" name="直線コネクタ 533"/>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52</xdr:row>
      <xdr:rowOff>111777</xdr:rowOff>
    </xdr:from>
    <xdr:ext cx="467179" cy="259045"/>
    <xdr:sp macro="" textlink="">
      <xdr:nvSpPr>
        <xdr:cNvPr id="535" name="テキスト ボックス 534"/>
        <xdr:cNvSpPr txBox="1"/>
      </xdr:nvSpPr>
      <xdr:spPr>
        <a:xfrm>
          <a:off x="11978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6" name="直線コネクタ 535"/>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49</xdr:row>
      <xdr:rowOff>168927</xdr:rowOff>
    </xdr:from>
    <xdr:ext cx="467179" cy="259045"/>
    <xdr:sp macro="" textlink="">
      <xdr:nvSpPr>
        <xdr:cNvPr id="537" name="テキスト ボックス 536"/>
        <xdr:cNvSpPr txBox="1"/>
      </xdr:nvSpPr>
      <xdr:spPr>
        <a:xfrm>
          <a:off x="11978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8" name="直線コネクタ 53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47</xdr:row>
      <xdr:rowOff>54627</xdr:rowOff>
    </xdr:from>
    <xdr:ext cx="467179" cy="259045"/>
    <xdr:sp macro="" textlink="">
      <xdr:nvSpPr>
        <xdr:cNvPr id="539" name="テキスト ボックス 538"/>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0"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157073</xdr:rowOff>
    </xdr:from>
    <xdr:to>
      <xdr:col>23</xdr:col>
      <xdr:colOff>516889</xdr:colOff>
      <xdr:row>58</xdr:row>
      <xdr:rowOff>139700</xdr:rowOff>
    </xdr:to>
    <xdr:cxnSp macro="">
      <xdr:nvCxnSpPr>
        <xdr:cNvPr id="541" name="直線コネクタ 540"/>
        <xdr:cNvCxnSpPr/>
      </xdr:nvCxnSpPr>
      <xdr:spPr>
        <a:xfrm flipV="1">
          <a:off x="16317595" y="8901023"/>
          <a:ext cx="1269" cy="11827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12819</xdr:rowOff>
    </xdr:from>
    <xdr:ext cx="249299" cy="259045"/>
    <xdr:sp macro="" textlink="">
      <xdr:nvSpPr>
        <xdr:cNvPr id="542" name="失業対策事業費最小値テキスト"/>
        <xdr:cNvSpPr txBox="1"/>
      </xdr:nvSpPr>
      <xdr:spPr>
        <a:xfrm>
          <a:off x="16370300" y="101283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3" name="直線コネクタ 542"/>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103750</xdr:rowOff>
    </xdr:from>
    <xdr:ext cx="469744" cy="259045"/>
    <xdr:sp macro="" textlink="">
      <xdr:nvSpPr>
        <xdr:cNvPr id="544" name="失業対策事業費最大値テキスト"/>
        <xdr:cNvSpPr txBox="1"/>
      </xdr:nvSpPr>
      <xdr:spPr>
        <a:xfrm>
          <a:off x="16370300" y="8676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2,587</a:t>
          </a:r>
          <a:endParaRPr kumimoji="1" lang="ja-JP" altLang="en-US" sz="1000" b="1">
            <a:latin typeface="ＭＳ Ｐゴシック"/>
          </a:endParaRPr>
        </a:p>
      </xdr:txBody>
    </xdr:sp>
    <xdr:clientData/>
  </xdr:oneCellAnchor>
  <xdr:twoCellAnchor>
    <xdr:from>
      <xdr:col>23</xdr:col>
      <xdr:colOff>428625</xdr:colOff>
      <xdr:row>51</xdr:row>
      <xdr:rowOff>157073</xdr:rowOff>
    </xdr:from>
    <xdr:to>
      <xdr:col>23</xdr:col>
      <xdr:colOff>606425</xdr:colOff>
      <xdr:row>51</xdr:row>
      <xdr:rowOff>157073</xdr:rowOff>
    </xdr:to>
    <xdr:cxnSp macro="">
      <xdr:nvCxnSpPr>
        <xdr:cNvPr id="545" name="直線コネクタ 544"/>
        <xdr:cNvCxnSpPr/>
      </xdr:nvCxnSpPr>
      <xdr:spPr>
        <a:xfrm>
          <a:off x="16230600" y="8901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6" name="直線コネクタ 545"/>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101719</xdr:rowOff>
    </xdr:from>
    <xdr:ext cx="313932" cy="259045"/>
    <xdr:sp macro="" textlink="">
      <xdr:nvSpPr>
        <xdr:cNvPr id="547" name="失業対策事業費平均値テキスト"/>
        <xdr:cNvSpPr txBox="1"/>
      </xdr:nvSpPr>
      <xdr:spPr>
        <a:xfrm>
          <a:off x="16370300" y="9874369"/>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78842</xdr:rowOff>
    </xdr:from>
    <xdr:to>
      <xdr:col>23</xdr:col>
      <xdr:colOff>568325</xdr:colOff>
      <xdr:row>59</xdr:row>
      <xdr:rowOff>8992</xdr:rowOff>
    </xdr:to>
    <xdr:sp macro="" textlink="">
      <xdr:nvSpPr>
        <xdr:cNvPr id="548" name="フローチャート : 判断 547"/>
        <xdr:cNvSpPr/>
      </xdr:nvSpPr>
      <xdr:spPr>
        <a:xfrm>
          <a:off x="16268700" y="10022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49" name="直線コネクタ 548"/>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77470</xdr:rowOff>
    </xdr:from>
    <xdr:to>
      <xdr:col>22</xdr:col>
      <xdr:colOff>415925</xdr:colOff>
      <xdr:row>59</xdr:row>
      <xdr:rowOff>7620</xdr:rowOff>
    </xdr:to>
    <xdr:sp macro="" textlink="">
      <xdr:nvSpPr>
        <xdr:cNvPr id="550" name="フローチャート : 判断 549"/>
        <xdr:cNvSpPr/>
      </xdr:nvSpPr>
      <xdr:spPr>
        <a:xfrm>
          <a:off x="15430500" y="1002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57</xdr:row>
      <xdr:rowOff>24147</xdr:rowOff>
    </xdr:from>
    <xdr:ext cx="313932" cy="259045"/>
    <xdr:sp macro="" textlink="">
      <xdr:nvSpPr>
        <xdr:cNvPr id="551" name="テキスト ボックス 550"/>
        <xdr:cNvSpPr txBox="1"/>
      </xdr:nvSpPr>
      <xdr:spPr>
        <a:xfrm>
          <a:off x="15324333" y="979679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52" name="直線コネクタ 551"/>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61011</xdr:rowOff>
    </xdr:from>
    <xdr:to>
      <xdr:col>21</xdr:col>
      <xdr:colOff>212725</xdr:colOff>
      <xdr:row>58</xdr:row>
      <xdr:rowOff>162611</xdr:rowOff>
    </xdr:to>
    <xdr:sp macro="" textlink="">
      <xdr:nvSpPr>
        <xdr:cNvPr id="553" name="フローチャート : 判断 552"/>
        <xdr:cNvSpPr/>
      </xdr:nvSpPr>
      <xdr:spPr>
        <a:xfrm>
          <a:off x="14541500" y="10005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57</xdr:row>
      <xdr:rowOff>7688</xdr:rowOff>
    </xdr:from>
    <xdr:ext cx="313932" cy="259045"/>
    <xdr:sp macro="" textlink="">
      <xdr:nvSpPr>
        <xdr:cNvPr id="554" name="テキスト ボックス 553"/>
        <xdr:cNvSpPr txBox="1"/>
      </xdr:nvSpPr>
      <xdr:spPr>
        <a:xfrm>
          <a:off x="14435333" y="978033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5" name="直線コネクタ 554"/>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67869</xdr:rowOff>
    </xdr:from>
    <xdr:to>
      <xdr:col>20</xdr:col>
      <xdr:colOff>9525</xdr:colOff>
      <xdr:row>58</xdr:row>
      <xdr:rowOff>169469</xdr:rowOff>
    </xdr:to>
    <xdr:sp macro="" textlink="">
      <xdr:nvSpPr>
        <xdr:cNvPr id="556" name="フローチャート : 判断 555"/>
        <xdr:cNvSpPr/>
      </xdr:nvSpPr>
      <xdr:spPr>
        <a:xfrm>
          <a:off x="13652500" y="10011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57</xdr:row>
      <xdr:rowOff>14546</xdr:rowOff>
    </xdr:from>
    <xdr:ext cx="313932" cy="259045"/>
    <xdr:sp macro="" textlink="">
      <xdr:nvSpPr>
        <xdr:cNvPr id="557" name="テキスト ボックス 556"/>
        <xdr:cNvSpPr txBox="1"/>
      </xdr:nvSpPr>
      <xdr:spPr>
        <a:xfrm>
          <a:off x="13546333" y="97871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18948</xdr:rowOff>
    </xdr:from>
    <xdr:to>
      <xdr:col>18</xdr:col>
      <xdr:colOff>492125</xdr:colOff>
      <xdr:row>58</xdr:row>
      <xdr:rowOff>120548</xdr:rowOff>
    </xdr:to>
    <xdr:sp macro="" textlink="">
      <xdr:nvSpPr>
        <xdr:cNvPr id="558" name="フローチャート : 判断 557"/>
        <xdr:cNvSpPr/>
      </xdr:nvSpPr>
      <xdr:spPr>
        <a:xfrm>
          <a:off x="12763500" y="996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56</xdr:row>
      <xdr:rowOff>137075</xdr:rowOff>
    </xdr:from>
    <xdr:ext cx="378565" cy="259045"/>
    <xdr:sp macro="" textlink="">
      <xdr:nvSpPr>
        <xdr:cNvPr id="559" name="テキスト ボックス 558"/>
        <xdr:cNvSpPr txBox="1"/>
      </xdr:nvSpPr>
      <xdr:spPr>
        <a:xfrm>
          <a:off x="12625017" y="97382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0" name="テキスト ボックス 55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1" name="テキスト ボックス 56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2" name="テキスト ボックス 56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3" name="テキスト ボックス 56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4" name="テキスト ボックス 56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5" name="円/楕円 564"/>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57269</xdr:rowOff>
    </xdr:from>
    <xdr:ext cx="249299" cy="259045"/>
    <xdr:sp macro="" textlink="">
      <xdr:nvSpPr>
        <xdr:cNvPr id="566" name="失業対策事業費該当値テキスト"/>
        <xdr:cNvSpPr txBox="1"/>
      </xdr:nvSpPr>
      <xdr:spPr>
        <a:xfrm>
          <a:off x="16370300" y="100013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7" name="円/楕円 566"/>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68" name="テキスト ボックス 567"/>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69" name="円/楕円 568"/>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70" name="テキスト ボックス 569"/>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71" name="円/楕円 570"/>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72" name="テキスト ボックス 571"/>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3" name="円/楕円 572"/>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4" name="テキスト ボックス 573"/>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5" name="正方形/長方形 57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6" name="正方形/長方形 57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7" name="正方形/長方形 57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28/107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8" name="正方形/長方形 57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9" name="正方形/長方形 57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0" name="正方形/長方形 57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1" name="正方形/長方形 58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49,465</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2" name="正方形/長方形 58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3" name="テキスト ボックス 58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4" name="直線コネクタ 58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85" name="直線コネクタ 584"/>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586" name="テキスト ボックス 585"/>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87" name="直線コネクタ 586"/>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588" name="テキスト ボックス 587"/>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89" name="直線コネクタ 588"/>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590" name="テキスト ボックス 589"/>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91" name="直線コネクタ 590"/>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592" name="テキスト ボックス 591"/>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3" name="直線コネクタ 59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4" name="テキスト ボックス 59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63453</xdr:rowOff>
    </xdr:from>
    <xdr:to>
      <xdr:col>23</xdr:col>
      <xdr:colOff>516889</xdr:colOff>
      <xdr:row>78</xdr:row>
      <xdr:rowOff>130542</xdr:rowOff>
    </xdr:to>
    <xdr:cxnSp macro="">
      <xdr:nvCxnSpPr>
        <xdr:cNvPr id="596" name="直線コネクタ 595"/>
        <xdr:cNvCxnSpPr/>
      </xdr:nvCxnSpPr>
      <xdr:spPr>
        <a:xfrm flipV="1">
          <a:off x="16317595" y="12236403"/>
          <a:ext cx="1269" cy="1267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134369</xdr:rowOff>
    </xdr:from>
    <xdr:ext cx="469744" cy="259045"/>
    <xdr:sp macro="" textlink="">
      <xdr:nvSpPr>
        <xdr:cNvPr id="597" name="公債費最小値テキスト"/>
        <xdr:cNvSpPr txBox="1"/>
      </xdr:nvSpPr>
      <xdr:spPr>
        <a:xfrm>
          <a:off x="16370300" y="13507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2,003</a:t>
          </a:r>
          <a:endParaRPr kumimoji="1" lang="ja-JP" altLang="en-US" sz="1000" b="1">
            <a:latin typeface="ＭＳ Ｐゴシック"/>
          </a:endParaRPr>
        </a:p>
      </xdr:txBody>
    </xdr:sp>
    <xdr:clientData/>
  </xdr:oneCellAnchor>
  <xdr:twoCellAnchor>
    <xdr:from>
      <xdr:col>23</xdr:col>
      <xdr:colOff>428625</xdr:colOff>
      <xdr:row>78</xdr:row>
      <xdr:rowOff>130542</xdr:rowOff>
    </xdr:from>
    <xdr:to>
      <xdr:col>23</xdr:col>
      <xdr:colOff>606425</xdr:colOff>
      <xdr:row>78</xdr:row>
      <xdr:rowOff>130542</xdr:rowOff>
    </xdr:to>
    <xdr:cxnSp macro="">
      <xdr:nvCxnSpPr>
        <xdr:cNvPr id="598" name="直線コネクタ 597"/>
        <xdr:cNvCxnSpPr/>
      </xdr:nvCxnSpPr>
      <xdr:spPr>
        <a:xfrm>
          <a:off x="16230600" y="13503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10130</xdr:rowOff>
    </xdr:from>
    <xdr:ext cx="599010" cy="259045"/>
    <xdr:sp macro="" textlink="">
      <xdr:nvSpPr>
        <xdr:cNvPr id="599" name="公債費最大値テキスト"/>
        <xdr:cNvSpPr txBox="1"/>
      </xdr:nvSpPr>
      <xdr:spPr>
        <a:xfrm>
          <a:off x="16370300" y="12011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279,177</a:t>
          </a:r>
          <a:endParaRPr kumimoji="1" lang="ja-JP" altLang="en-US" sz="1000" b="1">
            <a:latin typeface="ＭＳ Ｐゴシック"/>
          </a:endParaRPr>
        </a:p>
      </xdr:txBody>
    </xdr:sp>
    <xdr:clientData/>
  </xdr:oneCellAnchor>
  <xdr:twoCellAnchor>
    <xdr:from>
      <xdr:col>23</xdr:col>
      <xdr:colOff>428625</xdr:colOff>
      <xdr:row>71</xdr:row>
      <xdr:rowOff>63453</xdr:rowOff>
    </xdr:from>
    <xdr:to>
      <xdr:col>23</xdr:col>
      <xdr:colOff>606425</xdr:colOff>
      <xdr:row>71</xdr:row>
      <xdr:rowOff>63453</xdr:rowOff>
    </xdr:to>
    <xdr:cxnSp macro="">
      <xdr:nvCxnSpPr>
        <xdr:cNvPr id="600" name="直線コネクタ 599"/>
        <xdr:cNvCxnSpPr/>
      </xdr:nvCxnSpPr>
      <xdr:spPr>
        <a:xfrm>
          <a:off x="16230600" y="12236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34846</xdr:rowOff>
    </xdr:from>
    <xdr:to>
      <xdr:col>23</xdr:col>
      <xdr:colOff>517525</xdr:colOff>
      <xdr:row>75</xdr:row>
      <xdr:rowOff>62296</xdr:rowOff>
    </xdr:to>
    <xdr:cxnSp macro="">
      <xdr:nvCxnSpPr>
        <xdr:cNvPr id="601" name="直線コネクタ 600"/>
        <xdr:cNvCxnSpPr/>
      </xdr:nvCxnSpPr>
      <xdr:spPr>
        <a:xfrm>
          <a:off x="15481300" y="12893596"/>
          <a:ext cx="838200" cy="27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100876</xdr:rowOff>
    </xdr:from>
    <xdr:ext cx="599010" cy="259045"/>
    <xdr:sp macro="" textlink="">
      <xdr:nvSpPr>
        <xdr:cNvPr id="602" name="公債費平均値テキスト"/>
        <xdr:cNvSpPr txBox="1"/>
      </xdr:nvSpPr>
      <xdr:spPr>
        <a:xfrm>
          <a:off x="16370300" y="129596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105,162</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122449</xdr:rowOff>
    </xdr:from>
    <xdr:to>
      <xdr:col>23</xdr:col>
      <xdr:colOff>568325</xdr:colOff>
      <xdr:row>76</xdr:row>
      <xdr:rowOff>52598</xdr:rowOff>
    </xdr:to>
    <xdr:sp macro="" textlink="">
      <xdr:nvSpPr>
        <xdr:cNvPr id="603" name="フローチャート : 判断 602"/>
        <xdr:cNvSpPr/>
      </xdr:nvSpPr>
      <xdr:spPr>
        <a:xfrm>
          <a:off x="16268700" y="1298119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19762</xdr:rowOff>
    </xdr:from>
    <xdr:to>
      <xdr:col>22</xdr:col>
      <xdr:colOff>365125</xdr:colOff>
      <xdr:row>75</xdr:row>
      <xdr:rowOff>34846</xdr:rowOff>
    </xdr:to>
    <xdr:cxnSp macro="">
      <xdr:nvCxnSpPr>
        <xdr:cNvPr id="604" name="直線コネクタ 603"/>
        <xdr:cNvCxnSpPr/>
      </xdr:nvCxnSpPr>
      <xdr:spPr>
        <a:xfrm>
          <a:off x="14592300" y="12878512"/>
          <a:ext cx="889000" cy="15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99613</xdr:rowOff>
    </xdr:from>
    <xdr:to>
      <xdr:col>22</xdr:col>
      <xdr:colOff>415925</xdr:colOff>
      <xdr:row>76</xdr:row>
      <xdr:rowOff>29763</xdr:rowOff>
    </xdr:to>
    <xdr:sp macro="" textlink="">
      <xdr:nvSpPr>
        <xdr:cNvPr id="605" name="フローチャート : 判断 604"/>
        <xdr:cNvSpPr/>
      </xdr:nvSpPr>
      <xdr:spPr>
        <a:xfrm>
          <a:off x="15430500" y="1295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76</xdr:row>
      <xdr:rowOff>20890</xdr:rowOff>
    </xdr:from>
    <xdr:ext cx="599010" cy="259045"/>
    <xdr:sp macro="" textlink="">
      <xdr:nvSpPr>
        <xdr:cNvPr id="606" name="テキスト ボックス 605"/>
        <xdr:cNvSpPr txBox="1"/>
      </xdr:nvSpPr>
      <xdr:spPr>
        <a:xfrm>
          <a:off x="15181794" y="13051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110,157</a:t>
          </a:r>
          <a:endParaRPr kumimoji="1" lang="ja-JP" altLang="en-US" sz="1000" b="1">
            <a:solidFill>
              <a:srgbClr val="000080"/>
            </a:solidFill>
            <a:latin typeface="ＭＳ Ｐゴシック"/>
          </a:endParaRPr>
        </a:p>
      </xdr:txBody>
    </xdr:sp>
    <xdr:clientData/>
  </xdr:oneCellAnchor>
  <xdr:twoCellAnchor>
    <xdr:from>
      <xdr:col>19</xdr:col>
      <xdr:colOff>644525</xdr:colOff>
      <xdr:row>74</xdr:row>
      <xdr:rowOff>140121</xdr:rowOff>
    </xdr:from>
    <xdr:to>
      <xdr:col>21</xdr:col>
      <xdr:colOff>161925</xdr:colOff>
      <xdr:row>75</xdr:row>
      <xdr:rowOff>19762</xdr:rowOff>
    </xdr:to>
    <xdr:cxnSp macro="">
      <xdr:nvCxnSpPr>
        <xdr:cNvPr id="607" name="直線コネクタ 606"/>
        <xdr:cNvCxnSpPr/>
      </xdr:nvCxnSpPr>
      <xdr:spPr>
        <a:xfrm>
          <a:off x="13703300" y="12827421"/>
          <a:ext cx="889000" cy="51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104303</xdr:rowOff>
    </xdr:from>
    <xdr:to>
      <xdr:col>21</xdr:col>
      <xdr:colOff>212725</xdr:colOff>
      <xdr:row>76</xdr:row>
      <xdr:rowOff>34454</xdr:rowOff>
    </xdr:to>
    <xdr:sp macro="" textlink="">
      <xdr:nvSpPr>
        <xdr:cNvPr id="608" name="フローチャート : 判断 607"/>
        <xdr:cNvSpPr/>
      </xdr:nvSpPr>
      <xdr:spPr>
        <a:xfrm>
          <a:off x="14541500" y="1296305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76</xdr:row>
      <xdr:rowOff>25581</xdr:rowOff>
    </xdr:from>
    <xdr:ext cx="599010" cy="259045"/>
    <xdr:sp macro="" textlink="">
      <xdr:nvSpPr>
        <xdr:cNvPr id="609" name="テキスト ボックス 608"/>
        <xdr:cNvSpPr txBox="1"/>
      </xdr:nvSpPr>
      <xdr:spPr>
        <a:xfrm>
          <a:off x="14292794" y="13055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109,131</a:t>
          </a:r>
          <a:endParaRPr kumimoji="1" lang="ja-JP" altLang="en-US" sz="1000" b="1">
            <a:solidFill>
              <a:srgbClr val="000080"/>
            </a:solidFill>
            <a:latin typeface="ＭＳ Ｐゴシック"/>
          </a:endParaRPr>
        </a:p>
      </xdr:txBody>
    </xdr:sp>
    <xdr:clientData/>
  </xdr:oneCellAnchor>
  <xdr:twoCellAnchor>
    <xdr:from>
      <xdr:col>18</xdr:col>
      <xdr:colOff>441325</xdr:colOff>
      <xdr:row>74</xdr:row>
      <xdr:rowOff>58730</xdr:rowOff>
    </xdr:from>
    <xdr:to>
      <xdr:col>19</xdr:col>
      <xdr:colOff>644525</xdr:colOff>
      <xdr:row>74</xdr:row>
      <xdr:rowOff>140121</xdr:rowOff>
    </xdr:to>
    <xdr:cxnSp macro="">
      <xdr:nvCxnSpPr>
        <xdr:cNvPr id="610" name="直線コネクタ 609"/>
        <xdr:cNvCxnSpPr/>
      </xdr:nvCxnSpPr>
      <xdr:spPr>
        <a:xfrm>
          <a:off x="12814300" y="12746030"/>
          <a:ext cx="889000" cy="81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94382</xdr:rowOff>
    </xdr:from>
    <xdr:to>
      <xdr:col>20</xdr:col>
      <xdr:colOff>9525</xdr:colOff>
      <xdr:row>76</xdr:row>
      <xdr:rowOff>24532</xdr:rowOff>
    </xdr:to>
    <xdr:sp macro="" textlink="">
      <xdr:nvSpPr>
        <xdr:cNvPr id="611" name="フローチャート : 判断 610"/>
        <xdr:cNvSpPr/>
      </xdr:nvSpPr>
      <xdr:spPr>
        <a:xfrm>
          <a:off x="13652500" y="12953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76</xdr:row>
      <xdr:rowOff>15659</xdr:rowOff>
    </xdr:from>
    <xdr:ext cx="599010" cy="259045"/>
    <xdr:sp macro="" textlink="">
      <xdr:nvSpPr>
        <xdr:cNvPr id="612" name="テキスト ボックス 611"/>
        <xdr:cNvSpPr txBox="1"/>
      </xdr:nvSpPr>
      <xdr:spPr>
        <a:xfrm>
          <a:off x="13403794" y="13045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111,301</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67818</xdr:rowOff>
    </xdr:from>
    <xdr:to>
      <xdr:col>18</xdr:col>
      <xdr:colOff>492125</xdr:colOff>
      <xdr:row>75</xdr:row>
      <xdr:rowOff>169419</xdr:rowOff>
    </xdr:to>
    <xdr:sp macro="" textlink="">
      <xdr:nvSpPr>
        <xdr:cNvPr id="613" name="フローチャート : 判断 612"/>
        <xdr:cNvSpPr/>
      </xdr:nvSpPr>
      <xdr:spPr>
        <a:xfrm>
          <a:off x="12763500" y="1292656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75</xdr:row>
      <xdr:rowOff>160546</xdr:rowOff>
    </xdr:from>
    <xdr:ext cx="599010" cy="259045"/>
    <xdr:sp macro="" textlink="">
      <xdr:nvSpPr>
        <xdr:cNvPr id="614" name="テキスト ボックス 613"/>
        <xdr:cNvSpPr txBox="1"/>
      </xdr:nvSpPr>
      <xdr:spPr>
        <a:xfrm>
          <a:off x="12514794" y="130192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117,111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5" name="テキスト ボックス 61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6" name="テキスト ボックス 61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7" name="テキスト ボックス 61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8" name="テキスト ボックス 61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9" name="テキスト ボックス 61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11496</xdr:rowOff>
    </xdr:from>
    <xdr:to>
      <xdr:col>23</xdr:col>
      <xdr:colOff>568325</xdr:colOff>
      <xdr:row>75</xdr:row>
      <xdr:rowOff>113096</xdr:rowOff>
    </xdr:to>
    <xdr:sp macro="" textlink="">
      <xdr:nvSpPr>
        <xdr:cNvPr id="620" name="円/楕円 619"/>
        <xdr:cNvSpPr/>
      </xdr:nvSpPr>
      <xdr:spPr>
        <a:xfrm>
          <a:off x="16268700" y="12870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34373</xdr:rowOff>
    </xdr:from>
    <xdr:ext cx="599010" cy="259045"/>
    <xdr:sp macro="" textlink="">
      <xdr:nvSpPr>
        <xdr:cNvPr id="621" name="公債費該当値テキスト"/>
        <xdr:cNvSpPr txBox="1"/>
      </xdr:nvSpPr>
      <xdr:spPr>
        <a:xfrm>
          <a:off x="16370300" y="12721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129,430</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155496</xdr:rowOff>
    </xdr:from>
    <xdr:to>
      <xdr:col>22</xdr:col>
      <xdr:colOff>415925</xdr:colOff>
      <xdr:row>75</xdr:row>
      <xdr:rowOff>85646</xdr:rowOff>
    </xdr:to>
    <xdr:sp macro="" textlink="">
      <xdr:nvSpPr>
        <xdr:cNvPr id="622" name="円/楕円 621"/>
        <xdr:cNvSpPr/>
      </xdr:nvSpPr>
      <xdr:spPr>
        <a:xfrm>
          <a:off x="15430500" y="1284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73</xdr:row>
      <xdr:rowOff>102173</xdr:rowOff>
    </xdr:from>
    <xdr:ext cx="599010" cy="259045"/>
    <xdr:sp macro="" textlink="">
      <xdr:nvSpPr>
        <xdr:cNvPr id="623" name="テキスト ボックス 622"/>
        <xdr:cNvSpPr txBox="1"/>
      </xdr:nvSpPr>
      <xdr:spPr>
        <a:xfrm>
          <a:off x="15181794" y="12618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135,434</a:t>
          </a:r>
          <a:endParaRPr kumimoji="1" lang="ja-JP" altLang="en-US" sz="1000" b="1">
            <a:solidFill>
              <a:srgbClr val="FF0000"/>
            </a:solidFill>
            <a:latin typeface="ＭＳ Ｐゴシック"/>
          </a:endParaRPr>
        </a:p>
      </xdr:txBody>
    </xdr:sp>
    <xdr:clientData/>
  </xdr:oneCellAnchor>
  <xdr:twoCellAnchor>
    <xdr:from>
      <xdr:col>21</xdr:col>
      <xdr:colOff>111125</xdr:colOff>
      <xdr:row>74</xdr:row>
      <xdr:rowOff>140412</xdr:rowOff>
    </xdr:from>
    <xdr:to>
      <xdr:col>21</xdr:col>
      <xdr:colOff>212725</xdr:colOff>
      <xdr:row>75</xdr:row>
      <xdr:rowOff>70562</xdr:rowOff>
    </xdr:to>
    <xdr:sp macro="" textlink="">
      <xdr:nvSpPr>
        <xdr:cNvPr id="624" name="円/楕円 623"/>
        <xdr:cNvSpPr/>
      </xdr:nvSpPr>
      <xdr:spPr>
        <a:xfrm>
          <a:off x="14541500" y="1282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73</xdr:row>
      <xdr:rowOff>87089</xdr:rowOff>
    </xdr:from>
    <xdr:ext cx="599010" cy="259045"/>
    <xdr:sp macro="" textlink="">
      <xdr:nvSpPr>
        <xdr:cNvPr id="625" name="テキスト ボックス 624"/>
        <xdr:cNvSpPr txBox="1"/>
      </xdr:nvSpPr>
      <xdr:spPr>
        <a:xfrm>
          <a:off x="14292794" y="12602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138,733</a:t>
          </a:r>
          <a:endParaRPr kumimoji="1" lang="ja-JP" altLang="en-US" sz="1000" b="1">
            <a:solidFill>
              <a:srgbClr val="FF0000"/>
            </a:solidFill>
            <a:latin typeface="ＭＳ Ｐゴシック"/>
          </a:endParaRPr>
        </a:p>
      </xdr:txBody>
    </xdr:sp>
    <xdr:clientData/>
  </xdr:oneCellAnchor>
  <xdr:twoCellAnchor>
    <xdr:from>
      <xdr:col>19</xdr:col>
      <xdr:colOff>593725</xdr:colOff>
      <xdr:row>74</xdr:row>
      <xdr:rowOff>89321</xdr:rowOff>
    </xdr:from>
    <xdr:to>
      <xdr:col>20</xdr:col>
      <xdr:colOff>9525</xdr:colOff>
      <xdr:row>75</xdr:row>
      <xdr:rowOff>19471</xdr:rowOff>
    </xdr:to>
    <xdr:sp macro="" textlink="">
      <xdr:nvSpPr>
        <xdr:cNvPr id="626" name="円/楕円 625"/>
        <xdr:cNvSpPr/>
      </xdr:nvSpPr>
      <xdr:spPr>
        <a:xfrm>
          <a:off x="13652500" y="1277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73</xdr:row>
      <xdr:rowOff>35998</xdr:rowOff>
    </xdr:from>
    <xdr:ext cx="599010" cy="259045"/>
    <xdr:sp macro="" textlink="">
      <xdr:nvSpPr>
        <xdr:cNvPr id="627" name="テキスト ボックス 626"/>
        <xdr:cNvSpPr txBox="1"/>
      </xdr:nvSpPr>
      <xdr:spPr>
        <a:xfrm>
          <a:off x="13403794" y="12551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149,908</a:t>
          </a:r>
          <a:endParaRPr kumimoji="1" lang="ja-JP" altLang="en-US" sz="1000" b="1">
            <a:solidFill>
              <a:srgbClr val="FF0000"/>
            </a:solidFill>
            <a:latin typeface="ＭＳ Ｐゴシック"/>
          </a:endParaRPr>
        </a:p>
      </xdr:txBody>
    </xdr:sp>
    <xdr:clientData/>
  </xdr:oneCellAnchor>
  <xdr:twoCellAnchor>
    <xdr:from>
      <xdr:col>18</xdr:col>
      <xdr:colOff>390525</xdr:colOff>
      <xdr:row>74</xdr:row>
      <xdr:rowOff>7930</xdr:rowOff>
    </xdr:from>
    <xdr:to>
      <xdr:col>18</xdr:col>
      <xdr:colOff>492125</xdr:colOff>
      <xdr:row>74</xdr:row>
      <xdr:rowOff>109530</xdr:rowOff>
    </xdr:to>
    <xdr:sp macro="" textlink="">
      <xdr:nvSpPr>
        <xdr:cNvPr id="628" name="円/楕円 627"/>
        <xdr:cNvSpPr/>
      </xdr:nvSpPr>
      <xdr:spPr>
        <a:xfrm>
          <a:off x="12763500" y="1269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72</xdr:row>
      <xdr:rowOff>126057</xdr:rowOff>
    </xdr:from>
    <xdr:ext cx="599010" cy="259045"/>
    <xdr:sp macro="" textlink="">
      <xdr:nvSpPr>
        <xdr:cNvPr id="629" name="テキスト ボックス 628"/>
        <xdr:cNvSpPr txBox="1"/>
      </xdr:nvSpPr>
      <xdr:spPr>
        <a:xfrm>
          <a:off x="12514794" y="12470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167,710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0" name="正方形/長方形 62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1" name="正方形/長方形 63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2" name="正方形/長方形 63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36/107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3" name="正方形/長方形 63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4" name="正方形/長方形 63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5" name="正方形/長方形 63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6" name="正方形/長方形 63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7" name="正方形/長方形 63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8" name="テキスト ボックス 63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9" name="直線コネクタ 63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40" name="直線コネクタ 639"/>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41" name="テキスト ボックス 640"/>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2" name="直線コネクタ 64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3" name="テキスト ボックス 642"/>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44" name="直線コネクタ 643"/>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45" name="テキスト ボックス 644"/>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6" name="直線コネクタ 645"/>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7" name="テキスト ボックス 646"/>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8"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129287</xdr:rowOff>
    </xdr:from>
    <xdr:to>
      <xdr:col>23</xdr:col>
      <xdr:colOff>516889</xdr:colOff>
      <xdr:row>98</xdr:row>
      <xdr:rowOff>25000</xdr:rowOff>
    </xdr:to>
    <xdr:cxnSp macro="">
      <xdr:nvCxnSpPr>
        <xdr:cNvPr id="649" name="直線コネクタ 648"/>
        <xdr:cNvCxnSpPr/>
      </xdr:nvCxnSpPr>
      <xdr:spPr>
        <a:xfrm flipV="1">
          <a:off x="16317595" y="15559787"/>
          <a:ext cx="1269" cy="1267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28827</xdr:rowOff>
    </xdr:from>
    <xdr:ext cx="313932" cy="259045"/>
    <xdr:sp macro="" textlink="">
      <xdr:nvSpPr>
        <xdr:cNvPr id="650" name="積立金最小値テキスト"/>
        <xdr:cNvSpPr txBox="1"/>
      </xdr:nvSpPr>
      <xdr:spPr>
        <a:xfrm>
          <a:off x="16370300" y="168309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428625</xdr:colOff>
      <xdr:row>98</xdr:row>
      <xdr:rowOff>25000</xdr:rowOff>
    </xdr:from>
    <xdr:to>
      <xdr:col>23</xdr:col>
      <xdr:colOff>606425</xdr:colOff>
      <xdr:row>98</xdr:row>
      <xdr:rowOff>25000</xdr:rowOff>
    </xdr:to>
    <xdr:cxnSp macro="">
      <xdr:nvCxnSpPr>
        <xdr:cNvPr id="651" name="直線コネクタ 650"/>
        <xdr:cNvCxnSpPr/>
      </xdr:nvCxnSpPr>
      <xdr:spPr>
        <a:xfrm>
          <a:off x="16230600" y="1682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75964</xdr:rowOff>
    </xdr:from>
    <xdr:ext cx="599010" cy="259045"/>
    <xdr:sp macro="" textlink="">
      <xdr:nvSpPr>
        <xdr:cNvPr id="652" name="積立金最大値テキスト"/>
        <xdr:cNvSpPr txBox="1"/>
      </xdr:nvSpPr>
      <xdr:spPr>
        <a:xfrm>
          <a:off x="16370300" y="15335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221,822</a:t>
          </a:r>
          <a:endParaRPr kumimoji="1" lang="ja-JP" altLang="en-US" sz="1000" b="1">
            <a:latin typeface="ＭＳ Ｐゴシック"/>
          </a:endParaRPr>
        </a:p>
      </xdr:txBody>
    </xdr:sp>
    <xdr:clientData/>
  </xdr:oneCellAnchor>
  <xdr:twoCellAnchor>
    <xdr:from>
      <xdr:col>23</xdr:col>
      <xdr:colOff>428625</xdr:colOff>
      <xdr:row>90</xdr:row>
      <xdr:rowOff>129287</xdr:rowOff>
    </xdr:from>
    <xdr:to>
      <xdr:col>23</xdr:col>
      <xdr:colOff>606425</xdr:colOff>
      <xdr:row>90</xdr:row>
      <xdr:rowOff>129287</xdr:rowOff>
    </xdr:to>
    <xdr:cxnSp macro="">
      <xdr:nvCxnSpPr>
        <xdr:cNvPr id="653" name="直線コネクタ 652"/>
        <xdr:cNvCxnSpPr/>
      </xdr:nvCxnSpPr>
      <xdr:spPr>
        <a:xfrm>
          <a:off x="16230600" y="15559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39607</xdr:rowOff>
    </xdr:from>
    <xdr:to>
      <xdr:col>23</xdr:col>
      <xdr:colOff>517525</xdr:colOff>
      <xdr:row>96</xdr:row>
      <xdr:rowOff>137762</xdr:rowOff>
    </xdr:to>
    <xdr:cxnSp macro="">
      <xdr:nvCxnSpPr>
        <xdr:cNvPr id="654" name="直線コネクタ 653"/>
        <xdr:cNvCxnSpPr/>
      </xdr:nvCxnSpPr>
      <xdr:spPr>
        <a:xfrm flipV="1">
          <a:off x="15481300" y="16498807"/>
          <a:ext cx="838200" cy="98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17235</xdr:rowOff>
    </xdr:from>
    <xdr:ext cx="534377" cy="259045"/>
    <xdr:sp macro="" textlink="">
      <xdr:nvSpPr>
        <xdr:cNvPr id="655" name="積立金平均値テキスト"/>
        <xdr:cNvSpPr txBox="1"/>
      </xdr:nvSpPr>
      <xdr:spPr>
        <a:xfrm>
          <a:off x="16370300" y="164764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48,765</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38808</xdr:rowOff>
    </xdr:from>
    <xdr:to>
      <xdr:col>23</xdr:col>
      <xdr:colOff>568325</xdr:colOff>
      <xdr:row>96</xdr:row>
      <xdr:rowOff>140408</xdr:rowOff>
    </xdr:to>
    <xdr:sp macro="" textlink="">
      <xdr:nvSpPr>
        <xdr:cNvPr id="656" name="フローチャート : 判断 655"/>
        <xdr:cNvSpPr/>
      </xdr:nvSpPr>
      <xdr:spPr>
        <a:xfrm>
          <a:off x="16268700" y="16498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147707</xdr:rowOff>
    </xdr:from>
    <xdr:to>
      <xdr:col>22</xdr:col>
      <xdr:colOff>365125</xdr:colOff>
      <xdr:row>96</xdr:row>
      <xdr:rowOff>137762</xdr:rowOff>
    </xdr:to>
    <xdr:cxnSp macro="">
      <xdr:nvCxnSpPr>
        <xdr:cNvPr id="657" name="直線コネクタ 656"/>
        <xdr:cNvCxnSpPr/>
      </xdr:nvCxnSpPr>
      <xdr:spPr>
        <a:xfrm>
          <a:off x="14592300" y="16435457"/>
          <a:ext cx="889000" cy="161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94397</xdr:rowOff>
    </xdr:from>
    <xdr:to>
      <xdr:col>22</xdr:col>
      <xdr:colOff>415925</xdr:colOff>
      <xdr:row>97</xdr:row>
      <xdr:rowOff>24547</xdr:rowOff>
    </xdr:to>
    <xdr:sp macro="" textlink="">
      <xdr:nvSpPr>
        <xdr:cNvPr id="658" name="フローチャート : 判断 657"/>
        <xdr:cNvSpPr/>
      </xdr:nvSpPr>
      <xdr:spPr>
        <a:xfrm>
          <a:off x="15430500" y="1655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15674</xdr:rowOff>
    </xdr:from>
    <xdr:ext cx="534377" cy="259045"/>
    <xdr:sp macro="" textlink="">
      <xdr:nvSpPr>
        <xdr:cNvPr id="659" name="テキスト ボックス 658"/>
        <xdr:cNvSpPr txBox="1"/>
      </xdr:nvSpPr>
      <xdr:spPr>
        <a:xfrm>
          <a:off x="15214111" y="16646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39,038</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78218</xdr:rowOff>
    </xdr:from>
    <xdr:to>
      <xdr:col>21</xdr:col>
      <xdr:colOff>161925</xdr:colOff>
      <xdr:row>95</xdr:row>
      <xdr:rowOff>147707</xdr:rowOff>
    </xdr:to>
    <xdr:cxnSp macro="">
      <xdr:nvCxnSpPr>
        <xdr:cNvPr id="660" name="直線コネクタ 659"/>
        <xdr:cNvCxnSpPr/>
      </xdr:nvCxnSpPr>
      <xdr:spPr>
        <a:xfrm>
          <a:off x="13703300" y="16365968"/>
          <a:ext cx="889000" cy="69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1163</xdr:rowOff>
    </xdr:from>
    <xdr:to>
      <xdr:col>21</xdr:col>
      <xdr:colOff>212725</xdr:colOff>
      <xdr:row>96</xdr:row>
      <xdr:rowOff>102763</xdr:rowOff>
    </xdr:to>
    <xdr:sp macro="" textlink="">
      <xdr:nvSpPr>
        <xdr:cNvPr id="661" name="フローチャート : 判断 660"/>
        <xdr:cNvSpPr/>
      </xdr:nvSpPr>
      <xdr:spPr>
        <a:xfrm>
          <a:off x="14541500" y="16460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93890</xdr:rowOff>
    </xdr:from>
    <xdr:ext cx="534377" cy="259045"/>
    <xdr:sp macro="" textlink="">
      <xdr:nvSpPr>
        <xdr:cNvPr id="662" name="テキスト ボックス 661"/>
        <xdr:cNvSpPr txBox="1"/>
      </xdr:nvSpPr>
      <xdr:spPr>
        <a:xfrm>
          <a:off x="14325111" y="16553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55,352</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78218</xdr:rowOff>
    </xdr:from>
    <xdr:to>
      <xdr:col>19</xdr:col>
      <xdr:colOff>644525</xdr:colOff>
      <xdr:row>97</xdr:row>
      <xdr:rowOff>100890</xdr:rowOff>
    </xdr:to>
    <xdr:cxnSp macro="">
      <xdr:nvCxnSpPr>
        <xdr:cNvPr id="663" name="直線コネクタ 662"/>
        <xdr:cNvCxnSpPr/>
      </xdr:nvCxnSpPr>
      <xdr:spPr>
        <a:xfrm flipV="1">
          <a:off x="12814300" y="16365968"/>
          <a:ext cx="889000" cy="365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36779</xdr:rowOff>
    </xdr:from>
    <xdr:to>
      <xdr:col>20</xdr:col>
      <xdr:colOff>9525</xdr:colOff>
      <xdr:row>96</xdr:row>
      <xdr:rowOff>138379</xdr:rowOff>
    </xdr:to>
    <xdr:sp macro="" textlink="">
      <xdr:nvSpPr>
        <xdr:cNvPr id="664" name="フローチャート : 判断 663"/>
        <xdr:cNvSpPr/>
      </xdr:nvSpPr>
      <xdr:spPr>
        <a:xfrm>
          <a:off x="13652500" y="16495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129506</xdr:rowOff>
    </xdr:from>
    <xdr:ext cx="534377" cy="259045"/>
    <xdr:sp macro="" textlink="">
      <xdr:nvSpPr>
        <xdr:cNvPr id="665" name="テキスト ボックス 664"/>
        <xdr:cNvSpPr txBox="1"/>
      </xdr:nvSpPr>
      <xdr:spPr>
        <a:xfrm>
          <a:off x="13436111" y="16588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49,120</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42946</xdr:rowOff>
    </xdr:from>
    <xdr:to>
      <xdr:col>18</xdr:col>
      <xdr:colOff>492125</xdr:colOff>
      <xdr:row>96</xdr:row>
      <xdr:rowOff>144546</xdr:rowOff>
    </xdr:to>
    <xdr:sp macro="" textlink="">
      <xdr:nvSpPr>
        <xdr:cNvPr id="666" name="フローチャート : 判断 665"/>
        <xdr:cNvSpPr/>
      </xdr:nvSpPr>
      <xdr:spPr>
        <a:xfrm>
          <a:off x="12763500" y="16502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161073</xdr:rowOff>
    </xdr:from>
    <xdr:ext cx="534377" cy="259045"/>
    <xdr:sp macro="" textlink="">
      <xdr:nvSpPr>
        <xdr:cNvPr id="667" name="テキスト ボックス 666"/>
        <xdr:cNvSpPr txBox="1"/>
      </xdr:nvSpPr>
      <xdr:spPr>
        <a:xfrm>
          <a:off x="12547111" y="16277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48,041</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8" name="テキスト ボックス 667"/>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9" name="テキスト ボックス 668"/>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0" name="テキスト ボックス 669"/>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1" name="テキスト ボックス 670"/>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2" name="テキスト ボックス 671"/>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160257</xdr:rowOff>
    </xdr:from>
    <xdr:to>
      <xdr:col>23</xdr:col>
      <xdr:colOff>568325</xdr:colOff>
      <xdr:row>96</xdr:row>
      <xdr:rowOff>90407</xdr:rowOff>
    </xdr:to>
    <xdr:sp macro="" textlink="">
      <xdr:nvSpPr>
        <xdr:cNvPr id="673" name="円/楕円 672"/>
        <xdr:cNvSpPr/>
      </xdr:nvSpPr>
      <xdr:spPr>
        <a:xfrm>
          <a:off x="16268700" y="16448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11684</xdr:rowOff>
    </xdr:from>
    <xdr:ext cx="534377" cy="259045"/>
    <xdr:sp macro="" textlink="">
      <xdr:nvSpPr>
        <xdr:cNvPr id="674" name="積立金該当値テキスト"/>
        <xdr:cNvSpPr txBox="1"/>
      </xdr:nvSpPr>
      <xdr:spPr>
        <a:xfrm>
          <a:off x="16370300" y="16299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57,514</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86962</xdr:rowOff>
    </xdr:from>
    <xdr:to>
      <xdr:col>22</xdr:col>
      <xdr:colOff>415925</xdr:colOff>
      <xdr:row>97</xdr:row>
      <xdr:rowOff>17112</xdr:rowOff>
    </xdr:to>
    <xdr:sp macro="" textlink="">
      <xdr:nvSpPr>
        <xdr:cNvPr id="675" name="円/楕円 674"/>
        <xdr:cNvSpPr/>
      </xdr:nvSpPr>
      <xdr:spPr>
        <a:xfrm>
          <a:off x="15430500" y="16546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33639</xdr:rowOff>
    </xdr:from>
    <xdr:ext cx="534377" cy="259045"/>
    <xdr:sp macro="" textlink="">
      <xdr:nvSpPr>
        <xdr:cNvPr id="676" name="テキスト ボックス 675"/>
        <xdr:cNvSpPr txBox="1"/>
      </xdr:nvSpPr>
      <xdr:spPr>
        <a:xfrm>
          <a:off x="15214111" y="16321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40,339</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96907</xdr:rowOff>
    </xdr:from>
    <xdr:to>
      <xdr:col>21</xdr:col>
      <xdr:colOff>212725</xdr:colOff>
      <xdr:row>96</xdr:row>
      <xdr:rowOff>27057</xdr:rowOff>
    </xdr:to>
    <xdr:sp macro="" textlink="">
      <xdr:nvSpPr>
        <xdr:cNvPr id="677" name="円/楕円 676"/>
        <xdr:cNvSpPr/>
      </xdr:nvSpPr>
      <xdr:spPr>
        <a:xfrm>
          <a:off x="14541500" y="16384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43584</xdr:rowOff>
    </xdr:from>
    <xdr:ext cx="534377" cy="259045"/>
    <xdr:sp macro="" textlink="">
      <xdr:nvSpPr>
        <xdr:cNvPr id="678" name="テキスト ボックス 677"/>
        <xdr:cNvSpPr txBox="1"/>
      </xdr:nvSpPr>
      <xdr:spPr>
        <a:xfrm>
          <a:off x="14325111" y="16159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68,599</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27418</xdr:rowOff>
    </xdr:from>
    <xdr:to>
      <xdr:col>20</xdr:col>
      <xdr:colOff>9525</xdr:colOff>
      <xdr:row>95</xdr:row>
      <xdr:rowOff>129018</xdr:rowOff>
    </xdr:to>
    <xdr:sp macro="" textlink="">
      <xdr:nvSpPr>
        <xdr:cNvPr id="679" name="円/楕円 678"/>
        <xdr:cNvSpPr/>
      </xdr:nvSpPr>
      <xdr:spPr>
        <a:xfrm>
          <a:off x="13652500" y="16315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145545</xdr:rowOff>
    </xdr:from>
    <xdr:ext cx="534377" cy="259045"/>
    <xdr:sp macro="" textlink="">
      <xdr:nvSpPr>
        <xdr:cNvPr id="680" name="テキスト ボックス 679"/>
        <xdr:cNvSpPr txBox="1"/>
      </xdr:nvSpPr>
      <xdr:spPr>
        <a:xfrm>
          <a:off x="13436111" y="16090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80,758</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50090</xdr:rowOff>
    </xdr:from>
    <xdr:to>
      <xdr:col>18</xdr:col>
      <xdr:colOff>492125</xdr:colOff>
      <xdr:row>97</xdr:row>
      <xdr:rowOff>151690</xdr:rowOff>
    </xdr:to>
    <xdr:sp macro="" textlink="">
      <xdr:nvSpPr>
        <xdr:cNvPr id="681" name="円/楕円 680"/>
        <xdr:cNvSpPr/>
      </xdr:nvSpPr>
      <xdr:spPr>
        <a:xfrm>
          <a:off x="12763500" y="1668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142817</xdr:rowOff>
    </xdr:from>
    <xdr:ext cx="534377" cy="259045"/>
    <xdr:sp macro="" textlink="">
      <xdr:nvSpPr>
        <xdr:cNvPr id="682" name="テキスト ボックス 681"/>
        <xdr:cNvSpPr txBox="1"/>
      </xdr:nvSpPr>
      <xdr:spPr>
        <a:xfrm>
          <a:off x="12547111" y="16773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16,791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3" name="正方形/長方形 682"/>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4" name="正方形/長方形 683"/>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5" name="正方形/長方形 684"/>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24/107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6" name="正方形/長方形 685"/>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7" name="正方形/長方形 686"/>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8" name="正方形/長方形 687"/>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9" name="正方形/長方形 688"/>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0" name="正方形/長方形 689"/>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1" name="テキスト ボックス 690"/>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2" name="直線コネクタ 691"/>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3" name="直線コネクタ 692"/>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4" name="テキスト ボックス 693"/>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695" name="直線コネクタ 694"/>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144434</xdr:rowOff>
    </xdr:from>
    <xdr:ext cx="531299" cy="259045"/>
    <xdr:sp macro="" textlink="">
      <xdr:nvSpPr>
        <xdr:cNvPr id="696" name="テキスト ボックス 695"/>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697" name="直線コネクタ 696"/>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34</xdr:row>
      <xdr:rowOff>160763</xdr:rowOff>
    </xdr:from>
    <xdr:ext cx="531299" cy="259045"/>
    <xdr:sp macro="" textlink="">
      <xdr:nvSpPr>
        <xdr:cNvPr id="698" name="テキスト ボックス 697"/>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699" name="直線コネクタ 698"/>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5641</xdr:rowOff>
    </xdr:from>
    <xdr:ext cx="531299" cy="259045"/>
    <xdr:sp macro="" textlink="">
      <xdr:nvSpPr>
        <xdr:cNvPr id="700" name="テキスト ボックス 699"/>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1" name="直線コネクタ 700"/>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02" name="テキスト ボックス 701"/>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3" name="直線コネクタ 702"/>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04" name="テキスト ボックス 703"/>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5" name="直線コネクタ 70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6" name="テキスト ボックス 705"/>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7"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96135</xdr:rowOff>
    </xdr:from>
    <xdr:to>
      <xdr:col>32</xdr:col>
      <xdr:colOff>186689</xdr:colOff>
      <xdr:row>39</xdr:row>
      <xdr:rowOff>98878</xdr:rowOff>
    </xdr:to>
    <xdr:cxnSp macro="">
      <xdr:nvCxnSpPr>
        <xdr:cNvPr id="708" name="直線コネクタ 707"/>
        <xdr:cNvCxnSpPr/>
      </xdr:nvCxnSpPr>
      <xdr:spPr>
        <a:xfrm flipV="1">
          <a:off x="22159595" y="5239635"/>
          <a:ext cx="1269" cy="15457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09"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0" name="直線コネクタ 709"/>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42812</xdr:rowOff>
    </xdr:from>
    <xdr:ext cx="534377" cy="259045"/>
    <xdr:sp macro="" textlink="">
      <xdr:nvSpPr>
        <xdr:cNvPr id="711" name="投資及び出資金最大値テキスト"/>
        <xdr:cNvSpPr txBox="1"/>
      </xdr:nvSpPr>
      <xdr:spPr>
        <a:xfrm>
          <a:off x="22212300" y="5014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47,334</a:t>
          </a:r>
          <a:endParaRPr kumimoji="1" lang="ja-JP" altLang="en-US" sz="1000" b="1">
            <a:latin typeface="ＭＳ Ｐゴシック"/>
          </a:endParaRPr>
        </a:p>
      </xdr:txBody>
    </xdr:sp>
    <xdr:clientData/>
  </xdr:oneCellAnchor>
  <xdr:twoCellAnchor>
    <xdr:from>
      <xdr:col>32</xdr:col>
      <xdr:colOff>98425</xdr:colOff>
      <xdr:row>30</xdr:row>
      <xdr:rowOff>96135</xdr:rowOff>
    </xdr:from>
    <xdr:to>
      <xdr:col>32</xdr:col>
      <xdr:colOff>276225</xdr:colOff>
      <xdr:row>30</xdr:row>
      <xdr:rowOff>96135</xdr:rowOff>
    </xdr:to>
    <xdr:cxnSp macro="">
      <xdr:nvCxnSpPr>
        <xdr:cNvPr id="712" name="直線コネクタ 711"/>
        <xdr:cNvCxnSpPr/>
      </xdr:nvCxnSpPr>
      <xdr:spPr>
        <a:xfrm>
          <a:off x="22072600" y="5239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166381</xdr:rowOff>
    </xdr:from>
    <xdr:to>
      <xdr:col>32</xdr:col>
      <xdr:colOff>187325</xdr:colOff>
      <xdr:row>38</xdr:row>
      <xdr:rowOff>167556</xdr:rowOff>
    </xdr:to>
    <xdr:cxnSp macro="">
      <xdr:nvCxnSpPr>
        <xdr:cNvPr id="713" name="直線コネクタ 712"/>
        <xdr:cNvCxnSpPr/>
      </xdr:nvCxnSpPr>
      <xdr:spPr>
        <a:xfrm>
          <a:off x="21323300" y="6681481"/>
          <a:ext cx="838200" cy="1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100964</xdr:rowOff>
    </xdr:from>
    <xdr:ext cx="469744" cy="259045"/>
    <xdr:sp macro="" textlink="">
      <xdr:nvSpPr>
        <xdr:cNvPr id="714" name="投資及び出資金平均値テキスト"/>
        <xdr:cNvSpPr txBox="1"/>
      </xdr:nvSpPr>
      <xdr:spPr>
        <a:xfrm>
          <a:off x="22212300" y="66160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2,970</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122537</xdr:rowOff>
    </xdr:from>
    <xdr:to>
      <xdr:col>32</xdr:col>
      <xdr:colOff>238125</xdr:colOff>
      <xdr:row>39</xdr:row>
      <xdr:rowOff>52687</xdr:rowOff>
    </xdr:to>
    <xdr:sp macro="" textlink="">
      <xdr:nvSpPr>
        <xdr:cNvPr id="715" name="フローチャート : 判断 714"/>
        <xdr:cNvSpPr/>
      </xdr:nvSpPr>
      <xdr:spPr>
        <a:xfrm>
          <a:off x="22110700" y="6637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152959</xdr:rowOff>
    </xdr:from>
    <xdr:to>
      <xdr:col>31</xdr:col>
      <xdr:colOff>34925</xdr:colOff>
      <xdr:row>38</xdr:row>
      <xdr:rowOff>166381</xdr:rowOff>
    </xdr:to>
    <xdr:cxnSp macro="">
      <xdr:nvCxnSpPr>
        <xdr:cNvPr id="716" name="直線コネクタ 715"/>
        <xdr:cNvCxnSpPr/>
      </xdr:nvCxnSpPr>
      <xdr:spPr>
        <a:xfrm>
          <a:off x="20434300" y="6668059"/>
          <a:ext cx="889000" cy="13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74237</xdr:rowOff>
    </xdr:from>
    <xdr:to>
      <xdr:col>31</xdr:col>
      <xdr:colOff>85725</xdr:colOff>
      <xdr:row>39</xdr:row>
      <xdr:rowOff>4387</xdr:rowOff>
    </xdr:to>
    <xdr:sp macro="" textlink="">
      <xdr:nvSpPr>
        <xdr:cNvPr id="717" name="フローチャート : 判断 716"/>
        <xdr:cNvSpPr/>
      </xdr:nvSpPr>
      <xdr:spPr>
        <a:xfrm>
          <a:off x="21272500" y="6589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20914</xdr:rowOff>
    </xdr:from>
    <xdr:ext cx="469744" cy="259045"/>
    <xdr:sp macro="" textlink="">
      <xdr:nvSpPr>
        <xdr:cNvPr id="718" name="テキスト ボックス 717"/>
        <xdr:cNvSpPr txBox="1"/>
      </xdr:nvSpPr>
      <xdr:spPr>
        <a:xfrm>
          <a:off x="21088427" y="6364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4,449</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152959</xdr:rowOff>
    </xdr:from>
    <xdr:to>
      <xdr:col>29</xdr:col>
      <xdr:colOff>517525</xdr:colOff>
      <xdr:row>39</xdr:row>
      <xdr:rowOff>1463</xdr:rowOff>
    </xdr:to>
    <xdr:cxnSp macro="">
      <xdr:nvCxnSpPr>
        <xdr:cNvPr id="719" name="直線コネクタ 718"/>
        <xdr:cNvCxnSpPr/>
      </xdr:nvCxnSpPr>
      <xdr:spPr>
        <a:xfrm flipV="1">
          <a:off x="19545300" y="6668059"/>
          <a:ext cx="889000" cy="1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133346</xdr:rowOff>
    </xdr:from>
    <xdr:to>
      <xdr:col>29</xdr:col>
      <xdr:colOff>568325</xdr:colOff>
      <xdr:row>39</xdr:row>
      <xdr:rowOff>63496</xdr:rowOff>
    </xdr:to>
    <xdr:sp macro="" textlink="">
      <xdr:nvSpPr>
        <xdr:cNvPr id="720" name="フローチャート : 判断 719"/>
        <xdr:cNvSpPr/>
      </xdr:nvSpPr>
      <xdr:spPr>
        <a:xfrm>
          <a:off x="20383500" y="664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39</xdr:row>
      <xdr:rowOff>54623</xdr:rowOff>
    </xdr:from>
    <xdr:ext cx="469744" cy="259045"/>
    <xdr:sp macro="" textlink="">
      <xdr:nvSpPr>
        <xdr:cNvPr id="721" name="テキスト ボックス 720"/>
        <xdr:cNvSpPr txBox="1"/>
      </xdr:nvSpPr>
      <xdr:spPr>
        <a:xfrm>
          <a:off x="20199427" y="6741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2,639</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1103</xdr:rowOff>
    </xdr:from>
    <xdr:to>
      <xdr:col>28</xdr:col>
      <xdr:colOff>314325</xdr:colOff>
      <xdr:row>39</xdr:row>
      <xdr:rowOff>1463</xdr:rowOff>
    </xdr:to>
    <xdr:cxnSp macro="">
      <xdr:nvCxnSpPr>
        <xdr:cNvPr id="722" name="直線コネクタ 721"/>
        <xdr:cNvCxnSpPr/>
      </xdr:nvCxnSpPr>
      <xdr:spPr>
        <a:xfrm>
          <a:off x="18656300" y="6687653"/>
          <a:ext cx="889000" cy="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140923</xdr:rowOff>
    </xdr:from>
    <xdr:to>
      <xdr:col>28</xdr:col>
      <xdr:colOff>365125</xdr:colOff>
      <xdr:row>39</xdr:row>
      <xdr:rowOff>71073</xdr:rowOff>
    </xdr:to>
    <xdr:sp macro="" textlink="">
      <xdr:nvSpPr>
        <xdr:cNvPr id="723" name="フローチャート : 判断 722"/>
        <xdr:cNvSpPr/>
      </xdr:nvSpPr>
      <xdr:spPr>
        <a:xfrm>
          <a:off x="19494500" y="6656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39</xdr:row>
      <xdr:rowOff>62200</xdr:rowOff>
    </xdr:from>
    <xdr:ext cx="469744" cy="259045"/>
    <xdr:sp macro="" textlink="">
      <xdr:nvSpPr>
        <xdr:cNvPr id="724" name="テキスト ボックス 723"/>
        <xdr:cNvSpPr txBox="1"/>
      </xdr:nvSpPr>
      <xdr:spPr>
        <a:xfrm>
          <a:off x="19310427" y="6748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2,407</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144090</xdr:rowOff>
    </xdr:from>
    <xdr:to>
      <xdr:col>27</xdr:col>
      <xdr:colOff>161925</xdr:colOff>
      <xdr:row>39</xdr:row>
      <xdr:rowOff>74240</xdr:rowOff>
    </xdr:to>
    <xdr:sp macro="" textlink="">
      <xdr:nvSpPr>
        <xdr:cNvPr id="725" name="フローチャート : 判断 724"/>
        <xdr:cNvSpPr/>
      </xdr:nvSpPr>
      <xdr:spPr>
        <a:xfrm>
          <a:off x="18605500" y="665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39</xdr:row>
      <xdr:rowOff>65367</xdr:rowOff>
    </xdr:from>
    <xdr:ext cx="469744" cy="259045"/>
    <xdr:sp macro="" textlink="">
      <xdr:nvSpPr>
        <xdr:cNvPr id="726" name="テキスト ボックス 725"/>
        <xdr:cNvSpPr txBox="1"/>
      </xdr:nvSpPr>
      <xdr:spPr>
        <a:xfrm>
          <a:off x="18421427" y="6751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2,310</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7" name="テキスト ボックス 72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8" name="テキスト ボックス 72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9" name="テキスト ボックス 72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0" name="テキスト ボックス 72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1" name="テキスト ボックス 73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116756</xdr:rowOff>
    </xdr:from>
    <xdr:to>
      <xdr:col>32</xdr:col>
      <xdr:colOff>238125</xdr:colOff>
      <xdr:row>39</xdr:row>
      <xdr:rowOff>46906</xdr:rowOff>
    </xdr:to>
    <xdr:sp macro="" textlink="">
      <xdr:nvSpPr>
        <xdr:cNvPr id="732" name="円/楕円 731"/>
        <xdr:cNvSpPr/>
      </xdr:nvSpPr>
      <xdr:spPr>
        <a:xfrm>
          <a:off x="22110700" y="663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76133</xdr:rowOff>
    </xdr:from>
    <xdr:ext cx="469744" cy="259045"/>
    <xdr:sp macro="" textlink="">
      <xdr:nvSpPr>
        <xdr:cNvPr id="733" name="投資及び出資金該当値テキスト"/>
        <xdr:cNvSpPr txBox="1"/>
      </xdr:nvSpPr>
      <xdr:spPr>
        <a:xfrm>
          <a:off x="22212300" y="6419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3,147</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115581</xdr:rowOff>
    </xdr:from>
    <xdr:to>
      <xdr:col>31</xdr:col>
      <xdr:colOff>85725</xdr:colOff>
      <xdr:row>39</xdr:row>
      <xdr:rowOff>45731</xdr:rowOff>
    </xdr:to>
    <xdr:sp macro="" textlink="">
      <xdr:nvSpPr>
        <xdr:cNvPr id="734" name="円/楕円 733"/>
        <xdr:cNvSpPr/>
      </xdr:nvSpPr>
      <xdr:spPr>
        <a:xfrm>
          <a:off x="21272500" y="6630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39</xdr:row>
      <xdr:rowOff>36858</xdr:rowOff>
    </xdr:from>
    <xdr:ext cx="469744" cy="259045"/>
    <xdr:sp macro="" textlink="">
      <xdr:nvSpPr>
        <xdr:cNvPr id="735" name="テキスト ボックス 734"/>
        <xdr:cNvSpPr txBox="1"/>
      </xdr:nvSpPr>
      <xdr:spPr>
        <a:xfrm>
          <a:off x="21088427" y="6723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3,183</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102159</xdr:rowOff>
    </xdr:from>
    <xdr:to>
      <xdr:col>29</xdr:col>
      <xdr:colOff>568325</xdr:colOff>
      <xdr:row>39</xdr:row>
      <xdr:rowOff>32309</xdr:rowOff>
    </xdr:to>
    <xdr:sp macro="" textlink="">
      <xdr:nvSpPr>
        <xdr:cNvPr id="736" name="円/楕円 735"/>
        <xdr:cNvSpPr/>
      </xdr:nvSpPr>
      <xdr:spPr>
        <a:xfrm>
          <a:off x="20383500" y="6617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48836</xdr:rowOff>
    </xdr:from>
    <xdr:ext cx="469744" cy="259045"/>
    <xdr:sp macro="" textlink="">
      <xdr:nvSpPr>
        <xdr:cNvPr id="737" name="テキスト ボックス 736"/>
        <xdr:cNvSpPr txBox="1"/>
      </xdr:nvSpPr>
      <xdr:spPr>
        <a:xfrm>
          <a:off x="20199427" y="6392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3,594</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122113</xdr:rowOff>
    </xdr:from>
    <xdr:to>
      <xdr:col>28</xdr:col>
      <xdr:colOff>365125</xdr:colOff>
      <xdr:row>39</xdr:row>
      <xdr:rowOff>52263</xdr:rowOff>
    </xdr:to>
    <xdr:sp macro="" textlink="">
      <xdr:nvSpPr>
        <xdr:cNvPr id="738" name="円/楕円 737"/>
        <xdr:cNvSpPr/>
      </xdr:nvSpPr>
      <xdr:spPr>
        <a:xfrm>
          <a:off x="19494500" y="6637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68789</xdr:rowOff>
    </xdr:from>
    <xdr:ext cx="469744" cy="259045"/>
    <xdr:sp macro="" textlink="">
      <xdr:nvSpPr>
        <xdr:cNvPr id="739" name="テキスト ボックス 738"/>
        <xdr:cNvSpPr txBox="1"/>
      </xdr:nvSpPr>
      <xdr:spPr>
        <a:xfrm>
          <a:off x="19310427" y="6412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2,983</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121753</xdr:rowOff>
    </xdr:from>
    <xdr:to>
      <xdr:col>27</xdr:col>
      <xdr:colOff>161925</xdr:colOff>
      <xdr:row>39</xdr:row>
      <xdr:rowOff>51903</xdr:rowOff>
    </xdr:to>
    <xdr:sp macro="" textlink="">
      <xdr:nvSpPr>
        <xdr:cNvPr id="740" name="円/楕円 739"/>
        <xdr:cNvSpPr/>
      </xdr:nvSpPr>
      <xdr:spPr>
        <a:xfrm>
          <a:off x="18605500" y="6636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37</xdr:row>
      <xdr:rowOff>68430</xdr:rowOff>
    </xdr:from>
    <xdr:ext cx="469744" cy="259045"/>
    <xdr:sp macro="" textlink="">
      <xdr:nvSpPr>
        <xdr:cNvPr id="741" name="テキスト ボックス 740"/>
        <xdr:cNvSpPr txBox="1"/>
      </xdr:nvSpPr>
      <xdr:spPr>
        <a:xfrm>
          <a:off x="18421427" y="6412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2,994</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2" name="正方形/長方形 74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3" name="正方形/長方形 74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4" name="正方形/長方形 74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41/107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5" name="正方形/長方形 74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6" name="正方形/長方形 74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7" name="正方形/長方形 74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8" name="正方形/長方形 74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4,939</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9" name="正方形/長方形 74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0" name="テキスト ボックス 74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1" name="直線コネクタ 75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2" name="直線コネクタ 751"/>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3" name="テキスト ボックス 752"/>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4" name="直線コネクタ 753"/>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5" name="テキスト ボックス 754"/>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6" name="直線コネクタ 755"/>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7" name="テキスト ボックス 756"/>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58" name="直線コネクタ 757"/>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59" name="テキスト ボックス 758"/>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0" name="直線コネクタ 75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1" name="テキスト ボックス 760"/>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2"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72058</xdr:rowOff>
    </xdr:from>
    <xdr:to>
      <xdr:col>32</xdr:col>
      <xdr:colOff>186689</xdr:colOff>
      <xdr:row>58</xdr:row>
      <xdr:rowOff>139700</xdr:rowOff>
    </xdr:to>
    <xdr:cxnSp macro="">
      <xdr:nvCxnSpPr>
        <xdr:cNvPr id="763" name="直線コネクタ 762"/>
        <xdr:cNvCxnSpPr/>
      </xdr:nvCxnSpPr>
      <xdr:spPr>
        <a:xfrm flipV="1">
          <a:off x="22159595" y="8816008"/>
          <a:ext cx="1269" cy="12677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4"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5" name="直線コネクタ 764"/>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18735</xdr:rowOff>
    </xdr:from>
    <xdr:ext cx="534377" cy="259045"/>
    <xdr:sp macro="" textlink="">
      <xdr:nvSpPr>
        <xdr:cNvPr id="766" name="貸付金最大値テキスト"/>
        <xdr:cNvSpPr txBox="1"/>
      </xdr:nvSpPr>
      <xdr:spPr>
        <a:xfrm>
          <a:off x="22212300" y="8591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55,459</a:t>
          </a:r>
          <a:endParaRPr kumimoji="1" lang="ja-JP" altLang="en-US" sz="1000" b="1">
            <a:latin typeface="ＭＳ Ｐゴシック"/>
          </a:endParaRPr>
        </a:p>
      </xdr:txBody>
    </xdr:sp>
    <xdr:clientData/>
  </xdr:oneCellAnchor>
  <xdr:twoCellAnchor>
    <xdr:from>
      <xdr:col>32</xdr:col>
      <xdr:colOff>98425</xdr:colOff>
      <xdr:row>51</xdr:row>
      <xdr:rowOff>72058</xdr:rowOff>
    </xdr:from>
    <xdr:to>
      <xdr:col>32</xdr:col>
      <xdr:colOff>276225</xdr:colOff>
      <xdr:row>51</xdr:row>
      <xdr:rowOff>72058</xdr:rowOff>
    </xdr:to>
    <xdr:cxnSp macro="">
      <xdr:nvCxnSpPr>
        <xdr:cNvPr id="767" name="直線コネクタ 766"/>
        <xdr:cNvCxnSpPr/>
      </xdr:nvCxnSpPr>
      <xdr:spPr>
        <a:xfrm>
          <a:off x="22072600" y="8816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52535</xdr:rowOff>
    </xdr:from>
    <xdr:to>
      <xdr:col>32</xdr:col>
      <xdr:colOff>187325</xdr:colOff>
      <xdr:row>58</xdr:row>
      <xdr:rowOff>69291</xdr:rowOff>
    </xdr:to>
    <xdr:cxnSp macro="">
      <xdr:nvCxnSpPr>
        <xdr:cNvPr id="768" name="直線コネクタ 767"/>
        <xdr:cNvCxnSpPr/>
      </xdr:nvCxnSpPr>
      <xdr:spPr>
        <a:xfrm>
          <a:off x="21323300" y="9996635"/>
          <a:ext cx="838200" cy="16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160148</xdr:rowOff>
    </xdr:from>
    <xdr:ext cx="469744" cy="259045"/>
    <xdr:sp macro="" textlink="">
      <xdr:nvSpPr>
        <xdr:cNvPr id="769" name="貸付金平均値テキスト"/>
        <xdr:cNvSpPr txBox="1"/>
      </xdr:nvSpPr>
      <xdr:spPr>
        <a:xfrm>
          <a:off x="22212300" y="97613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5,384</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137271</xdr:rowOff>
    </xdr:from>
    <xdr:to>
      <xdr:col>32</xdr:col>
      <xdr:colOff>238125</xdr:colOff>
      <xdr:row>58</xdr:row>
      <xdr:rowOff>67421</xdr:rowOff>
    </xdr:to>
    <xdr:sp macro="" textlink="">
      <xdr:nvSpPr>
        <xdr:cNvPr id="770" name="フローチャート : 判断 769"/>
        <xdr:cNvSpPr/>
      </xdr:nvSpPr>
      <xdr:spPr>
        <a:xfrm>
          <a:off x="22110700" y="9909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52535</xdr:rowOff>
    </xdr:from>
    <xdr:to>
      <xdr:col>31</xdr:col>
      <xdr:colOff>34925</xdr:colOff>
      <xdr:row>58</xdr:row>
      <xdr:rowOff>53997</xdr:rowOff>
    </xdr:to>
    <xdr:cxnSp macro="">
      <xdr:nvCxnSpPr>
        <xdr:cNvPr id="771" name="直線コネクタ 770"/>
        <xdr:cNvCxnSpPr/>
      </xdr:nvCxnSpPr>
      <xdr:spPr>
        <a:xfrm flipV="1">
          <a:off x="20434300" y="9996635"/>
          <a:ext cx="889000" cy="1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125042</xdr:rowOff>
    </xdr:from>
    <xdr:to>
      <xdr:col>31</xdr:col>
      <xdr:colOff>85725</xdr:colOff>
      <xdr:row>58</xdr:row>
      <xdr:rowOff>55192</xdr:rowOff>
    </xdr:to>
    <xdr:sp macro="" textlink="">
      <xdr:nvSpPr>
        <xdr:cNvPr id="772" name="フローチャート : 判断 771"/>
        <xdr:cNvSpPr/>
      </xdr:nvSpPr>
      <xdr:spPr>
        <a:xfrm>
          <a:off x="21272500" y="9897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71719</xdr:rowOff>
    </xdr:from>
    <xdr:ext cx="469744" cy="259045"/>
    <xdr:sp macro="" textlink="">
      <xdr:nvSpPr>
        <xdr:cNvPr id="773" name="テキスト ボックス 772"/>
        <xdr:cNvSpPr txBox="1"/>
      </xdr:nvSpPr>
      <xdr:spPr>
        <a:xfrm>
          <a:off x="21088427" y="9672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5,919</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33218</xdr:rowOff>
    </xdr:from>
    <xdr:to>
      <xdr:col>29</xdr:col>
      <xdr:colOff>517525</xdr:colOff>
      <xdr:row>58</xdr:row>
      <xdr:rowOff>53997</xdr:rowOff>
    </xdr:to>
    <xdr:cxnSp macro="">
      <xdr:nvCxnSpPr>
        <xdr:cNvPr id="774" name="直線コネクタ 773"/>
        <xdr:cNvCxnSpPr/>
      </xdr:nvCxnSpPr>
      <xdr:spPr>
        <a:xfrm>
          <a:off x="19545300" y="9977318"/>
          <a:ext cx="889000" cy="20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139260</xdr:rowOff>
    </xdr:from>
    <xdr:to>
      <xdr:col>29</xdr:col>
      <xdr:colOff>568325</xdr:colOff>
      <xdr:row>58</xdr:row>
      <xdr:rowOff>69410</xdr:rowOff>
    </xdr:to>
    <xdr:sp macro="" textlink="">
      <xdr:nvSpPr>
        <xdr:cNvPr id="775" name="フローチャート : 判断 774"/>
        <xdr:cNvSpPr/>
      </xdr:nvSpPr>
      <xdr:spPr>
        <a:xfrm>
          <a:off x="20383500" y="991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85937</xdr:rowOff>
    </xdr:from>
    <xdr:ext cx="469744" cy="259045"/>
    <xdr:sp macro="" textlink="">
      <xdr:nvSpPr>
        <xdr:cNvPr id="776" name="テキスト ボックス 775"/>
        <xdr:cNvSpPr txBox="1"/>
      </xdr:nvSpPr>
      <xdr:spPr>
        <a:xfrm>
          <a:off x="20199427" y="9687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2334</xdr:rowOff>
    </xdr:from>
    <xdr:to>
      <xdr:col>28</xdr:col>
      <xdr:colOff>314325</xdr:colOff>
      <xdr:row>58</xdr:row>
      <xdr:rowOff>33218</xdr:rowOff>
    </xdr:to>
    <xdr:cxnSp macro="">
      <xdr:nvCxnSpPr>
        <xdr:cNvPr id="777" name="直線コネクタ 776"/>
        <xdr:cNvCxnSpPr/>
      </xdr:nvCxnSpPr>
      <xdr:spPr>
        <a:xfrm>
          <a:off x="18656300" y="9946434"/>
          <a:ext cx="889000" cy="30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130642</xdr:rowOff>
    </xdr:from>
    <xdr:to>
      <xdr:col>28</xdr:col>
      <xdr:colOff>365125</xdr:colOff>
      <xdr:row>58</xdr:row>
      <xdr:rowOff>60792</xdr:rowOff>
    </xdr:to>
    <xdr:sp macro="" textlink="">
      <xdr:nvSpPr>
        <xdr:cNvPr id="778" name="フローチャート : 判断 777"/>
        <xdr:cNvSpPr/>
      </xdr:nvSpPr>
      <xdr:spPr>
        <a:xfrm>
          <a:off x="19494500" y="9903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77319</xdr:rowOff>
    </xdr:from>
    <xdr:ext cx="469744" cy="259045"/>
    <xdr:sp macro="" textlink="">
      <xdr:nvSpPr>
        <xdr:cNvPr id="779" name="テキスト ボックス 778"/>
        <xdr:cNvSpPr txBox="1"/>
      </xdr:nvSpPr>
      <xdr:spPr>
        <a:xfrm>
          <a:off x="19310427" y="9678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5,674</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127350</xdr:rowOff>
    </xdr:from>
    <xdr:to>
      <xdr:col>27</xdr:col>
      <xdr:colOff>161925</xdr:colOff>
      <xdr:row>58</xdr:row>
      <xdr:rowOff>57500</xdr:rowOff>
    </xdr:to>
    <xdr:sp macro="" textlink="">
      <xdr:nvSpPr>
        <xdr:cNvPr id="780" name="フローチャート : 判断 779"/>
        <xdr:cNvSpPr/>
      </xdr:nvSpPr>
      <xdr:spPr>
        <a:xfrm>
          <a:off x="18605500" y="990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48627</xdr:rowOff>
    </xdr:from>
    <xdr:ext cx="469744" cy="259045"/>
    <xdr:sp macro="" textlink="">
      <xdr:nvSpPr>
        <xdr:cNvPr id="781" name="テキスト ボックス 780"/>
        <xdr:cNvSpPr txBox="1"/>
      </xdr:nvSpPr>
      <xdr:spPr>
        <a:xfrm>
          <a:off x="18421427" y="999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5,818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2" name="テキスト ボックス 78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3" name="テキスト ボックス 78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4" name="テキスト ボックス 78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5" name="テキスト ボックス 78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6" name="テキスト ボックス 78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18491</xdr:rowOff>
    </xdr:from>
    <xdr:to>
      <xdr:col>32</xdr:col>
      <xdr:colOff>238125</xdr:colOff>
      <xdr:row>58</xdr:row>
      <xdr:rowOff>120091</xdr:rowOff>
    </xdr:to>
    <xdr:sp macro="" textlink="">
      <xdr:nvSpPr>
        <xdr:cNvPr id="787" name="円/楕円 786"/>
        <xdr:cNvSpPr/>
      </xdr:nvSpPr>
      <xdr:spPr>
        <a:xfrm>
          <a:off x="22110700" y="996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115699</xdr:rowOff>
    </xdr:from>
    <xdr:ext cx="469744" cy="259045"/>
    <xdr:sp macro="" textlink="">
      <xdr:nvSpPr>
        <xdr:cNvPr id="788" name="貸付金該当値テキスト"/>
        <xdr:cNvSpPr txBox="1"/>
      </xdr:nvSpPr>
      <xdr:spPr>
        <a:xfrm>
          <a:off x="22212300" y="9888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3,080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1735</xdr:rowOff>
    </xdr:from>
    <xdr:to>
      <xdr:col>31</xdr:col>
      <xdr:colOff>85725</xdr:colOff>
      <xdr:row>58</xdr:row>
      <xdr:rowOff>103335</xdr:rowOff>
    </xdr:to>
    <xdr:sp macro="" textlink="">
      <xdr:nvSpPr>
        <xdr:cNvPr id="789" name="円/楕円 788"/>
        <xdr:cNvSpPr/>
      </xdr:nvSpPr>
      <xdr:spPr>
        <a:xfrm>
          <a:off x="21272500" y="994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94462</xdr:rowOff>
    </xdr:from>
    <xdr:ext cx="469744" cy="259045"/>
    <xdr:sp macro="" textlink="">
      <xdr:nvSpPr>
        <xdr:cNvPr id="790" name="テキスト ボックス 789"/>
        <xdr:cNvSpPr txBox="1"/>
      </xdr:nvSpPr>
      <xdr:spPr>
        <a:xfrm>
          <a:off x="21088427" y="10038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3,813</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3197</xdr:rowOff>
    </xdr:from>
    <xdr:to>
      <xdr:col>29</xdr:col>
      <xdr:colOff>568325</xdr:colOff>
      <xdr:row>58</xdr:row>
      <xdr:rowOff>104797</xdr:rowOff>
    </xdr:to>
    <xdr:sp macro="" textlink="">
      <xdr:nvSpPr>
        <xdr:cNvPr id="791" name="円/楕円 790"/>
        <xdr:cNvSpPr/>
      </xdr:nvSpPr>
      <xdr:spPr>
        <a:xfrm>
          <a:off x="20383500" y="9947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95924</xdr:rowOff>
    </xdr:from>
    <xdr:ext cx="469744" cy="259045"/>
    <xdr:sp macro="" textlink="">
      <xdr:nvSpPr>
        <xdr:cNvPr id="792" name="テキスト ボックス 791"/>
        <xdr:cNvSpPr txBox="1"/>
      </xdr:nvSpPr>
      <xdr:spPr>
        <a:xfrm>
          <a:off x="20199427" y="10040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3,749</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153868</xdr:rowOff>
    </xdr:from>
    <xdr:to>
      <xdr:col>28</xdr:col>
      <xdr:colOff>365125</xdr:colOff>
      <xdr:row>58</xdr:row>
      <xdr:rowOff>84018</xdr:rowOff>
    </xdr:to>
    <xdr:sp macro="" textlink="">
      <xdr:nvSpPr>
        <xdr:cNvPr id="793" name="円/楕円 792"/>
        <xdr:cNvSpPr/>
      </xdr:nvSpPr>
      <xdr:spPr>
        <a:xfrm>
          <a:off x="19494500" y="9926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75145</xdr:rowOff>
    </xdr:from>
    <xdr:ext cx="469744" cy="259045"/>
    <xdr:sp macro="" textlink="">
      <xdr:nvSpPr>
        <xdr:cNvPr id="794" name="テキスト ボックス 793"/>
        <xdr:cNvSpPr txBox="1"/>
      </xdr:nvSpPr>
      <xdr:spPr>
        <a:xfrm>
          <a:off x="19310427" y="10019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4,658</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122984</xdr:rowOff>
    </xdr:from>
    <xdr:to>
      <xdr:col>27</xdr:col>
      <xdr:colOff>161925</xdr:colOff>
      <xdr:row>58</xdr:row>
      <xdr:rowOff>53134</xdr:rowOff>
    </xdr:to>
    <xdr:sp macro="" textlink="">
      <xdr:nvSpPr>
        <xdr:cNvPr id="795" name="円/楕円 794"/>
        <xdr:cNvSpPr/>
      </xdr:nvSpPr>
      <xdr:spPr>
        <a:xfrm>
          <a:off x="18605500" y="9895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69661</xdr:rowOff>
    </xdr:from>
    <xdr:ext cx="469744" cy="259045"/>
    <xdr:sp macro="" textlink="">
      <xdr:nvSpPr>
        <xdr:cNvPr id="796" name="テキスト ボックス 795"/>
        <xdr:cNvSpPr txBox="1"/>
      </xdr:nvSpPr>
      <xdr:spPr>
        <a:xfrm>
          <a:off x="18421427" y="9670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6,009</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7" name="正方形/長方形 79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8" name="正方形/長方形 797"/>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9" name="正方形/長方形 798"/>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0" name="正方形/長方形 799"/>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1" name="正方形/長方形 800"/>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2" name="正方形/長方形 801"/>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3" name="正方形/長方形 802"/>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53,714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4" name="正方形/長方形 803"/>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5" name="テキスト ボックス 804"/>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6" name="直線コネクタ 805"/>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139700</xdr:rowOff>
    </xdr:from>
    <xdr:to>
      <xdr:col>33</xdr:col>
      <xdr:colOff>314325</xdr:colOff>
      <xdr:row>79</xdr:row>
      <xdr:rowOff>139700</xdr:rowOff>
    </xdr:to>
    <xdr:cxnSp macro="">
      <xdr:nvCxnSpPr>
        <xdr:cNvPr id="807" name="直線コネクタ 806"/>
        <xdr:cNvCxnSpPr/>
      </xdr:nvCxnSpPr>
      <xdr:spPr>
        <a:xfrm>
          <a:off x="18288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168927</xdr:rowOff>
    </xdr:from>
    <xdr:ext cx="248786" cy="259045"/>
    <xdr:sp macro="" textlink="">
      <xdr:nvSpPr>
        <xdr:cNvPr id="808" name="テキスト ボックス 807"/>
        <xdr:cNvSpPr txBox="1"/>
      </xdr:nvSpPr>
      <xdr:spPr>
        <a:xfrm>
          <a:off x="18039214" y="1354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78</xdr:row>
      <xdr:rowOff>25400</xdr:rowOff>
    </xdr:from>
    <xdr:to>
      <xdr:col>33</xdr:col>
      <xdr:colOff>314325</xdr:colOff>
      <xdr:row>78</xdr:row>
      <xdr:rowOff>25400</xdr:rowOff>
    </xdr:to>
    <xdr:cxnSp macro="">
      <xdr:nvCxnSpPr>
        <xdr:cNvPr id="809" name="直線コネクタ 808"/>
        <xdr:cNvCxnSpPr/>
      </xdr:nvCxnSpPr>
      <xdr:spPr>
        <a:xfrm>
          <a:off x="18288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77</xdr:row>
      <xdr:rowOff>54627</xdr:rowOff>
    </xdr:from>
    <xdr:ext cx="531299" cy="259045"/>
    <xdr:sp macro="" textlink="">
      <xdr:nvSpPr>
        <xdr:cNvPr id="810" name="テキスト ボックス 809"/>
        <xdr:cNvSpPr txBox="1"/>
      </xdr:nvSpPr>
      <xdr:spPr>
        <a:xfrm>
          <a:off x="17756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76</xdr:row>
      <xdr:rowOff>82550</xdr:rowOff>
    </xdr:from>
    <xdr:to>
      <xdr:col>33</xdr:col>
      <xdr:colOff>314325</xdr:colOff>
      <xdr:row>76</xdr:row>
      <xdr:rowOff>82550</xdr:rowOff>
    </xdr:to>
    <xdr:cxnSp macro="">
      <xdr:nvCxnSpPr>
        <xdr:cNvPr id="811" name="直線コネクタ 810"/>
        <xdr:cNvCxnSpPr/>
      </xdr:nvCxnSpPr>
      <xdr:spPr>
        <a:xfrm>
          <a:off x="18288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75</xdr:row>
      <xdr:rowOff>111777</xdr:rowOff>
    </xdr:from>
    <xdr:ext cx="531299" cy="259045"/>
    <xdr:sp macro="" textlink="">
      <xdr:nvSpPr>
        <xdr:cNvPr id="812" name="テキスト ボックス 811"/>
        <xdr:cNvSpPr txBox="1"/>
      </xdr:nvSpPr>
      <xdr:spPr>
        <a:xfrm>
          <a:off x="17756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3" name="直線コネクタ 812"/>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4" name="テキスト ボックス 813"/>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73</xdr:row>
      <xdr:rowOff>25400</xdr:rowOff>
    </xdr:from>
    <xdr:to>
      <xdr:col>33</xdr:col>
      <xdr:colOff>314325</xdr:colOff>
      <xdr:row>73</xdr:row>
      <xdr:rowOff>25400</xdr:rowOff>
    </xdr:to>
    <xdr:cxnSp macro="">
      <xdr:nvCxnSpPr>
        <xdr:cNvPr id="815" name="直線コネクタ 814"/>
        <xdr:cNvCxnSpPr/>
      </xdr:nvCxnSpPr>
      <xdr:spPr>
        <a:xfrm>
          <a:off x="18288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72</xdr:row>
      <xdr:rowOff>54627</xdr:rowOff>
    </xdr:from>
    <xdr:ext cx="595419" cy="259045"/>
    <xdr:sp macro="" textlink="">
      <xdr:nvSpPr>
        <xdr:cNvPr id="816" name="テキスト ボックス 815"/>
        <xdr:cNvSpPr txBox="1"/>
      </xdr:nvSpPr>
      <xdr:spPr>
        <a:xfrm>
          <a:off x="17692581" y="12399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71</xdr:row>
      <xdr:rowOff>82550</xdr:rowOff>
    </xdr:from>
    <xdr:to>
      <xdr:col>33</xdr:col>
      <xdr:colOff>314325</xdr:colOff>
      <xdr:row>71</xdr:row>
      <xdr:rowOff>82550</xdr:rowOff>
    </xdr:to>
    <xdr:cxnSp macro="">
      <xdr:nvCxnSpPr>
        <xdr:cNvPr id="817" name="直線コネクタ 816"/>
        <xdr:cNvCxnSpPr/>
      </xdr:nvCxnSpPr>
      <xdr:spPr>
        <a:xfrm>
          <a:off x="18288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70</xdr:row>
      <xdr:rowOff>111777</xdr:rowOff>
    </xdr:from>
    <xdr:ext cx="595419" cy="259045"/>
    <xdr:sp macro="" textlink="">
      <xdr:nvSpPr>
        <xdr:cNvPr id="818" name="テキスト ボックス 817"/>
        <xdr:cNvSpPr txBox="1"/>
      </xdr:nvSpPr>
      <xdr:spPr>
        <a:xfrm>
          <a:off x="17692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69</xdr:row>
      <xdr:rowOff>139700</xdr:rowOff>
    </xdr:from>
    <xdr:to>
      <xdr:col>33</xdr:col>
      <xdr:colOff>314325</xdr:colOff>
      <xdr:row>69</xdr:row>
      <xdr:rowOff>139700</xdr:rowOff>
    </xdr:to>
    <xdr:cxnSp macro="">
      <xdr:nvCxnSpPr>
        <xdr:cNvPr id="819" name="直線コネクタ 818"/>
        <xdr:cNvCxnSpPr/>
      </xdr:nvCxnSpPr>
      <xdr:spPr>
        <a:xfrm>
          <a:off x="18288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68</xdr:row>
      <xdr:rowOff>168927</xdr:rowOff>
    </xdr:from>
    <xdr:ext cx="595419" cy="259045"/>
    <xdr:sp macro="" textlink="">
      <xdr:nvSpPr>
        <xdr:cNvPr id="820" name="テキスト ボックス 819"/>
        <xdr:cNvSpPr txBox="1"/>
      </xdr:nvSpPr>
      <xdr:spPr>
        <a:xfrm>
          <a:off x="17692581" y="1182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1" name="直線コネクタ 82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2" name="テキスト ボックス 821"/>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130984</xdr:rowOff>
    </xdr:from>
    <xdr:to>
      <xdr:col>32</xdr:col>
      <xdr:colOff>186689</xdr:colOff>
      <xdr:row>79</xdr:row>
      <xdr:rowOff>10255</xdr:rowOff>
    </xdr:to>
    <xdr:cxnSp macro="">
      <xdr:nvCxnSpPr>
        <xdr:cNvPr id="824" name="直線コネクタ 823"/>
        <xdr:cNvCxnSpPr/>
      </xdr:nvCxnSpPr>
      <xdr:spPr>
        <a:xfrm flipV="1">
          <a:off x="22159595" y="12132484"/>
          <a:ext cx="1269" cy="1422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14082</xdr:rowOff>
    </xdr:from>
    <xdr:ext cx="534377" cy="259045"/>
    <xdr:sp macro="" textlink="">
      <xdr:nvSpPr>
        <xdr:cNvPr id="825" name="繰出金最小値テキスト"/>
        <xdr:cNvSpPr txBox="1"/>
      </xdr:nvSpPr>
      <xdr:spPr>
        <a:xfrm>
          <a:off x="22212300" y="13558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13,590</a:t>
          </a:r>
          <a:endParaRPr kumimoji="1" lang="ja-JP" altLang="en-US" sz="1000" b="1">
            <a:latin typeface="ＭＳ Ｐゴシック"/>
          </a:endParaRPr>
        </a:p>
      </xdr:txBody>
    </xdr:sp>
    <xdr:clientData/>
  </xdr:oneCellAnchor>
  <xdr:twoCellAnchor>
    <xdr:from>
      <xdr:col>32</xdr:col>
      <xdr:colOff>98425</xdr:colOff>
      <xdr:row>79</xdr:row>
      <xdr:rowOff>10255</xdr:rowOff>
    </xdr:from>
    <xdr:to>
      <xdr:col>32</xdr:col>
      <xdr:colOff>276225</xdr:colOff>
      <xdr:row>79</xdr:row>
      <xdr:rowOff>10255</xdr:rowOff>
    </xdr:to>
    <xdr:cxnSp macro="">
      <xdr:nvCxnSpPr>
        <xdr:cNvPr id="826" name="直線コネクタ 825"/>
        <xdr:cNvCxnSpPr/>
      </xdr:nvCxnSpPr>
      <xdr:spPr>
        <a:xfrm>
          <a:off x="22072600" y="13554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77661</xdr:rowOff>
    </xdr:from>
    <xdr:ext cx="599010" cy="259045"/>
    <xdr:sp macro="" textlink="">
      <xdr:nvSpPr>
        <xdr:cNvPr id="827" name="繰出金最大値テキスト"/>
        <xdr:cNvSpPr txBox="1"/>
      </xdr:nvSpPr>
      <xdr:spPr>
        <a:xfrm>
          <a:off x="22212300" y="11907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162,915</a:t>
          </a:r>
          <a:endParaRPr kumimoji="1" lang="ja-JP" altLang="en-US" sz="1000" b="1">
            <a:latin typeface="ＭＳ Ｐゴシック"/>
          </a:endParaRPr>
        </a:p>
      </xdr:txBody>
    </xdr:sp>
    <xdr:clientData/>
  </xdr:oneCellAnchor>
  <xdr:twoCellAnchor>
    <xdr:from>
      <xdr:col>32</xdr:col>
      <xdr:colOff>98425</xdr:colOff>
      <xdr:row>70</xdr:row>
      <xdr:rowOff>130984</xdr:rowOff>
    </xdr:from>
    <xdr:to>
      <xdr:col>32</xdr:col>
      <xdr:colOff>276225</xdr:colOff>
      <xdr:row>70</xdr:row>
      <xdr:rowOff>130984</xdr:rowOff>
    </xdr:to>
    <xdr:cxnSp macro="">
      <xdr:nvCxnSpPr>
        <xdr:cNvPr id="828" name="直線コネクタ 827"/>
        <xdr:cNvCxnSpPr/>
      </xdr:nvCxnSpPr>
      <xdr:spPr>
        <a:xfrm>
          <a:off x="22072600" y="12132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70</xdr:row>
      <xdr:rowOff>130984</xdr:rowOff>
    </xdr:from>
    <xdr:to>
      <xdr:col>32</xdr:col>
      <xdr:colOff>187325</xdr:colOff>
      <xdr:row>71</xdr:row>
      <xdr:rowOff>76359</xdr:rowOff>
    </xdr:to>
    <xdr:cxnSp macro="">
      <xdr:nvCxnSpPr>
        <xdr:cNvPr id="829" name="直線コネクタ 828"/>
        <xdr:cNvCxnSpPr/>
      </xdr:nvCxnSpPr>
      <xdr:spPr>
        <a:xfrm flipV="1">
          <a:off x="21323300" y="12132484"/>
          <a:ext cx="838200" cy="116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158357</xdr:rowOff>
    </xdr:from>
    <xdr:ext cx="534377" cy="259045"/>
    <xdr:sp macro="" textlink="">
      <xdr:nvSpPr>
        <xdr:cNvPr id="830" name="繰出金平均値テキスト"/>
        <xdr:cNvSpPr txBox="1"/>
      </xdr:nvSpPr>
      <xdr:spPr>
        <a:xfrm>
          <a:off x="22212300" y="128456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80,443</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8480</xdr:rowOff>
    </xdr:from>
    <xdr:to>
      <xdr:col>32</xdr:col>
      <xdr:colOff>238125</xdr:colOff>
      <xdr:row>75</xdr:row>
      <xdr:rowOff>110080</xdr:rowOff>
    </xdr:to>
    <xdr:sp macro="" textlink="">
      <xdr:nvSpPr>
        <xdr:cNvPr id="831" name="フローチャート : 判断 830"/>
        <xdr:cNvSpPr/>
      </xdr:nvSpPr>
      <xdr:spPr>
        <a:xfrm>
          <a:off x="22110700" y="12867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71</xdr:row>
      <xdr:rowOff>76359</xdr:rowOff>
    </xdr:from>
    <xdr:to>
      <xdr:col>31</xdr:col>
      <xdr:colOff>34925</xdr:colOff>
      <xdr:row>71</xdr:row>
      <xdr:rowOff>78302</xdr:rowOff>
    </xdr:to>
    <xdr:cxnSp macro="">
      <xdr:nvCxnSpPr>
        <xdr:cNvPr id="832" name="直線コネクタ 831"/>
        <xdr:cNvCxnSpPr/>
      </xdr:nvCxnSpPr>
      <xdr:spPr>
        <a:xfrm flipV="1">
          <a:off x="20434300" y="12249309"/>
          <a:ext cx="889000" cy="1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4146</xdr:rowOff>
    </xdr:from>
    <xdr:to>
      <xdr:col>31</xdr:col>
      <xdr:colOff>85725</xdr:colOff>
      <xdr:row>75</xdr:row>
      <xdr:rowOff>105746</xdr:rowOff>
    </xdr:to>
    <xdr:sp macro="" textlink="">
      <xdr:nvSpPr>
        <xdr:cNvPr id="833" name="フローチャート : 判断 832"/>
        <xdr:cNvSpPr/>
      </xdr:nvSpPr>
      <xdr:spPr>
        <a:xfrm>
          <a:off x="21272500" y="12862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96873</xdr:rowOff>
    </xdr:from>
    <xdr:ext cx="534377" cy="259045"/>
    <xdr:sp macro="" textlink="">
      <xdr:nvSpPr>
        <xdr:cNvPr id="834" name="テキスト ボックス 833"/>
        <xdr:cNvSpPr txBox="1"/>
      </xdr:nvSpPr>
      <xdr:spPr>
        <a:xfrm>
          <a:off x="21056111" y="12955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80,898</a:t>
          </a:r>
          <a:endParaRPr kumimoji="1" lang="ja-JP" altLang="en-US" sz="1000" b="1">
            <a:solidFill>
              <a:srgbClr val="000080"/>
            </a:solidFill>
            <a:latin typeface="ＭＳ Ｐゴシック"/>
          </a:endParaRPr>
        </a:p>
      </xdr:txBody>
    </xdr:sp>
    <xdr:clientData/>
  </xdr:oneCellAnchor>
  <xdr:twoCellAnchor>
    <xdr:from>
      <xdr:col>28</xdr:col>
      <xdr:colOff>314325</xdr:colOff>
      <xdr:row>71</xdr:row>
      <xdr:rowOff>57338</xdr:rowOff>
    </xdr:from>
    <xdr:to>
      <xdr:col>29</xdr:col>
      <xdr:colOff>517525</xdr:colOff>
      <xdr:row>71</xdr:row>
      <xdr:rowOff>78302</xdr:rowOff>
    </xdr:to>
    <xdr:cxnSp macro="">
      <xdr:nvCxnSpPr>
        <xdr:cNvPr id="835" name="直線コネクタ 834"/>
        <xdr:cNvCxnSpPr/>
      </xdr:nvCxnSpPr>
      <xdr:spPr>
        <a:xfrm>
          <a:off x="19545300" y="12230288"/>
          <a:ext cx="889000" cy="20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26968</xdr:rowOff>
    </xdr:from>
    <xdr:to>
      <xdr:col>29</xdr:col>
      <xdr:colOff>568325</xdr:colOff>
      <xdr:row>75</xdr:row>
      <xdr:rowOff>128568</xdr:rowOff>
    </xdr:to>
    <xdr:sp macro="" textlink="">
      <xdr:nvSpPr>
        <xdr:cNvPr id="836" name="フローチャート : 判断 835"/>
        <xdr:cNvSpPr/>
      </xdr:nvSpPr>
      <xdr:spPr>
        <a:xfrm>
          <a:off x="20383500" y="12885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119696</xdr:rowOff>
    </xdr:from>
    <xdr:ext cx="534377" cy="259045"/>
    <xdr:sp macro="" textlink="">
      <xdr:nvSpPr>
        <xdr:cNvPr id="837" name="テキスト ボックス 836"/>
        <xdr:cNvSpPr txBox="1"/>
      </xdr:nvSpPr>
      <xdr:spPr>
        <a:xfrm>
          <a:off x="20167111" y="12978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78,502</a:t>
          </a:r>
          <a:endParaRPr kumimoji="1" lang="ja-JP" altLang="en-US" sz="1000" b="1">
            <a:solidFill>
              <a:srgbClr val="000080"/>
            </a:solidFill>
            <a:latin typeface="ＭＳ Ｐゴシック"/>
          </a:endParaRPr>
        </a:p>
      </xdr:txBody>
    </xdr:sp>
    <xdr:clientData/>
  </xdr:oneCellAnchor>
  <xdr:twoCellAnchor>
    <xdr:from>
      <xdr:col>27</xdr:col>
      <xdr:colOff>111125</xdr:colOff>
      <xdr:row>71</xdr:row>
      <xdr:rowOff>57338</xdr:rowOff>
    </xdr:from>
    <xdr:to>
      <xdr:col>28</xdr:col>
      <xdr:colOff>314325</xdr:colOff>
      <xdr:row>71</xdr:row>
      <xdr:rowOff>156359</xdr:rowOff>
    </xdr:to>
    <xdr:cxnSp macro="">
      <xdr:nvCxnSpPr>
        <xdr:cNvPr id="838" name="直線コネクタ 837"/>
        <xdr:cNvCxnSpPr/>
      </xdr:nvCxnSpPr>
      <xdr:spPr>
        <a:xfrm flipV="1">
          <a:off x="18656300" y="12230288"/>
          <a:ext cx="889000" cy="99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48257</xdr:rowOff>
    </xdr:from>
    <xdr:to>
      <xdr:col>28</xdr:col>
      <xdr:colOff>365125</xdr:colOff>
      <xdr:row>75</xdr:row>
      <xdr:rowOff>149858</xdr:rowOff>
    </xdr:to>
    <xdr:sp macro="" textlink="">
      <xdr:nvSpPr>
        <xdr:cNvPr id="839" name="フローチャート : 判断 838"/>
        <xdr:cNvSpPr/>
      </xdr:nvSpPr>
      <xdr:spPr>
        <a:xfrm>
          <a:off x="19494500" y="1290700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140985</xdr:rowOff>
    </xdr:from>
    <xdr:ext cx="534377" cy="259045"/>
    <xdr:sp macro="" textlink="">
      <xdr:nvSpPr>
        <xdr:cNvPr id="840" name="テキスト ボックス 839"/>
        <xdr:cNvSpPr txBox="1"/>
      </xdr:nvSpPr>
      <xdr:spPr>
        <a:xfrm>
          <a:off x="19278111" y="12999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76,267</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64878</xdr:rowOff>
    </xdr:from>
    <xdr:to>
      <xdr:col>27</xdr:col>
      <xdr:colOff>161925</xdr:colOff>
      <xdr:row>75</xdr:row>
      <xdr:rowOff>166478</xdr:rowOff>
    </xdr:to>
    <xdr:sp macro="" textlink="">
      <xdr:nvSpPr>
        <xdr:cNvPr id="841" name="フローチャート : 判断 840"/>
        <xdr:cNvSpPr/>
      </xdr:nvSpPr>
      <xdr:spPr>
        <a:xfrm>
          <a:off x="18605500" y="1292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157605</xdr:rowOff>
    </xdr:from>
    <xdr:ext cx="534377" cy="259045"/>
    <xdr:sp macro="" textlink="">
      <xdr:nvSpPr>
        <xdr:cNvPr id="842" name="テキスト ボックス 841"/>
        <xdr:cNvSpPr txBox="1"/>
      </xdr:nvSpPr>
      <xdr:spPr>
        <a:xfrm>
          <a:off x="18389111" y="1301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74,522</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3" name="テキスト ボックス 84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4" name="テキスト ボックス 84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5" name="テキスト ボックス 84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6" name="テキスト ボックス 84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7" name="テキスト ボックス 84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70</xdr:row>
      <xdr:rowOff>80184</xdr:rowOff>
    </xdr:from>
    <xdr:to>
      <xdr:col>32</xdr:col>
      <xdr:colOff>238125</xdr:colOff>
      <xdr:row>71</xdr:row>
      <xdr:rowOff>10334</xdr:rowOff>
    </xdr:to>
    <xdr:sp macro="" textlink="">
      <xdr:nvSpPr>
        <xdr:cNvPr id="848" name="円/楕円 847"/>
        <xdr:cNvSpPr/>
      </xdr:nvSpPr>
      <xdr:spPr>
        <a:xfrm>
          <a:off x="22110700" y="12081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70</xdr:row>
      <xdr:rowOff>33211</xdr:rowOff>
    </xdr:from>
    <xdr:ext cx="599010" cy="259045"/>
    <xdr:sp macro="" textlink="">
      <xdr:nvSpPr>
        <xdr:cNvPr id="849" name="繰出金該当値テキスト"/>
        <xdr:cNvSpPr txBox="1"/>
      </xdr:nvSpPr>
      <xdr:spPr>
        <a:xfrm>
          <a:off x="22212300" y="12034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162,915</a:t>
          </a:r>
          <a:endParaRPr kumimoji="1" lang="ja-JP" altLang="en-US" sz="1000" b="1">
            <a:solidFill>
              <a:srgbClr val="FF0000"/>
            </a:solidFill>
            <a:latin typeface="ＭＳ Ｐゴシック"/>
          </a:endParaRPr>
        </a:p>
      </xdr:txBody>
    </xdr:sp>
    <xdr:clientData/>
  </xdr:oneCellAnchor>
  <xdr:twoCellAnchor>
    <xdr:from>
      <xdr:col>30</xdr:col>
      <xdr:colOff>669925</xdr:colOff>
      <xdr:row>71</xdr:row>
      <xdr:rowOff>25559</xdr:rowOff>
    </xdr:from>
    <xdr:to>
      <xdr:col>31</xdr:col>
      <xdr:colOff>85725</xdr:colOff>
      <xdr:row>71</xdr:row>
      <xdr:rowOff>127159</xdr:rowOff>
    </xdr:to>
    <xdr:sp macro="" textlink="">
      <xdr:nvSpPr>
        <xdr:cNvPr id="850" name="円/楕円 849"/>
        <xdr:cNvSpPr/>
      </xdr:nvSpPr>
      <xdr:spPr>
        <a:xfrm>
          <a:off x="21272500" y="12198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69</xdr:row>
      <xdr:rowOff>143686</xdr:rowOff>
    </xdr:from>
    <xdr:ext cx="599010" cy="259045"/>
    <xdr:sp macro="" textlink="">
      <xdr:nvSpPr>
        <xdr:cNvPr id="851" name="テキスト ボックス 850"/>
        <xdr:cNvSpPr txBox="1"/>
      </xdr:nvSpPr>
      <xdr:spPr>
        <a:xfrm>
          <a:off x="21023794" y="11973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150,650</a:t>
          </a:r>
          <a:endParaRPr kumimoji="1" lang="ja-JP" altLang="en-US" sz="1000" b="1">
            <a:solidFill>
              <a:srgbClr val="FF0000"/>
            </a:solidFill>
            <a:latin typeface="ＭＳ Ｐゴシック"/>
          </a:endParaRPr>
        </a:p>
      </xdr:txBody>
    </xdr:sp>
    <xdr:clientData/>
  </xdr:oneCellAnchor>
  <xdr:twoCellAnchor>
    <xdr:from>
      <xdr:col>29</xdr:col>
      <xdr:colOff>466725</xdr:colOff>
      <xdr:row>71</xdr:row>
      <xdr:rowOff>27502</xdr:rowOff>
    </xdr:from>
    <xdr:to>
      <xdr:col>29</xdr:col>
      <xdr:colOff>568325</xdr:colOff>
      <xdr:row>71</xdr:row>
      <xdr:rowOff>129102</xdr:rowOff>
    </xdr:to>
    <xdr:sp macro="" textlink="">
      <xdr:nvSpPr>
        <xdr:cNvPr id="852" name="円/楕円 851"/>
        <xdr:cNvSpPr/>
      </xdr:nvSpPr>
      <xdr:spPr>
        <a:xfrm>
          <a:off x="20383500" y="12200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69</xdr:row>
      <xdr:rowOff>145629</xdr:rowOff>
    </xdr:from>
    <xdr:ext cx="599010" cy="259045"/>
    <xdr:sp macro="" textlink="">
      <xdr:nvSpPr>
        <xdr:cNvPr id="853" name="テキスト ボックス 852"/>
        <xdr:cNvSpPr txBox="1"/>
      </xdr:nvSpPr>
      <xdr:spPr>
        <a:xfrm>
          <a:off x="20134794" y="11975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150,446</a:t>
          </a:r>
          <a:endParaRPr kumimoji="1" lang="ja-JP" altLang="en-US" sz="1000" b="1">
            <a:solidFill>
              <a:srgbClr val="FF0000"/>
            </a:solidFill>
            <a:latin typeface="ＭＳ Ｐゴシック"/>
          </a:endParaRPr>
        </a:p>
      </xdr:txBody>
    </xdr:sp>
    <xdr:clientData/>
  </xdr:oneCellAnchor>
  <xdr:twoCellAnchor>
    <xdr:from>
      <xdr:col>28</xdr:col>
      <xdr:colOff>263525</xdr:colOff>
      <xdr:row>71</xdr:row>
      <xdr:rowOff>6538</xdr:rowOff>
    </xdr:from>
    <xdr:to>
      <xdr:col>28</xdr:col>
      <xdr:colOff>365125</xdr:colOff>
      <xdr:row>71</xdr:row>
      <xdr:rowOff>108138</xdr:rowOff>
    </xdr:to>
    <xdr:sp macro="" textlink="">
      <xdr:nvSpPr>
        <xdr:cNvPr id="854" name="円/楕円 853"/>
        <xdr:cNvSpPr/>
      </xdr:nvSpPr>
      <xdr:spPr>
        <a:xfrm>
          <a:off x="19494500" y="12179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69</xdr:row>
      <xdr:rowOff>124665</xdr:rowOff>
    </xdr:from>
    <xdr:ext cx="599010" cy="259045"/>
    <xdr:sp macro="" textlink="">
      <xdr:nvSpPr>
        <xdr:cNvPr id="855" name="テキスト ボックス 854"/>
        <xdr:cNvSpPr txBox="1"/>
      </xdr:nvSpPr>
      <xdr:spPr>
        <a:xfrm>
          <a:off x="19245794" y="11954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152,647</a:t>
          </a:r>
          <a:endParaRPr kumimoji="1" lang="ja-JP" altLang="en-US" sz="1000" b="1">
            <a:solidFill>
              <a:srgbClr val="FF0000"/>
            </a:solidFill>
            <a:latin typeface="ＭＳ Ｐゴシック"/>
          </a:endParaRPr>
        </a:p>
      </xdr:txBody>
    </xdr:sp>
    <xdr:clientData/>
  </xdr:oneCellAnchor>
  <xdr:twoCellAnchor>
    <xdr:from>
      <xdr:col>27</xdr:col>
      <xdr:colOff>60325</xdr:colOff>
      <xdr:row>71</xdr:row>
      <xdr:rowOff>105559</xdr:rowOff>
    </xdr:from>
    <xdr:to>
      <xdr:col>27</xdr:col>
      <xdr:colOff>161925</xdr:colOff>
      <xdr:row>72</xdr:row>
      <xdr:rowOff>35709</xdr:rowOff>
    </xdr:to>
    <xdr:sp macro="" textlink="">
      <xdr:nvSpPr>
        <xdr:cNvPr id="856" name="円/楕円 855"/>
        <xdr:cNvSpPr/>
      </xdr:nvSpPr>
      <xdr:spPr>
        <a:xfrm>
          <a:off x="18605500" y="12278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70</xdr:row>
      <xdr:rowOff>52236</xdr:rowOff>
    </xdr:from>
    <xdr:ext cx="599010" cy="259045"/>
    <xdr:sp macro="" textlink="">
      <xdr:nvSpPr>
        <xdr:cNvPr id="857" name="テキスト ボックス 856"/>
        <xdr:cNvSpPr txBox="1"/>
      </xdr:nvSpPr>
      <xdr:spPr>
        <a:xfrm>
          <a:off x="18356794" y="12053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142,251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8" name="正方形/長方形 85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9" name="正方形/長方形 85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0" name="正方形/長方形 85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1" name="正方形/長方形 86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2" name="正方形/長方形 86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3" name="正方形/長方形 86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4" name="正方形/長方形 86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5" name="正方形/長方形 86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6" name="テキスト ボックス 86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7" name="直線コネクタ 86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8" name="直線コネクタ 867"/>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9" name="テキスト ボックス 868"/>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0" name="直線コネクタ 869"/>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1" name="テキスト ボックス 870"/>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2"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3" name="直線コネクタ 872"/>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4"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5" name="直線コネクタ 87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6"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7" name="直線コネクタ 87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8" name="直線コネクタ 877"/>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9"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0" name="フローチャート : 判断 879"/>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1" name="直線コネクタ 880"/>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2" name="フローチャート : 判断 881"/>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3" name="テキスト ボックス 882"/>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4" name="直線コネクタ 883"/>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5" name="フローチャート : 判断 884"/>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6" name="テキスト ボックス 885"/>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7" name="直線コネクタ 886"/>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8" name="フローチャート : 判断 887"/>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9" name="テキスト ボックス 888"/>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0" name="フローチャート : 判断 889"/>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1" name="テキスト ボックス 890"/>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2" name="テキスト ボックス 891"/>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3" name="テキスト ボックス 892"/>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4" name="テキスト ボックス 893"/>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5" name="テキスト ボックス 894"/>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6" name="テキスト ボックス 895"/>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7" name="円/楕円 896"/>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8"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9" name="円/楕円 898"/>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0" name="テキスト ボックス 899"/>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1" name="円/楕円 900"/>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2" name="テキスト ボックス 901"/>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3" name="円/楕円 902"/>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4" name="テキスト ボックス 903"/>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5" name="円/楕円 904"/>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6" name="テキスト ボックス 905"/>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7" name="正方形/長方形 90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8" name="正方形/長方形 90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9" name="テキスト ボックス 90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人件費の</a:t>
          </a:r>
          <a:r>
            <a:rPr kumimoji="1" lang="en-US" altLang="ja-JP" sz="1300">
              <a:latin typeface="ＭＳ Ｐゴシック"/>
            </a:rPr>
            <a:t>218,363</a:t>
          </a:r>
          <a:r>
            <a:rPr kumimoji="1" lang="ja-JP" altLang="en-US" sz="1300">
              <a:latin typeface="ＭＳ Ｐゴシック"/>
            </a:rPr>
            <a:t>円は、人口</a:t>
          </a:r>
          <a:r>
            <a:rPr kumimoji="1" lang="en-US" altLang="ja-JP" sz="1300">
              <a:latin typeface="ＭＳ Ｐゴシック"/>
            </a:rPr>
            <a:t>1000</a:t>
          </a:r>
          <a:r>
            <a:rPr kumimoji="1" lang="ja-JP" altLang="en-US" sz="1300">
              <a:latin typeface="ＭＳ Ｐゴシック"/>
            </a:rPr>
            <a:t>人当たりに対する職員数が</a:t>
          </a:r>
          <a:r>
            <a:rPr kumimoji="1" lang="en-US" altLang="ja-JP" sz="1300">
              <a:latin typeface="ＭＳ Ｐゴシック"/>
            </a:rPr>
            <a:t>27.32</a:t>
          </a:r>
          <a:r>
            <a:rPr kumimoji="1" lang="ja-JP" altLang="en-US" sz="1300">
              <a:latin typeface="ＭＳ Ｐゴシック"/>
            </a:rPr>
            <a:t>人と他団体と比べるとかなり高いために一人当たりの人件費が高額となっているが、退職者数よりも新規採用職員数を抑制しているため徐々にではあるが人件費も今後減少していくと考えられる。</a:t>
          </a:r>
        </a:p>
        <a:p>
          <a:r>
            <a:rPr kumimoji="1" lang="ja-JP" altLang="en-US" sz="1300">
              <a:latin typeface="ＭＳ Ｐゴシック"/>
            </a:rPr>
            <a:t>　物件費の</a:t>
          </a:r>
          <a:r>
            <a:rPr kumimoji="1" lang="en-US" altLang="ja-JP" sz="1300">
              <a:latin typeface="ＭＳ Ｐゴシック"/>
            </a:rPr>
            <a:t>147,265</a:t>
          </a:r>
          <a:r>
            <a:rPr kumimoji="1" lang="ja-JP" altLang="en-US" sz="1300">
              <a:latin typeface="ＭＳ Ｐゴシック"/>
            </a:rPr>
            <a:t>円は、指定管理者制度の導入やごみ処理の委託化等において一人当たりの物件費が高いものとなっているが、委託により人件費などの削減が見込まれるために今後も各事業のトータルバランスを判断していく必要がある。</a:t>
          </a:r>
        </a:p>
        <a:p>
          <a:r>
            <a:rPr kumimoji="1" lang="ja-JP" altLang="en-US" sz="1300">
              <a:latin typeface="ＭＳ Ｐゴシック"/>
            </a:rPr>
            <a:t>　公債費の</a:t>
          </a:r>
          <a:r>
            <a:rPr kumimoji="1" lang="en-US" altLang="ja-JP" sz="1300">
              <a:latin typeface="ＭＳ Ｐゴシック"/>
            </a:rPr>
            <a:t>129,430</a:t>
          </a:r>
          <a:r>
            <a:rPr kumimoji="1" lang="ja-JP" altLang="en-US" sz="1300">
              <a:latin typeface="ＭＳ Ｐゴシック"/>
            </a:rPr>
            <a:t>円は、公債費適正化計画に基づいて償還を進めているが現状では類似団体の中でも高めになっている。現在取り組んでいる借入限度額の抑制により今後も下がってくるものと考えられる。</a:t>
          </a:r>
        </a:p>
        <a:p>
          <a:r>
            <a:rPr kumimoji="1" lang="ja-JP" altLang="en-US" sz="1300">
              <a:latin typeface="ＭＳ Ｐゴシック"/>
            </a:rPr>
            <a:t>　繰出金の</a:t>
          </a:r>
          <a:r>
            <a:rPr kumimoji="1" lang="en-US" altLang="ja-JP" sz="1300">
              <a:latin typeface="ＭＳ Ｐゴシック"/>
            </a:rPr>
            <a:t>162,915</a:t>
          </a:r>
          <a:r>
            <a:rPr kumimoji="1" lang="ja-JP" altLang="en-US" sz="1300">
              <a:latin typeface="ＭＳ Ｐゴシック"/>
            </a:rPr>
            <a:t>円は、全</a:t>
          </a:r>
          <a:r>
            <a:rPr kumimoji="1" lang="en-US" altLang="ja-JP" sz="1300">
              <a:latin typeface="ＭＳ Ｐゴシック"/>
            </a:rPr>
            <a:t>12</a:t>
          </a:r>
          <a:r>
            <a:rPr kumimoji="1" lang="ja-JP" altLang="en-US" sz="1300">
              <a:latin typeface="ＭＳ Ｐゴシック"/>
            </a:rPr>
            <a:t>会計の特別会計に対して一般会計より総額約</a:t>
          </a:r>
          <a:r>
            <a:rPr kumimoji="1" lang="en-US" altLang="ja-JP" sz="1300">
              <a:latin typeface="ＭＳ Ｐゴシック"/>
            </a:rPr>
            <a:t>16</a:t>
          </a:r>
          <a:r>
            <a:rPr kumimoji="1" lang="ja-JP" altLang="en-US" sz="1300">
              <a:latin typeface="ＭＳ Ｐゴシック"/>
            </a:rPr>
            <a:t>億</a:t>
          </a:r>
          <a:r>
            <a:rPr kumimoji="1" lang="en-US" altLang="ja-JP" sz="1300">
              <a:latin typeface="ＭＳ Ｐゴシック"/>
            </a:rPr>
            <a:t>3</a:t>
          </a:r>
          <a:r>
            <a:rPr kumimoji="1" lang="ja-JP" altLang="en-US" sz="1300">
              <a:latin typeface="ＭＳ Ｐゴシック"/>
            </a:rPr>
            <a:t>千</a:t>
          </a:r>
          <a:r>
            <a:rPr kumimoji="1" lang="en-US" altLang="ja-JP" sz="1300">
              <a:latin typeface="ＭＳ Ｐゴシック"/>
            </a:rPr>
            <a:t>2</a:t>
          </a:r>
          <a:r>
            <a:rPr kumimoji="1" lang="ja-JP" altLang="en-US" sz="1300">
              <a:latin typeface="ＭＳ Ｐゴシック"/>
            </a:rPr>
            <a:t>百万円を繰出していることが要因である。この繰出金により特別会計の収支に均衡が保たれている現状であるため、早急な減額は難しいものがある。そのために各特別会計においては効率的かつ安定的な経営に取り組んでいただき年間の繰出金が抑制されるように努める必要がある。特に公営企業に関しては、新公立病院改革プランや経営戦略を策定に取り組み、独立採算の原則での経営を行う必要性が高いものと考えられる。</a:t>
          </a:r>
        </a:p>
        <a:p>
          <a:r>
            <a:rPr kumimoji="1" lang="ja-JP" altLang="en-US" sz="1300">
              <a:latin typeface="ＭＳ Ｐゴシック"/>
            </a:rPr>
            <a:t>　今後は、老朽化が進んでいる公共施設において長寿命化対策等の事業が発生すると普通建設事業費が増加してくる可能性が極めて高く、公共施設等総合管理計画に基づいた適正な施設管理を実施す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愛媛県久万高原町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9,040
9,000
583.69
9,885,879
9,084,791
441,881
6,563,045
9,102,540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8.3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92/107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13208</xdr:rowOff>
    </xdr:from>
    <xdr:to>
      <xdr:col>6</xdr:col>
      <xdr:colOff>510540</xdr:colOff>
      <xdr:row>38</xdr:row>
      <xdr:rowOff>93345</xdr:rowOff>
    </xdr:to>
    <xdr:cxnSp macro="">
      <xdr:nvCxnSpPr>
        <xdr:cNvPr id="56" name="直線コネクタ 55"/>
        <xdr:cNvCxnSpPr/>
      </xdr:nvCxnSpPr>
      <xdr:spPr>
        <a:xfrm flipV="1">
          <a:off x="4633595" y="5328158"/>
          <a:ext cx="1270" cy="12802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97172</xdr:rowOff>
    </xdr:from>
    <xdr:ext cx="469744" cy="259045"/>
    <xdr:sp macro="" textlink="">
      <xdr:nvSpPr>
        <xdr:cNvPr id="57" name="議会費最小値テキスト"/>
        <xdr:cNvSpPr txBox="1"/>
      </xdr:nvSpPr>
      <xdr:spPr>
        <a:xfrm>
          <a:off x="4686300" y="6612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6,965</a:t>
          </a:r>
          <a:endParaRPr kumimoji="1" lang="ja-JP" altLang="en-US" sz="1000" b="1">
            <a:latin typeface="ＭＳ Ｐゴシック"/>
          </a:endParaRPr>
        </a:p>
      </xdr:txBody>
    </xdr:sp>
    <xdr:clientData/>
  </xdr:oneCellAnchor>
  <xdr:twoCellAnchor>
    <xdr:from>
      <xdr:col>6</xdr:col>
      <xdr:colOff>422275</xdr:colOff>
      <xdr:row>38</xdr:row>
      <xdr:rowOff>93345</xdr:rowOff>
    </xdr:from>
    <xdr:to>
      <xdr:col>6</xdr:col>
      <xdr:colOff>600075</xdr:colOff>
      <xdr:row>38</xdr:row>
      <xdr:rowOff>93345</xdr:rowOff>
    </xdr:to>
    <xdr:cxnSp macro="">
      <xdr:nvCxnSpPr>
        <xdr:cNvPr id="58" name="直線コネクタ 57"/>
        <xdr:cNvCxnSpPr/>
      </xdr:nvCxnSpPr>
      <xdr:spPr>
        <a:xfrm>
          <a:off x="4546600" y="6608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131335</xdr:rowOff>
    </xdr:from>
    <xdr:ext cx="534377" cy="259045"/>
    <xdr:sp macro="" textlink="">
      <xdr:nvSpPr>
        <xdr:cNvPr id="59" name="議会費最大値テキスト"/>
        <xdr:cNvSpPr txBox="1"/>
      </xdr:nvSpPr>
      <xdr:spPr>
        <a:xfrm>
          <a:off x="4686300" y="5103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17,046</a:t>
          </a:r>
          <a:endParaRPr kumimoji="1" lang="ja-JP" altLang="en-US" sz="1000" b="1">
            <a:latin typeface="ＭＳ Ｐゴシック"/>
          </a:endParaRPr>
        </a:p>
      </xdr:txBody>
    </xdr:sp>
    <xdr:clientData/>
  </xdr:oneCellAnchor>
  <xdr:twoCellAnchor>
    <xdr:from>
      <xdr:col>6</xdr:col>
      <xdr:colOff>422275</xdr:colOff>
      <xdr:row>31</xdr:row>
      <xdr:rowOff>13208</xdr:rowOff>
    </xdr:from>
    <xdr:to>
      <xdr:col>6</xdr:col>
      <xdr:colOff>600075</xdr:colOff>
      <xdr:row>31</xdr:row>
      <xdr:rowOff>13208</xdr:rowOff>
    </xdr:to>
    <xdr:cxnSp macro="">
      <xdr:nvCxnSpPr>
        <xdr:cNvPr id="60" name="直線コネクタ 59"/>
        <xdr:cNvCxnSpPr/>
      </xdr:nvCxnSpPr>
      <xdr:spPr>
        <a:xfrm>
          <a:off x="4546600" y="5328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3048</xdr:rowOff>
    </xdr:from>
    <xdr:to>
      <xdr:col>6</xdr:col>
      <xdr:colOff>511175</xdr:colOff>
      <xdr:row>37</xdr:row>
      <xdr:rowOff>15875</xdr:rowOff>
    </xdr:to>
    <xdr:cxnSp macro="">
      <xdr:nvCxnSpPr>
        <xdr:cNvPr id="61" name="直線コネクタ 60"/>
        <xdr:cNvCxnSpPr/>
      </xdr:nvCxnSpPr>
      <xdr:spPr>
        <a:xfrm flipV="1">
          <a:off x="3797300" y="6346698"/>
          <a:ext cx="838200" cy="12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79138</xdr:rowOff>
    </xdr:from>
    <xdr:ext cx="534377" cy="259045"/>
    <xdr:sp macro="" textlink="">
      <xdr:nvSpPr>
        <xdr:cNvPr id="62" name="議会費平均値テキスト"/>
        <xdr:cNvSpPr txBox="1"/>
      </xdr:nvSpPr>
      <xdr:spPr>
        <a:xfrm>
          <a:off x="4686300" y="59084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10,907</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56261</xdr:rowOff>
    </xdr:from>
    <xdr:to>
      <xdr:col>6</xdr:col>
      <xdr:colOff>561975</xdr:colOff>
      <xdr:row>35</xdr:row>
      <xdr:rowOff>157861</xdr:rowOff>
    </xdr:to>
    <xdr:sp macro="" textlink="">
      <xdr:nvSpPr>
        <xdr:cNvPr id="63" name="フローチャート : 判断 62"/>
        <xdr:cNvSpPr/>
      </xdr:nvSpPr>
      <xdr:spPr>
        <a:xfrm>
          <a:off x="4584700" y="6057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15875</xdr:rowOff>
    </xdr:from>
    <xdr:to>
      <xdr:col>5</xdr:col>
      <xdr:colOff>358775</xdr:colOff>
      <xdr:row>37</xdr:row>
      <xdr:rowOff>115062</xdr:rowOff>
    </xdr:to>
    <xdr:cxnSp macro="">
      <xdr:nvCxnSpPr>
        <xdr:cNvPr id="64" name="直線コネクタ 63"/>
        <xdr:cNvCxnSpPr/>
      </xdr:nvCxnSpPr>
      <xdr:spPr>
        <a:xfrm flipV="1">
          <a:off x="2908300" y="6359525"/>
          <a:ext cx="889000" cy="99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44323</xdr:rowOff>
    </xdr:from>
    <xdr:to>
      <xdr:col>5</xdr:col>
      <xdr:colOff>409575</xdr:colOff>
      <xdr:row>35</xdr:row>
      <xdr:rowOff>145923</xdr:rowOff>
    </xdr:to>
    <xdr:sp macro="" textlink="">
      <xdr:nvSpPr>
        <xdr:cNvPr id="65" name="フローチャート : 判断 64"/>
        <xdr:cNvSpPr/>
      </xdr:nvSpPr>
      <xdr:spPr>
        <a:xfrm>
          <a:off x="3746500" y="604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162450</xdr:rowOff>
    </xdr:from>
    <xdr:ext cx="534377" cy="259045"/>
    <xdr:sp macro="" textlink="">
      <xdr:nvSpPr>
        <xdr:cNvPr id="66" name="テキスト ボックス 65"/>
        <xdr:cNvSpPr txBox="1"/>
      </xdr:nvSpPr>
      <xdr:spPr>
        <a:xfrm>
          <a:off x="3530111" y="5820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11,001</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80645</xdr:rowOff>
    </xdr:from>
    <xdr:to>
      <xdr:col>4</xdr:col>
      <xdr:colOff>155575</xdr:colOff>
      <xdr:row>37</xdr:row>
      <xdr:rowOff>115062</xdr:rowOff>
    </xdr:to>
    <xdr:cxnSp macro="">
      <xdr:nvCxnSpPr>
        <xdr:cNvPr id="67" name="直線コネクタ 66"/>
        <xdr:cNvCxnSpPr/>
      </xdr:nvCxnSpPr>
      <xdr:spPr>
        <a:xfrm>
          <a:off x="2019300" y="6424295"/>
          <a:ext cx="889000" cy="34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92964</xdr:rowOff>
    </xdr:from>
    <xdr:to>
      <xdr:col>4</xdr:col>
      <xdr:colOff>206375</xdr:colOff>
      <xdr:row>36</xdr:row>
      <xdr:rowOff>23114</xdr:rowOff>
    </xdr:to>
    <xdr:sp macro="" textlink="">
      <xdr:nvSpPr>
        <xdr:cNvPr id="68" name="フローチャート : 判断 67"/>
        <xdr:cNvSpPr/>
      </xdr:nvSpPr>
      <xdr:spPr>
        <a:xfrm>
          <a:off x="2857500" y="609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39641</xdr:rowOff>
    </xdr:from>
    <xdr:ext cx="534377" cy="259045"/>
    <xdr:sp macro="" textlink="">
      <xdr:nvSpPr>
        <xdr:cNvPr id="69" name="テキスト ボックス 68"/>
        <xdr:cNvSpPr txBox="1"/>
      </xdr:nvSpPr>
      <xdr:spPr>
        <a:xfrm>
          <a:off x="2641111" y="5868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10,618</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143510</xdr:rowOff>
    </xdr:from>
    <xdr:to>
      <xdr:col>2</xdr:col>
      <xdr:colOff>638175</xdr:colOff>
      <xdr:row>37</xdr:row>
      <xdr:rowOff>80645</xdr:rowOff>
    </xdr:to>
    <xdr:cxnSp macro="">
      <xdr:nvCxnSpPr>
        <xdr:cNvPr id="70" name="直線コネクタ 69"/>
        <xdr:cNvCxnSpPr/>
      </xdr:nvCxnSpPr>
      <xdr:spPr>
        <a:xfrm>
          <a:off x="1130300" y="631571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62103</xdr:rowOff>
    </xdr:from>
    <xdr:to>
      <xdr:col>3</xdr:col>
      <xdr:colOff>3175</xdr:colOff>
      <xdr:row>35</xdr:row>
      <xdr:rowOff>163703</xdr:rowOff>
    </xdr:to>
    <xdr:sp macro="" textlink="">
      <xdr:nvSpPr>
        <xdr:cNvPr id="71" name="フローチャート : 判断 70"/>
        <xdr:cNvSpPr/>
      </xdr:nvSpPr>
      <xdr:spPr>
        <a:xfrm>
          <a:off x="1968500" y="60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8780</xdr:rowOff>
    </xdr:from>
    <xdr:ext cx="534377" cy="259045"/>
    <xdr:sp macro="" textlink="">
      <xdr:nvSpPr>
        <xdr:cNvPr id="72" name="テキスト ボックス 71"/>
        <xdr:cNvSpPr txBox="1"/>
      </xdr:nvSpPr>
      <xdr:spPr>
        <a:xfrm>
          <a:off x="1752111" y="583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10,861</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67691</xdr:rowOff>
    </xdr:from>
    <xdr:to>
      <xdr:col>1</xdr:col>
      <xdr:colOff>485775</xdr:colOff>
      <xdr:row>34</xdr:row>
      <xdr:rowOff>169291</xdr:rowOff>
    </xdr:to>
    <xdr:sp macro="" textlink="">
      <xdr:nvSpPr>
        <xdr:cNvPr id="73" name="フローチャート : 判断 72"/>
        <xdr:cNvSpPr/>
      </xdr:nvSpPr>
      <xdr:spPr>
        <a:xfrm>
          <a:off x="1079500" y="589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33</xdr:row>
      <xdr:rowOff>14368</xdr:rowOff>
    </xdr:from>
    <xdr:ext cx="534377" cy="259045"/>
    <xdr:sp macro="" textlink="">
      <xdr:nvSpPr>
        <xdr:cNvPr id="74" name="テキスト ボックス 73"/>
        <xdr:cNvSpPr txBox="1"/>
      </xdr:nvSpPr>
      <xdr:spPr>
        <a:xfrm>
          <a:off x="863111" y="5672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12,167</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123698</xdr:rowOff>
    </xdr:from>
    <xdr:to>
      <xdr:col>6</xdr:col>
      <xdr:colOff>561975</xdr:colOff>
      <xdr:row>37</xdr:row>
      <xdr:rowOff>53848</xdr:rowOff>
    </xdr:to>
    <xdr:sp macro="" textlink="">
      <xdr:nvSpPr>
        <xdr:cNvPr id="80" name="円/楕円 79"/>
        <xdr:cNvSpPr/>
      </xdr:nvSpPr>
      <xdr:spPr>
        <a:xfrm>
          <a:off x="4584700" y="629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102125</xdr:rowOff>
    </xdr:from>
    <xdr:ext cx="469744" cy="259045"/>
    <xdr:sp macro="" textlink="">
      <xdr:nvSpPr>
        <xdr:cNvPr id="81" name="議会費該当値テキスト"/>
        <xdr:cNvSpPr txBox="1"/>
      </xdr:nvSpPr>
      <xdr:spPr>
        <a:xfrm>
          <a:off x="4686300" y="6274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9,026</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136525</xdr:rowOff>
    </xdr:from>
    <xdr:to>
      <xdr:col>5</xdr:col>
      <xdr:colOff>409575</xdr:colOff>
      <xdr:row>37</xdr:row>
      <xdr:rowOff>66675</xdr:rowOff>
    </xdr:to>
    <xdr:sp macro="" textlink="">
      <xdr:nvSpPr>
        <xdr:cNvPr id="82" name="円/楕円 81"/>
        <xdr:cNvSpPr/>
      </xdr:nvSpPr>
      <xdr:spPr>
        <a:xfrm>
          <a:off x="3746500" y="6308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57802</xdr:rowOff>
    </xdr:from>
    <xdr:ext cx="469744" cy="259045"/>
    <xdr:sp macro="" textlink="">
      <xdr:nvSpPr>
        <xdr:cNvPr id="83" name="テキスト ボックス 82"/>
        <xdr:cNvSpPr txBox="1"/>
      </xdr:nvSpPr>
      <xdr:spPr>
        <a:xfrm>
          <a:off x="3562427" y="6401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8,925</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64262</xdr:rowOff>
    </xdr:from>
    <xdr:to>
      <xdr:col>4</xdr:col>
      <xdr:colOff>206375</xdr:colOff>
      <xdr:row>37</xdr:row>
      <xdr:rowOff>165862</xdr:rowOff>
    </xdr:to>
    <xdr:sp macro="" textlink="">
      <xdr:nvSpPr>
        <xdr:cNvPr id="84" name="円/楕円 83"/>
        <xdr:cNvSpPr/>
      </xdr:nvSpPr>
      <xdr:spPr>
        <a:xfrm>
          <a:off x="2857500" y="6407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156989</xdr:rowOff>
    </xdr:from>
    <xdr:ext cx="469744" cy="259045"/>
    <xdr:sp macro="" textlink="">
      <xdr:nvSpPr>
        <xdr:cNvPr id="85" name="テキスト ボックス 84"/>
        <xdr:cNvSpPr txBox="1"/>
      </xdr:nvSpPr>
      <xdr:spPr>
        <a:xfrm>
          <a:off x="2673427" y="6500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8,144</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29845</xdr:rowOff>
    </xdr:from>
    <xdr:to>
      <xdr:col>3</xdr:col>
      <xdr:colOff>3175</xdr:colOff>
      <xdr:row>37</xdr:row>
      <xdr:rowOff>131445</xdr:rowOff>
    </xdr:to>
    <xdr:sp macro="" textlink="">
      <xdr:nvSpPr>
        <xdr:cNvPr id="86" name="円/楕円 85"/>
        <xdr:cNvSpPr/>
      </xdr:nvSpPr>
      <xdr:spPr>
        <a:xfrm>
          <a:off x="1968500" y="6373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122572</xdr:rowOff>
    </xdr:from>
    <xdr:ext cx="469744" cy="259045"/>
    <xdr:sp macro="" textlink="">
      <xdr:nvSpPr>
        <xdr:cNvPr id="87" name="テキスト ボックス 86"/>
        <xdr:cNvSpPr txBox="1"/>
      </xdr:nvSpPr>
      <xdr:spPr>
        <a:xfrm>
          <a:off x="1784427" y="6466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8,415</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92710</xdr:rowOff>
    </xdr:from>
    <xdr:to>
      <xdr:col>1</xdr:col>
      <xdr:colOff>485775</xdr:colOff>
      <xdr:row>37</xdr:row>
      <xdr:rowOff>22860</xdr:rowOff>
    </xdr:to>
    <xdr:sp macro="" textlink="">
      <xdr:nvSpPr>
        <xdr:cNvPr id="88" name="円/楕円 87"/>
        <xdr:cNvSpPr/>
      </xdr:nvSpPr>
      <xdr:spPr>
        <a:xfrm>
          <a:off x="1079500" y="6264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37</xdr:row>
      <xdr:rowOff>13987</xdr:rowOff>
    </xdr:from>
    <xdr:ext cx="469744" cy="259045"/>
    <xdr:sp macro="" textlink="">
      <xdr:nvSpPr>
        <xdr:cNvPr id="89" name="テキスト ボックス 88"/>
        <xdr:cNvSpPr txBox="1"/>
      </xdr:nvSpPr>
      <xdr:spPr>
        <a:xfrm>
          <a:off x="895427" y="6357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9,270</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55/107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85806</xdr:rowOff>
    </xdr:from>
    <xdr:to>
      <xdr:col>6</xdr:col>
      <xdr:colOff>510540</xdr:colOff>
      <xdr:row>58</xdr:row>
      <xdr:rowOff>99845</xdr:rowOff>
    </xdr:to>
    <xdr:cxnSp macro="">
      <xdr:nvCxnSpPr>
        <xdr:cNvPr id="115" name="直線コネクタ 114"/>
        <xdr:cNvCxnSpPr/>
      </xdr:nvCxnSpPr>
      <xdr:spPr>
        <a:xfrm flipV="1">
          <a:off x="4633595" y="8486856"/>
          <a:ext cx="1270" cy="1557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103672</xdr:rowOff>
    </xdr:from>
    <xdr:ext cx="534377" cy="259045"/>
    <xdr:sp macro="" textlink="">
      <xdr:nvSpPr>
        <xdr:cNvPr id="116" name="総務費最小値テキスト"/>
        <xdr:cNvSpPr txBox="1"/>
      </xdr:nvSpPr>
      <xdr:spPr>
        <a:xfrm>
          <a:off x="4686300" y="10047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52,204</a:t>
          </a:r>
          <a:endParaRPr kumimoji="1" lang="ja-JP" altLang="en-US" sz="1000" b="1">
            <a:latin typeface="ＭＳ Ｐゴシック"/>
          </a:endParaRPr>
        </a:p>
      </xdr:txBody>
    </xdr:sp>
    <xdr:clientData/>
  </xdr:oneCellAnchor>
  <xdr:twoCellAnchor>
    <xdr:from>
      <xdr:col>6</xdr:col>
      <xdr:colOff>422275</xdr:colOff>
      <xdr:row>58</xdr:row>
      <xdr:rowOff>99845</xdr:rowOff>
    </xdr:from>
    <xdr:to>
      <xdr:col>6</xdr:col>
      <xdr:colOff>600075</xdr:colOff>
      <xdr:row>58</xdr:row>
      <xdr:rowOff>99845</xdr:rowOff>
    </xdr:to>
    <xdr:cxnSp macro="">
      <xdr:nvCxnSpPr>
        <xdr:cNvPr id="117" name="直線コネクタ 116"/>
        <xdr:cNvCxnSpPr/>
      </xdr:nvCxnSpPr>
      <xdr:spPr>
        <a:xfrm>
          <a:off x="4546600" y="10043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32483</xdr:rowOff>
    </xdr:from>
    <xdr:ext cx="599010" cy="259045"/>
    <xdr:sp macro="" textlink="">
      <xdr:nvSpPr>
        <xdr:cNvPr id="118" name="総務費最大値テキスト"/>
        <xdr:cNvSpPr txBox="1"/>
      </xdr:nvSpPr>
      <xdr:spPr>
        <a:xfrm>
          <a:off x="4686300" y="8262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529,003</a:t>
          </a:r>
          <a:endParaRPr kumimoji="1" lang="ja-JP" altLang="en-US" sz="1000" b="1">
            <a:latin typeface="ＭＳ Ｐゴシック"/>
          </a:endParaRPr>
        </a:p>
      </xdr:txBody>
    </xdr:sp>
    <xdr:clientData/>
  </xdr:oneCellAnchor>
  <xdr:twoCellAnchor>
    <xdr:from>
      <xdr:col>6</xdr:col>
      <xdr:colOff>422275</xdr:colOff>
      <xdr:row>49</xdr:row>
      <xdr:rowOff>85806</xdr:rowOff>
    </xdr:from>
    <xdr:to>
      <xdr:col>6</xdr:col>
      <xdr:colOff>600075</xdr:colOff>
      <xdr:row>49</xdr:row>
      <xdr:rowOff>85806</xdr:rowOff>
    </xdr:to>
    <xdr:cxnSp macro="">
      <xdr:nvCxnSpPr>
        <xdr:cNvPr id="119" name="直線コネクタ 118"/>
        <xdr:cNvCxnSpPr/>
      </xdr:nvCxnSpPr>
      <xdr:spPr>
        <a:xfrm>
          <a:off x="4546600" y="8486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92945</xdr:rowOff>
    </xdr:from>
    <xdr:to>
      <xdr:col>6</xdr:col>
      <xdr:colOff>511175</xdr:colOff>
      <xdr:row>56</xdr:row>
      <xdr:rowOff>137035</xdr:rowOff>
    </xdr:to>
    <xdr:cxnSp macro="">
      <xdr:nvCxnSpPr>
        <xdr:cNvPr id="120" name="直線コネクタ 119"/>
        <xdr:cNvCxnSpPr/>
      </xdr:nvCxnSpPr>
      <xdr:spPr>
        <a:xfrm>
          <a:off x="3797300" y="9694145"/>
          <a:ext cx="838200" cy="44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41146</xdr:rowOff>
    </xdr:from>
    <xdr:ext cx="599010" cy="259045"/>
    <xdr:sp macro="" textlink="">
      <xdr:nvSpPr>
        <xdr:cNvPr id="121" name="総務費平均値テキスト"/>
        <xdr:cNvSpPr txBox="1"/>
      </xdr:nvSpPr>
      <xdr:spPr>
        <a:xfrm>
          <a:off x="4686300" y="94708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166,628</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18269</xdr:rowOff>
    </xdr:from>
    <xdr:to>
      <xdr:col>6</xdr:col>
      <xdr:colOff>561975</xdr:colOff>
      <xdr:row>56</xdr:row>
      <xdr:rowOff>119869</xdr:rowOff>
    </xdr:to>
    <xdr:sp macro="" textlink="">
      <xdr:nvSpPr>
        <xdr:cNvPr id="122" name="フローチャート : 判断 121"/>
        <xdr:cNvSpPr/>
      </xdr:nvSpPr>
      <xdr:spPr>
        <a:xfrm>
          <a:off x="4584700" y="9619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67835</xdr:rowOff>
    </xdr:from>
    <xdr:to>
      <xdr:col>5</xdr:col>
      <xdr:colOff>358775</xdr:colOff>
      <xdr:row>56</xdr:row>
      <xdr:rowOff>92945</xdr:rowOff>
    </xdr:to>
    <xdr:cxnSp macro="">
      <xdr:nvCxnSpPr>
        <xdr:cNvPr id="123" name="直線コネクタ 122"/>
        <xdr:cNvCxnSpPr/>
      </xdr:nvCxnSpPr>
      <xdr:spPr>
        <a:xfrm>
          <a:off x="2908300" y="9669035"/>
          <a:ext cx="889000" cy="2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62536</xdr:rowOff>
    </xdr:from>
    <xdr:to>
      <xdr:col>5</xdr:col>
      <xdr:colOff>409575</xdr:colOff>
      <xdr:row>56</xdr:row>
      <xdr:rowOff>164136</xdr:rowOff>
    </xdr:to>
    <xdr:sp macro="" textlink="">
      <xdr:nvSpPr>
        <xdr:cNvPr id="124" name="フローチャート : 判断 123"/>
        <xdr:cNvSpPr/>
      </xdr:nvSpPr>
      <xdr:spPr>
        <a:xfrm>
          <a:off x="3746500" y="96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155263</xdr:rowOff>
    </xdr:from>
    <xdr:ext cx="599010" cy="259045"/>
    <xdr:sp macro="" textlink="">
      <xdr:nvSpPr>
        <xdr:cNvPr id="125" name="テキスト ボックス 124"/>
        <xdr:cNvSpPr txBox="1"/>
      </xdr:nvSpPr>
      <xdr:spPr>
        <a:xfrm>
          <a:off x="3497794" y="9756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153,073</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26265</xdr:rowOff>
    </xdr:from>
    <xdr:to>
      <xdr:col>4</xdr:col>
      <xdr:colOff>155575</xdr:colOff>
      <xdr:row>56</xdr:row>
      <xdr:rowOff>67835</xdr:rowOff>
    </xdr:to>
    <xdr:cxnSp macro="">
      <xdr:nvCxnSpPr>
        <xdr:cNvPr id="126" name="直線コネクタ 125"/>
        <xdr:cNvCxnSpPr/>
      </xdr:nvCxnSpPr>
      <xdr:spPr>
        <a:xfrm>
          <a:off x="2019300" y="9627465"/>
          <a:ext cx="889000" cy="41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23899</xdr:rowOff>
    </xdr:from>
    <xdr:to>
      <xdr:col>4</xdr:col>
      <xdr:colOff>206375</xdr:colOff>
      <xdr:row>56</xdr:row>
      <xdr:rowOff>125499</xdr:rowOff>
    </xdr:to>
    <xdr:sp macro="" textlink="">
      <xdr:nvSpPr>
        <xdr:cNvPr id="127" name="フローチャート : 判断 126"/>
        <xdr:cNvSpPr/>
      </xdr:nvSpPr>
      <xdr:spPr>
        <a:xfrm>
          <a:off x="2857500" y="9625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116626</xdr:rowOff>
    </xdr:from>
    <xdr:ext cx="599010" cy="259045"/>
    <xdr:sp macro="" textlink="">
      <xdr:nvSpPr>
        <xdr:cNvPr id="128" name="テキスト ボックス 127"/>
        <xdr:cNvSpPr txBox="1"/>
      </xdr:nvSpPr>
      <xdr:spPr>
        <a:xfrm>
          <a:off x="2608794" y="9717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164,904</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26265</xdr:rowOff>
    </xdr:from>
    <xdr:to>
      <xdr:col>2</xdr:col>
      <xdr:colOff>638175</xdr:colOff>
      <xdr:row>56</xdr:row>
      <xdr:rowOff>146143</xdr:rowOff>
    </xdr:to>
    <xdr:cxnSp macro="">
      <xdr:nvCxnSpPr>
        <xdr:cNvPr id="129" name="直線コネクタ 128"/>
        <xdr:cNvCxnSpPr/>
      </xdr:nvCxnSpPr>
      <xdr:spPr>
        <a:xfrm flipV="1">
          <a:off x="1130300" y="9627465"/>
          <a:ext cx="889000" cy="119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77846</xdr:rowOff>
    </xdr:from>
    <xdr:to>
      <xdr:col>3</xdr:col>
      <xdr:colOff>3175</xdr:colOff>
      <xdr:row>57</xdr:row>
      <xdr:rowOff>7996</xdr:rowOff>
    </xdr:to>
    <xdr:sp macro="" textlink="">
      <xdr:nvSpPr>
        <xdr:cNvPr id="130" name="フローチャート : 判断 129"/>
        <xdr:cNvSpPr/>
      </xdr:nvSpPr>
      <xdr:spPr>
        <a:xfrm>
          <a:off x="1968500" y="967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170573</xdr:rowOff>
    </xdr:from>
    <xdr:ext cx="599010" cy="259045"/>
    <xdr:sp macro="" textlink="">
      <xdr:nvSpPr>
        <xdr:cNvPr id="131" name="テキスト ボックス 130"/>
        <xdr:cNvSpPr txBox="1"/>
      </xdr:nvSpPr>
      <xdr:spPr>
        <a:xfrm>
          <a:off x="1719794" y="9771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148,385</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71729</xdr:rowOff>
    </xdr:from>
    <xdr:to>
      <xdr:col>1</xdr:col>
      <xdr:colOff>485775</xdr:colOff>
      <xdr:row>57</xdr:row>
      <xdr:rowOff>1879</xdr:rowOff>
    </xdr:to>
    <xdr:sp macro="" textlink="">
      <xdr:nvSpPr>
        <xdr:cNvPr id="132" name="フローチャート : 判断 131"/>
        <xdr:cNvSpPr/>
      </xdr:nvSpPr>
      <xdr:spPr>
        <a:xfrm>
          <a:off x="1079500" y="9672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18406</xdr:rowOff>
    </xdr:from>
    <xdr:ext cx="599010" cy="259045"/>
    <xdr:sp macro="" textlink="">
      <xdr:nvSpPr>
        <xdr:cNvPr id="133" name="テキスト ボックス 132"/>
        <xdr:cNvSpPr txBox="1"/>
      </xdr:nvSpPr>
      <xdr:spPr>
        <a:xfrm>
          <a:off x="830794" y="9448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150,258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86235</xdr:rowOff>
    </xdr:from>
    <xdr:to>
      <xdr:col>6</xdr:col>
      <xdr:colOff>561975</xdr:colOff>
      <xdr:row>57</xdr:row>
      <xdr:rowOff>16385</xdr:rowOff>
    </xdr:to>
    <xdr:sp macro="" textlink="">
      <xdr:nvSpPr>
        <xdr:cNvPr id="139" name="円/楕円 138"/>
        <xdr:cNvSpPr/>
      </xdr:nvSpPr>
      <xdr:spPr>
        <a:xfrm>
          <a:off x="4584700" y="9687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64662</xdr:rowOff>
    </xdr:from>
    <xdr:ext cx="599010" cy="259045"/>
    <xdr:sp macro="" textlink="">
      <xdr:nvSpPr>
        <xdr:cNvPr id="140" name="総務費該当値テキスト"/>
        <xdr:cNvSpPr txBox="1"/>
      </xdr:nvSpPr>
      <xdr:spPr>
        <a:xfrm>
          <a:off x="4686300" y="9665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145,816</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42145</xdr:rowOff>
    </xdr:from>
    <xdr:to>
      <xdr:col>5</xdr:col>
      <xdr:colOff>409575</xdr:colOff>
      <xdr:row>56</xdr:row>
      <xdr:rowOff>143745</xdr:rowOff>
    </xdr:to>
    <xdr:sp macro="" textlink="">
      <xdr:nvSpPr>
        <xdr:cNvPr id="141" name="円/楕円 140"/>
        <xdr:cNvSpPr/>
      </xdr:nvSpPr>
      <xdr:spPr>
        <a:xfrm>
          <a:off x="3746500" y="964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160272</xdr:rowOff>
    </xdr:from>
    <xdr:ext cx="599010" cy="259045"/>
    <xdr:sp macro="" textlink="">
      <xdr:nvSpPr>
        <xdr:cNvPr id="142" name="テキスト ボックス 141"/>
        <xdr:cNvSpPr txBox="1"/>
      </xdr:nvSpPr>
      <xdr:spPr>
        <a:xfrm>
          <a:off x="3497794" y="9418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159,317</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17035</xdr:rowOff>
    </xdr:from>
    <xdr:to>
      <xdr:col>4</xdr:col>
      <xdr:colOff>206375</xdr:colOff>
      <xdr:row>56</xdr:row>
      <xdr:rowOff>118635</xdr:rowOff>
    </xdr:to>
    <xdr:sp macro="" textlink="">
      <xdr:nvSpPr>
        <xdr:cNvPr id="143" name="円/楕円 142"/>
        <xdr:cNvSpPr/>
      </xdr:nvSpPr>
      <xdr:spPr>
        <a:xfrm>
          <a:off x="2857500" y="961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135162</xdr:rowOff>
    </xdr:from>
    <xdr:ext cx="599010" cy="259045"/>
    <xdr:sp macro="" textlink="">
      <xdr:nvSpPr>
        <xdr:cNvPr id="144" name="テキスト ボックス 143"/>
        <xdr:cNvSpPr txBox="1"/>
      </xdr:nvSpPr>
      <xdr:spPr>
        <a:xfrm>
          <a:off x="2608794" y="9393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167,006</a:t>
          </a:r>
          <a:endParaRPr kumimoji="1" lang="ja-JP" altLang="en-US" sz="1000" b="1">
            <a:solidFill>
              <a:srgbClr val="FF0000"/>
            </a:solidFill>
            <a:latin typeface="ＭＳ Ｐゴシック"/>
          </a:endParaRPr>
        </a:p>
      </xdr:txBody>
    </xdr:sp>
    <xdr:clientData/>
  </xdr:oneCellAnchor>
  <xdr:twoCellAnchor>
    <xdr:from>
      <xdr:col>2</xdr:col>
      <xdr:colOff>587375</xdr:colOff>
      <xdr:row>55</xdr:row>
      <xdr:rowOff>146915</xdr:rowOff>
    </xdr:from>
    <xdr:to>
      <xdr:col>3</xdr:col>
      <xdr:colOff>3175</xdr:colOff>
      <xdr:row>56</xdr:row>
      <xdr:rowOff>77065</xdr:rowOff>
    </xdr:to>
    <xdr:sp macro="" textlink="">
      <xdr:nvSpPr>
        <xdr:cNvPr id="145" name="円/楕円 144"/>
        <xdr:cNvSpPr/>
      </xdr:nvSpPr>
      <xdr:spPr>
        <a:xfrm>
          <a:off x="1968500" y="957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54</xdr:row>
      <xdr:rowOff>93592</xdr:rowOff>
    </xdr:from>
    <xdr:ext cx="599010" cy="259045"/>
    <xdr:sp macro="" textlink="">
      <xdr:nvSpPr>
        <xdr:cNvPr id="146" name="テキスト ボックス 145"/>
        <xdr:cNvSpPr txBox="1"/>
      </xdr:nvSpPr>
      <xdr:spPr>
        <a:xfrm>
          <a:off x="1719794" y="93518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179,735</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95343</xdr:rowOff>
    </xdr:from>
    <xdr:to>
      <xdr:col>1</xdr:col>
      <xdr:colOff>485775</xdr:colOff>
      <xdr:row>57</xdr:row>
      <xdr:rowOff>25493</xdr:rowOff>
    </xdr:to>
    <xdr:sp macro="" textlink="">
      <xdr:nvSpPr>
        <xdr:cNvPr id="147" name="円/楕円 146"/>
        <xdr:cNvSpPr/>
      </xdr:nvSpPr>
      <xdr:spPr>
        <a:xfrm>
          <a:off x="1079500" y="969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16620</xdr:rowOff>
    </xdr:from>
    <xdr:ext cx="599010" cy="259045"/>
    <xdr:sp macro="" textlink="">
      <xdr:nvSpPr>
        <xdr:cNvPr id="148" name="テキスト ボックス 147"/>
        <xdr:cNvSpPr txBox="1"/>
      </xdr:nvSpPr>
      <xdr:spPr>
        <a:xfrm>
          <a:off x="830794" y="9789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143,027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22/107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158,051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59" name="テキスト ボックス 158"/>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54318</xdr:rowOff>
    </xdr:from>
    <xdr:to>
      <xdr:col>6</xdr:col>
      <xdr:colOff>510540</xdr:colOff>
      <xdr:row>78</xdr:row>
      <xdr:rowOff>121622</xdr:rowOff>
    </xdr:to>
    <xdr:cxnSp macro="">
      <xdr:nvCxnSpPr>
        <xdr:cNvPr id="171" name="直線コネクタ 170"/>
        <xdr:cNvCxnSpPr/>
      </xdr:nvCxnSpPr>
      <xdr:spPr>
        <a:xfrm flipV="1">
          <a:off x="4633595" y="12055818"/>
          <a:ext cx="1270" cy="1438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125449</xdr:rowOff>
    </xdr:from>
    <xdr:ext cx="599010" cy="259045"/>
    <xdr:sp macro="" textlink="">
      <xdr:nvSpPr>
        <xdr:cNvPr id="172" name="民生費最小値テキスト"/>
        <xdr:cNvSpPr txBox="1"/>
      </xdr:nvSpPr>
      <xdr:spPr>
        <a:xfrm>
          <a:off x="4686300" y="13498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103,954</a:t>
          </a:r>
          <a:endParaRPr kumimoji="1" lang="ja-JP" altLang="en-US" sz="1000" b="1">
            <a:latin typeface="ＭＳ Ｐゴシック"/>
          </a:endParaRPr>
        </a:p>
      </xdr:txBody>
    </xdr:sp>
    <xdr:clientData/>
  </xdr:oneCellAnchor>
  <xdr:twoCellAnchor>
    <xdr:from>
      <xdr:col>6</xdr:col>
      <xdr:colOff>422275</xdr:colOff>
      <xdr:row>78</xdr:row>
      <xdr:rowOff>121622</xdr:rowOff>
    </xdr:from>
    <xdr:to>
      <xdr:col>6</xdr:col>
      <xdr:colOff>600075</xdr:colOff>
      <xdr:row>78</xdr:row>
      <xdr:rowOff>121622</xdr:rowOff>
    </xdr:to>
    <xdr:cxnSp macro="">
      <xdr:nvCxnSpPr>
        <xdr:cNvPr id="173" name="直線コネクタ 172"/>
        <xdr:cNvCxnSpPr/>
      </xdr:nvCxnSpPr>
      <xdr:spPr>
        <a:xfrm>
          <a:off x="4546600" y="13494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995</xdr:rowOff>
    </xdr:from>
    <xdr:ext cx="599010" cy="259045"/>
    <xdr:sp macro="" textlink="">
      <xdr:nvSpPr>
        <xdr:cNvPr id="174" name="民生費最大値テキスト"/>
        <xdr:cNvSpPr txBox="1"/>
      </xdr:nvSpPr>
      <xdr:spPr>
        <a:xfrm>
          <a:off x="4686300" y="11831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418,675</a:t>
          </a:r>
          <a:endParaRPr kumimoji="1" lang="ja-JP" altLang="en-US" sz="1000" b="1">
            <a:latin typeface="ＭＳ Ｐゴシック"/>
          </a:endParaRPr>
        </a:p>
      </xdr:txBody>
    </xdr:sp>
    <xdr:clientData/>
  </xdr:oneCellAnchor>
  <xdr:twoCellAnchor>
    <xdr:from>
      <xdr:col>6</xdr:col>
      <xdr:colOff>422275</xdr:colOff>
      <xdr:row>70</xdr:row>
      <xdr:rowOff>54318</xdr:rowOff>
    </xdr:from>
    <xdr:to>
      <xdr:col>6</xdr:col>
      <xdr:colOff>600075</xdr:colOff>
      <xdr:row>70</xdr:row>
      <xdr:rowOff>54318</xdr:rowOff>
    </xdr:to>
    <xdr:cxnSp macro="">
      <xdr:nvCxnSpPr>
        <xdr:cNvPr id="175" name="直線コネクタ 174"/>
        <xdr:cNvCxnSpPr/>
      </xdr:nvCxnSpPr>
      <xdr:spPr>
        <a:xfrm>
          <a:off x="4546600" y="12055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35874</xdr:rowOff>
    </xdr:from>
    <xdr:to>
      <xdr:col>6</xdr:col>
      <xdr:colOff>511175</xdr:colOff>
      <xdr:row>76</xdr:row>
      <xdr:rowOff>62187</xdr:rowOff>
    </xdr:to>
    <xdr:cxnSp macro="">
      <xdr:nvCxnSpPr>
        <xdr:cNvPr id="176" name="直線コネクタ 175"/>
        <xdr:cNvCxnSpPr/>
      </xdr:nvCxnSpPr>
      <xdr:spPr>
        <a:xfrm flipV="1">
          <a:off x="3797300" y="13066074"/>
          <a:ext cx="838200" cy="26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79393</xdr:rowOff>
    </xdr:from>
    <xdr:ext cx="599010" cy="259045"/>
    <xdr:sp macro="" textlink="">
      <xdr:nvSpPr>
        <xdr:cNvPr id="177" name="民生費平均値テキスト"/>
        <xdr:cNvSpPr txBox="1"/>
      </xdr:nvSpPr>
      <xdr:spPr>
        <a:xfrm>
          <a:off x="4686300" y="131095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172,361</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100966</xdr:rowOff>
    </xdr:from>
    <xdr:to>
      <xdr:col>6</xdr:col>
      <xdr:colOff>561975</xdr:colOff>
      <xdr:row>77</xdr:row>
      <xdr:rowOff>31116</xdr:rowOff>
    </xdr:to>
    <xdr:sp macro="" textlink="">
      <xdr:nvSpPr>
        <xdr:cNvPr id="178" name="フローチャート : 判断 177"/>
        <xdr:cNvSpPr/>
      </xdr:nvSpPr>
      <xdr:spPr>
        <a:xfrm>
          <a:off x="4584700" y="1313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62187</xdr:rowOff>
    </xdr:from>
    <xdr:to>
      <xdr:col>5</xdr:col>
      <xdr:colOff>358775</xdr:colOff>
      <xdr:row>76</xdr:row>
      <xdr:rowOff>133139</xdr:rowOff>
    </xdr:to>
    <xdr:cxnSp macro="">
      <xdr:nvCxnSpPr>
        <xdr:cNvPr id="179" name="直線コネクタ 178"/>
        <xdr:cNvCxnSpPr/>
      </xdr:nvCxnSpPr>
      <xdr:spPr>
        <a:xfrm flipV="1">
          <a:off x="2908300" y="13092387"/>
          <a:ext cx="889000" cy="70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98808</xdr:rowOff>
    </xdr:from>
    <xdr:to>
      <xdr:col>5</xdr:col>
      <xdr:colOff>409575</xdr:colOff>
      <xdr:row>77</xdr:row>
      <xdr:rowOff>28958</xdr:rowOff>
    </xdr:to>
    <xdr:sp macro="" textlink="">
      <xdr:nvSpPr>
        <xdr:cNvPr id="180" name="フローチャート : 判断 179"/>
        <xdr:cNvSpPr/>
      </xdr:nvSpPr>
      <xdr:spPr>
        <a:xfrm>
          <a:off x="3746500" y="1312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20085</xdr:rowOff>
    </xdr:from>
    <xdr:ext cx="599010" cy="259045"/>
    <xdr:sp macro="" textlink="">
      <xdr:nvSpPr>
        <xdr:cNvPr id="181" name="テキスト ボックス 180"/>
        <xdr:cNvSpPr txBox="1"/>
      </xdr:nvSpPr>
      <xdr:spPr>
        <a:xfrm>
          <a:off x="3497794" y="132217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172,833</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133139</xdr:rowOff>
    </xdr:from>
    <xdr:to>
      <xdr:col>4</xdr:col>
      <xdr:colOff>155575</xdr:colOff>
      <xdr:row>76</xdr:row>
      <xdr:rowOff>141853</xdr:rowOff>
    </xdr:to>
    <xdr:cxnSp macro="">
      <xdr:nvCxnSpPr>
        <xdr:cNvPr id="182" name="直線コネクタ 181"/>
        <xdr:cNvCxnSpPr/>
      </xdr:nvCxnSpPr>
      <xdr:spPr>
        <a:xfrm flipV="1">
          <a:off x="2019300" y="13163339"/>
          <a:ext cx="889000" cy="8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156263</xdr:rowOff>
    </xdr:from>
    <xdr:to>
      <xdr:col>4</xdr:col>
      <xdr:colOff>206375</xdr:colOff>
      <xdr:row>77</xdr:row>
      <xdr:rowOff>86413</xdr:rowOff>
    </xdr:to>
    <xdr:sp macro="" textlink="">
      <xdr:nvSpPr>
        <xdr:cNvPr id="183" name="フローチャート : 判断 182"/>
        <xdr:cNvSpPr/>
      </xdr:nvSpPr>
      <xdr:spPr>
        <a:xfrm>
          <a:off x="2857500" y="1318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77540</xdr:rowOff>
    </xdr:from>
    <xdr:ext cx="599010" cy="259045"/>
    <xdr:sp macro="" textlink="">
      <xdr:nvSpPr>
        <xdr:cNvPr id="184" name="テキスト ボックス 183"/>
        <xdr:cNvSpPr txBox="1"/>
      </xdr:nvSpPr>
      <xdr:spPr>
        <a:xfrm>
          <a:off x="2608794" y="13279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160,266</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141853</xdr:rowOff>
    </xdr:from>
    <xdr:to>
      <xdr:col>2</xdr:col>
      <xdr:colOff>638175</xdr:colOff>
      <xdr:row>76</xdr:row>
      <xdr:rowOff>159258</xdr:rowOff>
    </xdr:to>
    <xdr:cxnSp macro="">
      <xdr:nvCxnSpPr>
        <xdr:cNvPr id="185" name="直線コネクタ 184"/>
        <xdr:cNvCxnSpPr/>
      </xdr:nvCxnSpPr>
      <xdr:spPr>
        <a:xfrm flipV="1">
          <a:off x="1130300" y="13172053"/>
          <a:ext cx="889000" cy="17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171031</xdr:rowOff>
    </xdr:from>
    <xdr:to>
      <xdr:col>3</xdr:col>
      <xdr:colOff>3175</xdr:colOff>
      <xdr:row>77</xdr:row>
      <xdr:rowOff>101181</xdr:rowOff>
    </xdr:to>
    <xdr:sp macro="" textlink="">
      <xdr:nvSpPr>
        <xdr:cNvPr id="186" name="フローチャート : 判断 185"/>
        <xdr:cNvSpPr/>
      </xdr:nvSpPr>
      <xdr:spPr>
        <a:xfrm>
          <a:off x="1968500" y="13201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92308</xdr:rowOff>
    </xdr:from>
    <xdr:ext cx="599010" cy="259045"/>
    <xdr:sp macro="" textlink="">
      <xdr:nvSpPr>
        <xdr:cNvPr id="187" name="テキスト ボックス 186"/>
        <xdr:cNvSpPr txBox="1"/>
      </xdr:nvSpPr>
      <xdr:spPr>
        <a:xfrm>
          <a:off x="1719794" y="13293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157,036</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17404</xdr:rowOff>
    </xdr:from>
    <xdr:to>
      <xdr:col>1</xdr:col>
      <xdr:colOff>485775</xdr:colOff>
      <xdr:row>77</xdr:row>
      <xdr:rowOff>119004</xdr:rowOff>
    </xdr:to>
    <xdr:sp macro="" textlink="">
      <xdr:nvSpPr>
        <xdr:cNvPr id="188" name="フローチャート : 判断 187"/>
        <xdr:cNvSpPr/>
      </xdr:nvSpPr>
      <xdr:spPr>
        <a:xfrm>
          <a:off x="1079500" y="13219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110131</xdr:rowOff>
    </xdr:from>
    <xdr:ext cx="599010" cy="259045"/>
    <xdr:sp macro="" textlink="">
      <xdr:nvSpPr>
        <xdr:cNvPr id="189" name="テキスト ボックス 188"/>
        <xdr:cNvSpPr txBox="1"/>
      </xdr:nvSpPr>
      <xdr:spPr>
        <a:xfrm>
          <a:off x="830794" y="13311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153,138</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156524</xdr:rowOff>
    </xdr:from>
    <xdr:to>
      <xdr:col>6</xdr:col>
      <xdr:colOff>561975</xdr:colOff>
      <xdr:row>76</xdr:row>
      <xdr:rowOff>86674</xdr:rowOff>
    </xdr:to>
    <xdr:sp macro="" textlink="">
      <xdr:nvSpPr>
        <xdr:cNvPr id="195" name="円/楕円 194"/>
        <xdr:cNvSpPr/>
      </xdr:nvSpPr>
      <xdr:spPr>
        <a:xfrm>
          <a:off x="4584700" y="13015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7952</xdr:rowOff>
    </xdr:from>
    <xdr:ext cx="599010" cy="259045"/>
    <xdr:sp macro="" textlink="">
      <xdr:nvSpPr>
        <xdr:cNvPr id="196" name="民生費該当値テキスト"/>
        <xdr:cNvSpPr txBox="1"/>
      </xdr:nvSpPr>
      <xdr:spPr>
        <a:xfrm>
          <a:off x="4686300" y="12866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197,709</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11387</xdr:rowOff>
    </xdr:from>
    <xdr:to>
      <xdr:col>5</xdr:col>
      <xdr:colOff>409575</xdr:colOff>
      <xdr:row>76</xdr:row>
      <xdr:rowOff>112987</xdr:rowOff>
    </xdr:to>
    <xdr:sp macro="" textlink="">
      <xdr:nvSpPr>
        <xdr:cNvPr id="197" name="円/楕円 196"/>
        <xdr:cNvSpPr/>
      </xdr:nvSpPr>
      <xdr:spPr>
        <a:xfrm>
          <a:off x="3746500" y="1304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129513</xdr:rowOff>
    </xdr:from>
    <xdr:ext cx="599010" cy="259045"/>
    <xdr:sp macro="" textlink="">
      <xdr:nvSpPr>
        <xdr:cNvPr id="198" name="テキスト ボックス 197"/>
        <xdr:cNvSpPr txBox="1"/>
      </xdr:nvSpPr>
      <xdr:spPr>
        <a:xfrm>
          <a:off x="3497794" y="128168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191,954</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82339</xdr:rowOff>
    </xdr:from>
    <xdr:to>
      <xdr:col>4</xdr:col>
      <xdr:colOff>206375</xdr:colOff>
      <xdr:row>77</xdr:row>
      <xdr:rowOff>12489</xdr:rowOff>
    </xdr:to>
    <xdr:sp macro="" textlink="">
      <xdr:nvSpPr>
        <xdr:cNvPr id="199" name="円/楕円 198"/>
        <xdr:cNvSpPr/>
      </xdr:nvSpPr>
      <xdr:spPr>
        <a:xfrm>
          <a:off x="2857500" y="13112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29016</xdr:rowOff>
    </xdr:from>
    <xdr:ext cx="599010" cy="259045"/>
    <xdr:sp macro="" textlink="">
      <xdr:nvSpPr>
        <xdr:cNvPr id="200" name="テキスト ボックス 199"/>
        <xdr:cNvSpPr txBox="1"/>
      </xdr:nvSpPr>
      <xdr:spPr>
        <a:xfrm>
          <a:off x="2608794" y="12887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176,435</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91053</xdr:rowOff>
    </xdr:from>
    <xdr:to>
      <xdr:col>3</xdr:col>
      <xdr:colOff>3175</xdr:colOff>
      <xdr:row>77</xdr:row>
      <xdr:rowOff>21203</xdr:rowOff>
    </xdr:to>
    <xdr:sp macro="" textlink="">
      <xdr:nvSpPr>
        <xdr:cNvPr id="201" name="円/楕円 200"/>
        <xdr:cNvSpPr/>
      </xdr:nvSpPr>
      <xdr:spPr>
        <a:xfrm>
          <a:off x="1968500" y="1312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37730</xdr:rowOff>
    </xdr:from>
    <xdr:ext cx="599010" cy="259045"/>
    <xdr:sp macro="" textlink="">
      <xdr:nvSpPr>
        <xdr:cNvPr id="202" name="テキスト ボックス 201"/>
        <xdr:cNvSpPr txBox="1"/>
      </xdr:nvSpPr>
      <xdr:spPr>
        <a:xfrm>
          <a:off x="1719794" y="12896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174,529</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108458</xdr:rowOff>
    </xdr:from>
    <xdr:to>
      <xdr:col>1</xdr:col>
      <xdr:colOff>485775</xdr:colOff>
      <xdr:row>77</xdr:row>
      <xdr:rowOff>38608</xdr:rowOff>
    </xdr:to>
    <xdr:sp macro="" textlink="">
      <xdr:nvSpPr>
        <xdr:cNvPr id="203" name="円/楕円 202"/>
        <xdr:cNvSpPr/>
      </xdr:nvSpPr>
      <xdr:spPr>
        <a:xfrm>
          <a:off x="1079500" y="13138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55136</xdr:rowOff>
    </xdr:from>
    <xdr:ext cx="599010" cy="259045"/>
    <xdr:sp macro="" textlink="">
      <xdr:nvSpPr>
        <xdr:cNvPr id="204" name="テキスト ボックス 203"/>
        <xdr:cNvSpPr txBox="1"/>
      </xdr:nvSpPr>
      <xdr:spPr>
        <a:xfrm>
          <a:off x="830794" y="12913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170,722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26/107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34,764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98</xdr:row>
      <xdr:rowOff>139700</xdr:rowOff>
    </xdr:from>
    <xdr:to>
      <xdr:col>7</xdr:col>
      <xdr:colOff>638175</xdr:colOff>
      <xdr:row>98</xdr:row>
      <xdr:rowOff>139700</xdr:rowOff>
    </xdr:to>
    <xdr:cxnSp macro="">
      <xdr:nvCxnSpPr>
        <xdr:cNvPr id="215" name="直線コネクタ 214"/>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97</xdr:row>
      <xdr:rowOff>168927</xdr:rowOff>
    </xdr:from>
    <xdr:ext cx="248786" cy="259045"/>
    <xdr:sp macro="" textlink="">
      <xdr:nvSpPr>
        <xdr:cNvPr id="216" name="テキスト ボックス 215"/>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96</xdr:row>
      <xdr:rowOff>25400</xdr:rowOff>
    </xdr:from>
    <xdr:to>
      <xdr:col>7</xdr:col>
      <xdr:colOff>638175</xdr:colOff>
      <xdr:row>96</xdr:row>
      <xdr:rowOff>25400</xdr:rowOff>
    </xdr:to>
    <xdr:cxnSp macro="">
      <xdr:nvCxnSpPr>
        <xdr:cNvPr id="217" name="直線コネクタ 216"/>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8" name="テキスト ボックス 217"/>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82550</xdr:rowOff>
    </xdr:from>
    <xdr:to>
      <xdr:col>7</xdr:col>
      <xdr:colOff>638175</xdr:colOff>
      <xdr:row>93</xdr:row>
      <xdr:rowOff>82550</xdr:rowOff>
    </xdr:to>
    <xdr:cxnSp macro="">
      <xdr:nvCxnSpPr>
        <xdr:cNvPr id="219" name="直線コネクタ 218"/>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0" name="テキスト ボックス 219"/>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139700</xdr:rowOff>
    </xdr:from>
    <xdr:to>
      <xdr:col>7</xdr:col>
      <xdr:colOff>638175</xdr:colOff>
      <xdr:row>90</xdr:row>
      <xdr:rowOff>139700</xdr:rowOff>
    </xdr:to>
    <xdr:cxnSp macro="">
      <xdr:nvCxnSpPr>
        <xdr:cNvPr id="221" name="直線コネクタ 220"/>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2" name="テキスト ボックス 221"/>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92</xdr:row>
      <xdr:rowOff>11450</xdr:rowOff>
    </xdr:from>
    <xdr:to>
      <xdr:col>6</xdr:col>
      <xdr:colOff>510540</xdr:colOff>
      <xdr:row>98</xdr:row>
      <xdr:rowOff>42847</xdr:rowOff>
    </xdr:to>
    <xdr:cxnSp macro="">
      <xdr:nvCxnSpPr>
        <xdr:cNvPr id="226" name="直線コネクタ 225"/>
        <xdr:cNvCxnSpPr/>
      </xdr:nvCxnSpPr>
      <xdr:spPr>
        <a:xfrm flipV="1">
          <a:off x="4633595" y="15784850"/>
          <a:ext cx="1270" cy="1060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46674</xdr:rowOff>
    </xdr:from>
    <xdr:ext cx="534377" cy="259045"/>
    <xdr:sp macro="" textlink="">
      <xdr:nvSpPr>
        <xdr:cNvPr id="227" name="衛生費最小値テキスト"/>
        <xdr:cNvSpPr txBox="1"/>
      </xdr:nvSpPr>
      <xdr:spPr>
        <a:xfrm>
          <a:off x="4686300" y="1684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21,184</a:t>
          </a:r>
          <a:endParaRPr kumimoji="1" lang="ja-JP" altLang="en-US" sz="1000" b="1">
            <a:latin typeface="ＭＳ Ｐゴシック"/>
          </a:endParaRPr>
        </a:p>
      </xdr:txBody>
    </xdr:sp>
    <xdr:clientData/>
  </xdr:oneCellAnchor>
  <xdr:twoCellAnchor>
    <xdr:from>
      <xdr:col>6</xdr:col>
      <xdr:colOff>422275</xdr:colOff>
      <xdr:row>98</xdr:row>
      <xdr:rowOff>42847</xdr:rowOff>
    </xdr:from>
    <xdr:to>
      <xdr:col>6</xdr:col>
      <xdr:colOff>600075</xdr:colOff>
      <xdr:row>98</xdr:row>
      <xdr:rowOff>42847</xdr:rowOff>
    </xdr:to>
    <xdr:cxnSp macro="">
      <xdr:nvCxnSpPr>
        <xdr:cNvPr id="228" name="直線コネクタ 227"/>
        <xdr:cNvCxnSpPr/>
      </xdr:nvCxnSpPr>
      <xdr:spPr>
        <a:xfrm>
          <a:off x="4546600" y="16844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129577</xdr:rowOff>
    </xdr:from>
    <xdr:ext cx="599010" cy="259045"/>
    <xdr:sp macro="" textlink="">
      <xdr:nvSpPr>
        <xdr:cNvPr id="229" name="衛生費最大値テキスト"/>
        <xdr:cNvSpPr txBox="1"/>
      </xdr:nvSpPr>
      <xdr:spPr>
        <a:xfrm>
          <a:off x="4686300" y="15560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253,051</a:t>
          </a:r>
          <a:endParaRPr kumimoji="1" lang="ja-JP" altLang="en-US" sz="1000" b="1">
            <a:latin typeface="ＭＳ Ｐゴシック"/>
          </a:endParaRPr>
        </a:p>
      </xdr:txBody>
    </xdr:sp>
    <xdr:clientData/>
  </xdr:oneCellAnchor>
  <xdr:twoCellAnchor>
    <xdr:from>
      <xdr:col>6</xdr:col>
      <xdr:colOff>422275</xdr:colOff>
      <xdr:row>92</xdr:row>
      <xdr:rowOff>11450</xdr:rowOff>
    </xdr:from>
    <xdr:to>
      <xdr:col>6</xdr:col>
      <xdr:colOff>600075</xdr:colOff>
      <xdr:row>92</xdr:row>
      <xdr:rowOff>11450</xdr:rowOff>
    </xdr:to>
    <xdr:cxnSp macro="">
      <xdr:nvCxnSpPr>
        <xdr:cNvPr id="230" name="直線コネクタ 229"/>
        <xdr:cNvCxnSpPr/>
      </xdr:nvCxnSpPr>
      <xdr:spPr>
        <a:xfrm>
          <a:off x="4546600" y="15784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157522</xdr:rowOff>
    </xdr:from>
    <xdr:to>
      <xdr:col>6</xdr:col>
      <xdr:colOff>511175</xdr:colOff>
      <xdr:row>96</xdr:row>
      <xdr:rowOff>27732</xdr:rowOff>
    </xdr:to>
    <xdr:cxnSp macro="">
      <xdr:nvCxnSpPr>
        <xdr:cNvPr id="231" name="直線コネクタ 230"/>
        <xdr:cNvCxnSpPr/>
      </xdr:nvCxnSpPr>
      <xdr:spPr>
        <a:xfrm flipV="1">
          <a:off x="3797300" y="16445272"/>
          <a:ext cx="838200" cy="41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52308</xdr:rowOff>
    </xdr:from>
    <xdr:ext cx="534377" cy="259045"/>
    <xdr:sp macro="" textlink="">
      <xdr:nvSpPr>
        <xdr:cNvPr id="232" name="衛生費平均値テキスト"/>
        <xdr:cNvSpPr txBox="1"/>
      </xdr:nvSpPr>
      <xdr:spPr>
        <a:xfrm>
          <a:off x="4686300" y="165115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78,285</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73881</xdr:rowOff>
    </xdr:from>
    <xdr:to>
      <xdr:col>6</xdr:col>
      <xdr:colOff>561975</xdr:colOff>
      <xdr:row>97</xdr:row>
      <xdr:rowOff>4031</xdr:rowOff>
    </xdr:to>
    <xdr:sp macro="" textlink="">
      <xdr:nvSpPr>
        <xdr:cNvPr id="233" name="フローチャート : 判断 232"/>
        <xdr:cNvSpPr/>
      </xdr:nvSpPr>
      <xdr:spPr>
        <a:xfrm>
          <a:off x="4584700" y="16533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115683</xdr:rowOff>
    </xdr:from>
    <xdr:to>
      <xdr:col>5</xdr:col>
      <xdr:colOff>358775</xdr:colOff>
      <xdr:row>96</xdr:row>
      <xdr:rowOff>27732</xdr:rowOff>
    </xdr:to>
    <xdr:cxnSp macro="">
      <xdr:nvCxnSpPr>
        <xdr:cNvPr id="234" name="直線コネクタ 233"/>
        <xdr:cNvCxnSpPr/>
      </xdr:nvCxnSpPr>
      <xdr:spPr>
        <a:xfrm>
          <a:off x="2908300" y="16403433"/>
          <a:ext cx="889000" cy="83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59241</xdr:rowOff>
    </xdr:from>
    <xdr:to>
      <xdr:col>5</xdr:col>
      <xdr:colOff>409575</xdr:colOff>
      <xdr:row>96</xdr:row>
      <xdr:rowOff>160841</xdr:rowOff>
    </xdr:to>
    <xdr:sp macro="" textlink="">
      <xdr:nvSpPr>
        <xdr:cNvPr id="235" name="フローチャート : 判断 234"/>
        <xdr:cNvSpPr/>
      </xdr:nvSpPr>
      <xdr:spPr>
        <a:xfrm>
          <a:off x="3746500" y="1651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151968</xdr:rowOff>
    </xdr:from>
    <xdr:ext cx="534377" cy="259045"/>
    <xdr:sp macro="" textlink="">
      <xdr:nvSpPr>
        <xdr:cNvPr id="236" name="テキスト ボックス 235"/>
        <xdr:cNvSpPr txBox="1"/>
      </xdr:nvSpPr>
      <xdr:spPr>
        <a:xfrm>
          <a:off x="3530111" y="16611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81,487</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115683</xdr:rowOff>
    </xdr:from>
    <xdr:to>
      <xdr:col>4</xdr:col>
      <xdr:colOff>155575</xdr:colOff>
      <xdr:row>95</xdr:row>
      <xdr:rowOff>169757</xdr:rowOff>
    </xdr:to>
    <xdr:cxnSp macro="">
      <xdr:nvCxnSpPr>
        <xdr:cNvPr id="237" name="直線コネクタ 236"/>
        <xdr:cNvCxnSpPr/>
      </xdr:nvCxnSpPr>
      <xdr:spPr>
        <a:xfrm flipV="1">
          <a:off x="2019300" y="16403433"/>
          <a:ext cx="889000" cy="54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101524</xdr:rowOff>
    </xdr:from>
    <xdr:to>
      <xdr:col>4</xdr:col>
      <xdr:colOff>206375</xdr:colOff>
      <xdr:row>97</xdr:row>
      <xdr:rowOff>31674</xdr:rowOff>
    </xdr:to>
    <xdr:sp macro="" textlink="">
      <xdr:nvSpPr>
        <xdr:cNvPr id="238" name="フローチャート : 判断 237"/>
        <xdr:cNvSpPr/>
      </xdr:nvSpPr>
      <xdr:spPr>
        <a:xfrm>
          <a:off x="2857500" y="16560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22801</xdr:rowOff>
    </xdr:from>
    <xdr:ext cx="534377" cy="259045"/>
    <xdr:sp macro="" textlink="">
      <xdr:nvSpPr>
        <xdr:cNvPr id="239" name="テキスト ボックス 238"/>
        <xdr:cNvSpPr txBox="1"/>
      </xdr:nvSpPr>
      <xdr:spPr>
        <a:xfrm>
          <a:off x="2641111" y="16653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72,239</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169757</xdr:rowOff>
    </xdr:from>
    <xdr:to>
      <xdr:col>2</xdr:col>
      <xdr:colOff>638175</xdr:colOff>
      <xdr:row>96</xdr:row>
      <xdr:rowOff>13906</xdr:rowOff>
    </xdr:to>
    <xdr:cxnSp macro="">
      <xdr:nvCxnSpPr>
        <xdr:cNvPr id="240" name="直線コネクタ 239"/>
        <xdr:cNvCxnSpPr/>
      </xdr:nvCxnSpPr>
      <xdr:spPr>
        <a:xfrm flipV="1">
          <a:off x="1130300" y="16457507"/>
          <a:ext cx="889000" cy="15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116159</xdr:rowOff>
    </xdr:from>
    <xdr:to>
      <xdr:col>3</xdr:col>
      <xdr:colOff>3175</xdr:colOff>
      <xdr:row>97</xdr:row>
      <xdr:rowOff>46309</xdr:rowOff>
    </xdr:to>
    <xdr:sp macro="" textlink="">
      <xdr:nvSpPr>
        <xdr:cNvPr id="241" name="フローチャート : 判断 240"/>
        <xdr:cNvSpPr/>
      </xdr:nvSpPr>
      <xdr:spPr>
        <a:xfrm>
          <a:off x="1968500" y="16575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37436</xdr:rowOff>
    </xdr:from>
    <xdr:ext cx="534377" cy="259045"/>
    <xdr:sp macro="" textlink="">
      <xdr:nvSpPr>
        <xdr:cNvPr id="242" name="テキスト ボックス 241"/>
        <xdr:cNvSpPr txBox="1"/>
      </xdr:nvSpPr>
      <xdr:spPr>
        <a:xfrm>
          <a:off x="1752111" y="16668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69,038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109551</xdr:rowOff>
    </xdr:from>
    <xdr:to>
      <xdr:col>1</xdr:col>
      <xdr:colOff>485775</xdr:colOff>
      <xdr:row>97</xdr:row>
      <xdr:rowOff>39701</xdr:rowOff>
    </xdr:to>
    <xdr:sp macro="" textlink="">
      <xdr:nvSpPr>
        <xdr:cNvPr id="243" name="フローチャート : 判断 242"/>
        <xdr:cNvSpPr/>
      </xdr:nvSpPr>
      <xdr:spPr>
        <a:xfrm>
          <a:off x="1079500" y="16568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30828</xdr:rowOff>
    </xdr:from>
    <xdr:ext cx="534377" cy="259045"/>
    <xdr:sp macro="" textlink="">
      <xdr:nvSpPr>
        <xdr:cNvPr id="244" name="テキスト ボックス 243"/>
        <xdr:cNvSpPr txBox="1"/>
      </xdr:nvSpPr>
      <xdr:spPr>
        <a:xfrm>
          <a:off x="863111" y="16661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70,483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106722</xdr:rowOff>
    </xdr:from>
    <xdr:to>
      <xdr:col>6</xdr:col>
      <xdr:colOff>561975</xdr:colOff>
      <xdr:row>96</xdr:row>
      <xdr:rowOff>36872</xdr:rowOff>
    </xdr:to>
    <xdr:sp macro="" textlink="">
      <xdr:nvSpPr>
        <xdr:cNvPr id="250" name="円/楕円 249"/>
        <xdr:cNvSpPr/>
      </xdr:nvSpPr>
      <xdr:spPr>
        <a:xfrm>
          <a:off x="4584700" y="1639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129599</xdr:rowOff>
    </xdr:from>
    <xdr:ext cx="599010" cy="259045"/>
    <xdr:sp macro="" textlink="">
      <xdr:nvSpPr>
        <xdr:cNvPr id="251" name="衛生費該当値テキスト"/>
        <xdr:cNvSpPr txBox="1"/>
      </xdr:nvSpPr>
      <xdr:spPr>
        <a:xfrm>
          <a:off x="4686300" y="16245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108,602</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148382</xdr:rowOff>
    </xdr:from>
    <xdr:to>
      <xdr:col>5</xdr:col>
      <xdr:colOff>409575</xdr:colOff>
      <xdr:row>96</xdr:row>
      <xdr:rowOff>78532</xdr:rowOff>
    </xdr:to>
    <xdr:sp macro="" textlink="">
      <xdr:nvSpPr>
        <xdr:cNvPr id="252" name="円/楕円 251"/>
        <xdr:cNvSpPr/>
      </xdr:nvSpPr>
      <xdr:spPr>
        <a:xfrm>
          <a:off x="3746500" y="16436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95059</xdr:rowOff>
    </xdr:from>
    <xdr:ext cx="534377" cy="259045"/>
    <xdr:sp macro="" textlink="">
      <xdr:nvSpPr>
        <xdr:cNvPr id="253" name="テキスト ボックス 252"/>
        <xdr:cNvSpPr txBox="1"/>
      </xdr:nvSpPr>
      <xdr:spPr>
        <a:xfrm>
          <a:off x="3530111" y="16211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99,490</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64883</xdr:rowOff>
    </xdr:from>
    <xdr:to>
      <xdr:col>4</xdr:col>
      <xdr:colOff>206375</xdr:colOff>
      <xdr:row>95</xdr:row>
      <xdr:rowOff>166483</xdr:rowOff>
    </xdr:to>
    <xdr:sp macro="" textlink="">
      <xdr:nvSpPr>
        <xdr:cNvPr id="254" name="円/楕円 253"/>
        <xdr:cNvSpPr/>
      </xdr:nvSpPr>
      <xdr:spPr>
        <a:xfrm>
          <a:off x="2857500" y="16352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94</xdr:row>
      <xdr:rowOff>11560</xdr:rowOff>
    </xdr:from>
    <xdr:ext cx="599010" cy="259045"/>
    <xdr:sp macro="" textlink="">
      <xdr:nvSpPr>
        <xdr:cNvPr id="255" name="テキスト ボックス 254"/>
        <xdr:cNvSpPr txBox="1"/>
      </xdr:nvSpPr>
      <xdr:spPr>
        <a:xfrm>
          <a:off x="2608794" y="161278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117,753</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118957</xdr:rowOff>
    </xdr:from>
    <xdr:to>
      <xdr:col>3</xdr:col>
      <xdr:colOff>3175</xdr:colOff>
      <xdr:row>96</xdr:row>
      <xdr:rowOff>49107</xdr:rowOff>
    </xdr:to>
    <xdr:sp macro="" textlink="">
      <xdr:nvSpPr>
        <xdr:cNvPr id="256" name="円/楕円 255"/>
        <xdr:cNvSpPr/>
      </xdr:nvSpPr>
      <xdr:spPr>
        <a:xfrm>
          <a:off x="1968500" y="16406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94</xdr:row>
      <xdr:rowOff>65634</xdr:rowOff>
    </xdr:from>
    <xdr:ext cx="599010" cy="259045"/>
    <xdr:sp macro="" textlink="">
      <xdr:nvSpPr>
        <xdr:cNvPr id="257" name="テキスト ボックス 256"/>
        <xdr:cNvSpPr txBox="1"/>
      </xdr:nvSpPr>
      <xdr:spPr>
        <a:xfrm>
          <a:off x="1719794" y="161819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105,926</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134556</xdr:rowOff>
    </xdr:from>
    <xdr:to>
      <xdr:col>1</xdr:col>
      <xdr:colOff>485775</xdr:colOff>
      <xdr:row>96</xdr:row>
      <xdr:rowOff>64706</xdr:rowOff>
    </xdr:to>
    <xdr:sp macro="" textlink="">
      <xdr:nvSpPr>
        <xdr:cNvPr id="258" name="円/楕円 257"/>
        <xdr:cNvSpPr/>
      </xdr:nvSpPr>
      <xdr:spPr>
        <a:xfrm>
          <a:off x="1079500" y="1642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94</xdr:row>
      <xdr:rowOff>81233</xdr:rowOff>
    </xdr:from>
    <xdr:ext cx="599010" cy="259045"/>
    <xdr:sp macro="" textlink="">
      <xdr:nvSpPr>
        <xdr:cNvPr id="259" name="テキスト ボックス 258"/>
        <xdr:cNvSpPr txBox="1"/>
      </xdr:nvSpPr>
      <xdr:spPr>
        <a:xfrm>
          <a:off x="830794" y="16197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102,514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66/107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1,263</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0" name="直線コネクタ 269"/>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1" name="テキスト ボックス 270"/>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2" name="直線コネクタ 271"/>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54627</xdr:rowOff>
    </xdr:from>
    <xdr:ext cx="531299" cy="259045"/>
    <xdr:sp macro="" textlink="">
      <xdr:nvSpPr>
        <xdr:cNvPr id="273" name="テキスト ボックス 272"/>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4" name="直線コネクタ 273"/>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111777</xdr:rowOff>
    </xdr:from>
    <xdr:ext cx="531299" cy="259045"/>
    <xdr:sp macro="" textlink="">
      <xdr:nvSpPr>
        <xdr:cNvPr id="275" name="テキスト ボックス 274"/>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6" name="直線コネクタ 275"/>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168927</xdr:rowOff>
    </xdr:from>
    <xdr:ext cx="531299" cy="259045"/>
    <xdr:sp macro="" textlink="">
      <xdr:nvSpPr>
        <xdr:cNvPr id="277" name="テキスト ボックス 276"/>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79" name="テキスト ボックス 27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68606</xdr:rowOff>
    </xdr:from>
    <xdr:to>
      <xdr:col>15</xdr:col>
      <xdr:colOff>180340</xdr:colOff>
      <xdr:row>38</xdr:row>
      <xdr:rowOff>139700</xdr:rowOff>
    </xdr:to>
    <xdr:cxnSp macro="">
      <xdr:nvCxnSpPr>
        <xdr:cNvPr id="281" name="直線コネクタ 280"/>
        <xdr:cNvCxnSpPr/>
      </xdr:nvCxnSpPr>
      <xdr:spPr>
        <a:xfrm flipV="1">
          <a:off x="10475595" y="5212106"/>
          <a:ext cx="1270" cy="14426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82"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83" name="直線コネクタ 282"/>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15283</xdr:rowOff>
    </xdr:from>
    <xdr:ext cx="534377" cy="259045"/>
    <xdr:sp macro="" textlink="">
      <xdr:nvSpPr>
        <xdr:cNvPr id="284" name="労働費最大値テキスト"/>
        <xdr:cNvSpPr txBox="1"/>
      </xdr:nvSpPr>
      <xdr:spPr>
        <a:xfrm>
          <a:off x="10528300" y="4987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31,555</a:t>
          </a:r>
          <a:endParaRPr kumimoji="1" lang="ja-JP" altLang="en-US" sz="1000" b="1">
            <a:latin typeface="ＭＳ Ｐゴシック"/>
          </a:endParaRPr>
        </a:p>
      </xdr:txBody>
    </xdr:sp>
    <xdr:clientData/>
  </xdr:oneCellAnchor>
  <xdr:twoCellAnchor>
    <xdr:from>
      <xdr:col>15</xdr:col>
      <xdr:colOff>92075</xdr:colOff>
      <xdr:row>30</xdr:row>
      <xdr:rowOff>68606</xdr:rowOff>
    </xdr:from>
    <xdr:to>
      <xdr:col>15</xdr:col>
      <xdr:colOff>269875</xdr:colOff>
      <xdr:row>30</xdr:row>
      <xdr:rowOff>68606</xdr:rowOff>
    </xdr:to>
    <xdr:cxnSp macro="">
      <xdr:nvCxnSpPr>
        <xdr:cNvPr id="285" name="直線コネクタ 284"/>
        <xdr:cNvCxnSpPr/>
      </xdr:nvCxnSpPr>
      <xdr:spPr>
        <a:xfrm>
          <a:off x="10388600" y="5212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139700</xdr:rowOff>
    </xdr:from>
    <xdr:to>
      <xdr:col>15</xdr:col>
      <xdr:colOff>180975</xdr:colOff>
      <xdr:row>38</xdr:row>
      <xdr:rowOff>139700</xdr:rowOff>
    </xdr:to>
    <xdr:cxnSp macro="">
      <xdr:nvCxnSpPr>
        <xdr:cNvPr id="286" name="直線コネクタ 285"/>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58239</xdr:rowOff>
    </xdr:from>
    <xdr:ext cx="469744" cy="259045"/>
    <xdr:sp macro="" textlink="">
      <xdr:nvSpPr>
        <xdr:cNvPr id="287" name="労働費平均値テキスト"/>
        <xdr:cNvSpPr txBox="1"/>
      </xdr:nvSpPr>
      <xdr:spPr>
        <a:xfrm>
          <a:off x="10528300" y="64018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35362</xdr:rowOff>
    </xdr:from>
    <xdr:to>
      <xdr:col>15</xdr:col>
      <xdr:colOff>231775</xdr:colOff>
      <xdr:row>38</xdr:row>
      <xdr:rowOff>136962</xdr:rowOff>
    </xdr:to>
    <xdr:sp macro="" textlink="">
      <xdr:nvSpPr>
        <xdr:cNvPr id="288" name="フローチャート : 判断 287"/>
        <xdr:cNvSpPr/>
      </xdr:nvSpPr>
      <xdr:spPr>
        <a:xfrm>
          <a:off x="10426700" y="6550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139700</xdr:rowOff>
    </xdr:from>
    <xdr:to>
      <xdr:col>14</xdr:col>
      <xdr:colOff>28575</xdr:colOff>
      <xdr:row>38</xdr:row>
      <xdr:rowOff>139700</xdr:rowOff>
    </xdr:to>
    <xdr:cxnSp macro="">
      <xdr:nvCxnSpPr>
        <xdr:cNvPr id="289" name="直線コネクタ 288"/>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38425</xdr:rowOff>
    </xdr:from>
    <xdr:to>
      <xdr:col>14</xdr:col>
      <xdr:colOff>79375</xdr:colOff>
      <xdr:row>38</xdr:row>
      <xdr:rowOff>140025</xdr:rowOff>
    </xdr:to>
    <xdr:sp macro="" textlink="">
      <xdr:nvSpPr>
        <xdr:cNvPr id="290" name="フローチャート : 判断 289"/>
        <xdr:cNvSpPr/>
      </xdr:nvSpPr>
      <xdr:spPr>
        <a:xfrm>
          <a:off x="9588500" y="6553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156552</xdr:rowOff>
    </xdr:from>
    <xdr:ext cx="469744" cy="259045"/>
    <xdr:sp macro="" textlink="">
      <xdr:nvSpPr>
        <xdr:cNvPr id="291" name="テキスト ボックス 290"/>
        <xdr:cNvSpPr txBox="1"/>
      </xdr:nvSpPr>
      <xdr:spPr>
        <a:xfrm>
          <a:off x="9404427" y="6328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139700</xdr:rowOff>
    </xdr:from>
    <xdr:to>
      <xdr:col>12</xdr:col>
      <xdr:colOff>511175</xdr:colOff>
      <xdr:row>38</xdr:row>
      <xdr:rowOff>139700</xdr:rowOff>
    </xdr:to>
    <xdr:cxnSp macro="">
      <xdr:nvCxnSpPr>
        <xdr:cNvPr id="292" name="直線コネクタ 291"/>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123327</xdr:rowOff>
    </xdr:from>
    <xdr:to>
      <xdr:col>12</xdr:col>
      <xdr:colOff>561975</xdr:colOff>
      <xdr:row>38</xdr:row>
      <xdr:rowOff>53477</xdr:rowOff>
    </xdr:to>
    <xdr:sp macro="" textlink="">
      <xdr:nvSpPr>
        <xdr:cNvPr id="293" name="フローチャート : 判断 292"/>
        <xdr:cNvSpPr/>
      </xdr:nvSpPr>
      <xdr:spPr>
        <a:xfrm>
          <a:off x="8699500" y="6466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70004</xdr:rowOff>
    </xdr:from>
    <xdr:ext cx="469744" cy="259045"/>
    <xdr:sp macro="" textlink="">
      <xdr:nvSpPr>
        <xdr:cNvPr id="294" name="テキスト ボックス 293"/>
        <xdr:cNvSpPr txBox="1"/>
      </xdr:nvSpPr>
      <xdr:spPr>
        <a:xfrm>
          <a:off x="8515427" y="6242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2,997</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139700</xdr:rowOff>
    </xdr:from>
    <xdr:to>
      <xdr:col>11</xdr:col>
      <xdr:colOff>307975</xdr:colOff>
      <xdr:row>38</xdr:row>
      <xdr:rowOff>139700</xdr:rowOff>
    </xdr:to>
    <xdr:cxnSp macro="">
      <xdr:nvCxnSpPr>
        <xdr:cNvPr id="295" name="直線コネクタ 294"/>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134254</xdr:rowOff>
    </xdr:from>
    <xdr:to>
      <xdr:col>11</xdr:col>
      <xdr:colOff>358775</xdr:colOff>
      <xdr:row>38</xdr:row>
      <xdr:rowOff>64404</xdr:rowOff>
    </xdr:to>
    <xdr:sp macro="" textlink="">
      <xdr:nvSpPr>
        <xdr:cNvPr id="296" name="フローチャート : 判断 295"/>
        <xdr:cNvSpPr/>
      </xdr:nvSpPr>
      <xdr:spPr>
        <a:xfrm>
          <a:off x="7810500" y="6477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80931</xdr:rowOff>
    </xdr:from>
    <xdr:ext cx="469744" cy="259045"/>
    <xdr:sp macro="" textlink="">
      <xdr:nvSpPr>
        <xdr:cNvPr id="297" name="テキスト ボックス 296"/>
        <xdr:cNvSpPr txBox="1"/>
      </xdr:nvSpPr>
      <xdr:spPr>
        <a:xfrm>
          <a:off x="7626427" y="6253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2,758</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34310</xdr:rowOff>
    </xdr:from>
    <xdr:to>
      <xdr:col>10</xdr:col>
      <xdr:colOff>155575</xdr:colOff>
      <xdr:row>37</xdr:row>
      <xdr:rowOff>135910</xdr:rowOff>
    </xdr:to>
    <xdr:sp macro="" textlink="">
      <xdr:nvSpPr>
        <xdr:cNvPr id="298" name="フローチャート : 判断 297"/>
        <xdr:cNvSpPr/>
      </xdr:nvSpPr>
      <xdr:spPr>
        <a:xfrm>
          <a:off x="6921500" y="637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152437</xdr:rowOff>
    </xdr:from>
    <xdr:ext cx="469744" cy="259045"/>
    <xdr:sp macro="" textlink="">
      <xdr:nvSpPr>
        <xdr:cNvPr id="299" name="テキスト ボックス 298"/>
        <xdr:cNvSpPr txBox="1"/>
      </xdr:nvSpPr>
      <xdr:spPr>
        <a:xfrm>
          <a:off x="6737427" y="6153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4,944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88900</xdr:rowOff>
    </xdr:from>
    <xdr:to>
      <xdr:col>15</xdr:col>
      <xdr:colOff>231775</xdr:colOff>
      <xdr:row>39</xdr:row>
      <xdr:rowOff>19050</xdr:rowOff>
    </xdr:to>
    <xdr:sp macro="" textlink="">
      <xdr:nvSpPr>
        <xdr:cNvPr id="305" name="円/楕円 304"/>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13789</xdr:rowOff>
    </xdr:from>
    <xdr:ext cx="249299" cy="259045"/>
    <xdr:sp macro="" textlink="">
      <xdr:nvSpPr>
        <xdr:cNvPr id="306" name="労働費該当値テキスト"/>
        <xdr:cNvSpPr txBox="1"/>
      </xdr:nvSpPr>
      <xdr:spPr>
        <a:xfrm>
          <a:off x="10528300" y="652888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88900</xdr:rowOff>
    </xdr:from>
    <xdr:to>
      <xdr:col>14</xdr:col>
      <xdr:colOff>79375</xdr:colOff>
      <xdr:row>39</xdr:row>
      <xdr:rowOff>19050</xdr:rowOff>
    </xdr:to>
    <xdr:sp macro="" textlink="">
      <xdr:nvSpPr>
        <xdr:cNvPr id="307" name="円/楕円 306"/>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589724</xdr:colOff>
      <xdr:row>39</xdr:row>
      <xdr:rowOff>10177</xdr:rowOff>
    </xdr:from>
    <xdr:ext cx="249299" cy="259045"/>
    <xdr:sp macro="" textlink="">
      <xdr:nvSpPr>
        <xdr:cNvPr id="308" name="テキスト ボックス 307"/>
        <xdr:cNvSpPr txBox="1"/>
      </xdr:nvSpPr>
      <xdr:spPr>
        <a:xfrm>
          <a:off x="9514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88900</xdr:rowOff>
    </xdr:from>
    <xdr:to>
      <xdr:col>12</xdr:col>
      <xdr:colOff>561975</xdr:colOff>
      <xdr:row>39</xdr:row>
      <xdr:rowOff>19050</xdr:rowOff>
    </xdr:to>
    <xdr:sp macro="" textlink="">
      <xdr:nvSpPr>
        <xdr:cNvPr id="309" name="円/楕円 308"/>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386524</xdr:colOff>
      <xdr:row>39</xdr:row>
      <xdr:rowOff>10177</xdr:rowOff>
    </xdr:from>
    <xdr:ext cx="249299" cy="259045"/>
    <xdr:sp macro="" textlink="">
      <xdr:nvSpPr>
        <xdr:cNvPr id="310" name="テキスト ボックス 309"/>
        <xdr:cNvSpPr txBox="1"/>
      </xdr:nvSpPr>
      <xdr:spPr>
        <a:xfrm>
          <a:off x="8625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88900</xdr:rowOff>
    </xdr:from>
    <xdr:to>
      <xdr:col>11</xdr:col>
      <xdr:colOff>358775</xdr:colOff>
      <xdr:row>39</xdr:row>
      <xdr:rowOff>19050</xdr:rowOff>
    </xdr:to>
    <xdr:sp macro="" textlink="">
      <xdr:nvSpPr>
        <xdr:cNvPr id="311" name="円/楕円 310"/>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183324</xdr:colOff>
      <xdr:row>39</xdr:row>
      <xdr:rowOff>10177</xdr:rowOff>
    </xdr:from>
    <xdr:ext cx="249299" cy="259045"/>
    <xdr:sp macro="" textlink="">
      <xdr:nvSpPr>
        <xdr:cNvPr id="312" name="テキスト ボックス 311"/>
        <xdr:cNvSpPr txBox="1"/>
      </xdr:nvSpPr>
      <xdr:spPr>
        <a:xfrm>
          <a:off x="7736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88900</xdr:rowOff>
    </xdr:from>
    <xdr:to>
      <xdr:col>10</xdr:col>
      <xdr:colOff>155575</xdr:colOff>
      <xdr:row>39</xdr:row>
      <xdr:rowOff>19050</xdr:rowOff>
    </xdr:to>
    <xdr:sp macro="" textlink="">
      <xdr:nvSpPr>
        <xdr:cNvPr id="313" name="円/楕円 312"/>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665924</xdr:colOff>
      <xdr:row>39</xdr:row>
      <xdr:rowOff>10177</xdr:rowOff>
    </xdr:from>
    <xdr:ext cx="249299" cy="259045"/>
    <xdr:sp macro="" textlink="">
      <xdr:nvSpPr>
        <xdr:cNvPr id="314" name="テキスト ボックス 313"/>
        <xdr:cNvSpPr txBox="1"/>
      </xdr:nvSpPr>
      <xdr:spPr>
        <a:xfrm>
          <a:off x="6847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20/107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16,001</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5" name="直線コネクタ 32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6" name="テキスト ボックス 32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7" name="直線コネクタ 32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28" name="テキスト ボックス 327"/>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29" name="直線コネクタ 32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0" name="テキスト ボックス 329"/>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1" name="直線コネクタ 33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2" name="テキスト ボックス 331"/>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3" name="直線コネクタ 33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4" name="テキスト ボックス 333"/>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6" name="テキスト ボックス 33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78275</xdr:rowOff>
    </xdr:from>
    <xdr:to>
      <xdr:col>15</xdr:col>
      <xdr:colOff>180340</xdr:colOff>
      <xdr:row>58</xdr:row>
      <xdr:rowOff>157340</xdr:rowOff>
    </xdr:to>
    <xdr:cxnSp macro="">
      <xdr:nvCxnSpPr>
        <xdr:cNvPr id="338" name="直線コネクタ 337"/>
        <xdr:cNvCxnSpPr/>
      </xdr:nvCxnSpPr>
      <xdr:spPr>
        <a:xfrm flipV="1">
          <a:off x="10475595" y="8822225"/>
          <a:ext cx="1270" cy="1279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161167</xdr:rowOff>
    </xdr:from>
    <xdr:ext cx="534377" cy="259045"/>
    <xdr:sp macro="" textlink="">
      <xdr:nvSpPr>
        <xdr:cNvPr id="339" name="農林水産業費最小値テキスト"/>
        <xdr:cNvSpPr txBox="1"/>
      </xdr:nvSpPr>
      <xdr:spPr>
        <a:xfrm>
          <a:off x="10528300" y="1010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15,370</a:t>
          </a:r>
          <a:endParaRPr kumimoji="1" lang="ja-JP" altLang="en-US" sz="1000" b="1">
            <a:latin typeface="ＭＳ Ｐゴシック"/>
          </a:endParaRPr>
        </a:p>
      </xdr:txBody>
    </xdr:sp>
    <xdr:clientData/>
  </xdr:oneCellAnchor>
  <xdr:twoCellAnchor>
    <xdr:from>
      <xdr:col>15</xdr:col>
      <xdr:colOff>92075</xdr:colOff>
      <xdr:row>58</xdr:row>
      <xdr:rowOff>157340</xdr:rowOff>
    </xdr:from>
    <xdr:to>
      <xdr:col>15</xdr:col>
      <xdr:colOff>269875</xdr:colOff>
      <xdr:row>58</xdr:row>
      <xdr:rowOff>157340</xdr:rowOff>
    </xdr:to>
    <xdr:cxnSp macro="">
      <xdr:nvCxnSpPr>
        <xdr:cNvPr id="340" name="直線コネクタ 339"/>
        <xdr:cNvCxnSpPr/>
      </xdr:nvCxnSpPr>
      <xdr:spPr>
        <a:xfrm>
          <a:off x="10388600" y="1010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24952</xdr:rowOff>
    </xdr:from>
    <xdr:ext cx="599010" cy="259045"/>
    <xdr:sp macro="" textlink="">
      <xdr:nvSpPr>
        <xdr:cNvPr id="341" name="農林水産業費最大値テキスト"/>
        <xdr:cNvSpPr txBox="1"/>
      </xdr:nvSpPr>
      <xdr:spPr>
        <a:xfrm>
          <a:off x="10528300" y="8597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351,122</a:t>
          </a:r>
          <a:endParaRPr kumimoji="1" lang="ja-JP" altLang="en-US" sz="1000" b="1">
            <a:latin typeface="ＭＳ Ｐゴシック"/>
          </a:endParaRPr>
        </a:p>
      </xdr:txBody>
    </xdr:sp>
    <xdr:clientData/>
  </xdr:oneCellAnchor>
  <xdr:twoCellAnchor>
    <xdr:from>
      <xdr:col>15</xdr:col>
      <xdr:colOff>92075</xdr:colOff>
      <xdr:row>51</xdr:row>
      <xdr:rowOff>78275</xdr:rowOff>
    </xdr:from>
    <xdr:to>
      <xdr:col>15</xdr:col>
      <xdr:colOff>269875</xdr:colOff>
      <xdr:row>51</xdr:row>
      <xdr:rowOff>78275</xdr:rowOff>
    </xdr:to>
    <xdr:cxnSp macro="">
      <xdr:nvCxnSpPr>
        <xdr:cNvPr id="342" name="直線コネクタ 341"/>
        <xdr:cNvCxnSpPr/>
      </xdr:nvCxnSpPr>
      <xdr:spPr>
        <a:xfrm>
          <a:off x="10388600" y="8822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56786</xdr:rowOff>
    </xdr:from>
    <xdr:to>
      <xdr:col>15</xdr:col>
      <xdr:colOff>180975</xdr:colOff>
      <xdr:row>56</xdr:row>
      <xdr:rowOff>93942</xdr:rowOff>
    </xdr:to>
    <xdr:cxnSp macro="">
      <xdr:nvCxnSpPr>
        <xdr:cNvPr id="343" name="直線コネクタ 342"/>
        <xdr:cNvCxnSpPr/>
      </xdr:nvCxnSpPr>
      <xdr:spPr>
        <a:xfrm>
          <a:off x="9639300" y="9657986"/>
          <a:ext cx="838200" cy="37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149372</xdr:rowOff>
    </xdr:from>
    <xdr:ext cx="534377" cy="259045"/>
    <xdr:sp macro="" textlink="">
      <xdr:nvSpPr>
        <xdr:cNvPr id="344" name="農林水産業費平均値テキスト"/>
        <xdr:cNvSpPr txBox="1"/>
      </xdr:nvSpPr>
      <xdr:spPr>
        <a:xfrm>
          <a:off x="10528300" y="97505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88,466</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170945</xdr:rowOff>
    </xdr:from>
    <xdr:to>
      <xdr:col>15</xdr:col>
      <xdr:colOff>231775</xdr:colOff>
      <xdr:row>57</xdr:row>
      <xdr:rowOff>101095</xdr:rowOff>
    </xdr:to>
    <xdr:sp macro="" textlink="">
      <xdr:nvSpPr>
        <xdr:cNvPr id="345" name="フローチャート : 判断 344"/>
        <xdr:cNvSpPr/>
      </xdr:nvSpPr>
      <xdr:spPr>
        <a:xfrm>
          <a:off x="10426700" y="977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55</xdr:row>
      <xdr:rowOff>119972</xdr:rowOff>
    </xdr:from>
    <xdr:to>
      <xdr:col>14</xdr:col>
      <xdr:colOff>28575</xdr:colOff>
      <xdr:row>56</xdr:row>
      <xdr:rowOff>56786</xdr:rowOff>
    </xdr:to>
    <xdr:cxnSp macro="">
      <xdr:nvCxnSpPr>
        <xdr:cNvPr id="346" name="直線コネクタ 345"/>
        <xdr:cNvCxnSpPr/>
      </xdr:nvCxnSpPr>
      <xdr:spPr>
        <a:xfrm>
          <a:off x="8750300" y="9549722"/>
          <a:ext cx="889000" cy="108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163698</xdr:rowOff>
    </xdr:from>
    <xdr:to>
      <xdr:col>14</xdr:col>
      <xdr:colOff>79375</xdr:colOff>
      <xdr:row>57</xdr:row>
      <xdr:rowOff>93848</xdr:rowOff>
    </xdr:to>
    <xdr:sp macro="" textlink="">
      <xdr:nvSpPr>
        <xdr:cNvPr id="347" name="フローチャート : 判断 346"/>
        <xdr:cNvSpPr/>
      </xdr:nvSpPr>
      <xdr:spPr>
        <a:xfrm>
          <a:off x="9588500" y="9764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84975</xdr:rowOff>
    </xdr:from>
    <xdr:ext cx="534377" cy="259045"/>
    <xdr:sp macro="" textlink="">
      <xdr:nvSpPr>
        <xdr:cNvPr id="348" name="テキスト ボックス 347"/>
        <xdr:cNvSpPr txBox="1"/>
      </xdr:nvSpPr>
      <xdr:spPr>
        <a:xfrm>
          <a:off x="9372111" y="9857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90,368</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119972</xdr:rowOff>
    </xdr:from>
    <xdr:to>
      <xdr:col>12</xdr:col>
      <xdr:colOff>511175</xdr:colOff>
      <xdr:row>56</xdr:row>
      <xdr:rowOff>154487</xdr:rowOff>
    </xdr:to>
    <xdr:cxnSp macro="">
      <xdr:nvCxnSpPr>
        <xdr:cNvPr id="349" name="直線コネクタ 348"/>
        <xdr:cNvCxnSpPr/>
      </xdr:nvCxnSpPr>
      <xdr:spPr>
        <a:xfrm flipV="1">
          <a:off x="7861300" y="9549722"/>
          <a:ext cx="889000" cy="205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5240</xdr:rowOff>
    </xdr:from>
    <xdr:to>
      <xdr:col>12</xdr:col>
      <xdr:colOff>561975</xdr:colOff>
      <xdr:row>57</xdr:row>
      <xdr:rowOff>106840</xdr:rowOff>
    </xdr:to>
    <xdr:sp macro="" textlink="">
      <xdr:nvSpPr>
        <xdr:cNvPr id="350" name="フローチャート : 判断 349"/>
        <xdr:cNvSpPr/>
      </xdr:nvSpPr>
      <xdr:spPr>
        <a:xfrm>
          <a:off x="8699500" y="977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97967</xdr:rowOff>
    </xdr:from>
    <xdr:ext cx="534377" cy="259045"/>
    <xdr:sp macro="" textlink="">
      <xdr:nvSpPr>
        <xdr:cNvPr id="351" name="テキスト ボックス 350"/>
        <xdr:cNvSpPr txBox="1"/>
      </xdr:nvSpPr>
      <xdr:spPr>
        <a:xfrm>
          <a:off x="8483111" y="9870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86,958</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153938</xdr:rowOff>
    </xdr:from>
    <xdr:to>
      <xdr:col>11</xdr:col>
      <xdr:colOff>307975</xdr:colOff>
      <xdr:row>56</xdr:row>
      <xdr:rowOff>154487</xdr:rowOff>
    </xdr:to>
    <xdr:cxnSp macro="">
      <xdr:nvCxnSpPr>
        <xdr:cNvPr id="352" name="直線コネクタ 351"/>
        <xdr:cNvCxnSpPr/>
      </xdr:nvCxnSpPr>
      <xdr:spPr>
        <a:xfrm>
          <a:off x="6972300" y="9755138"/>
          <a:ext cx="889000" cy="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16396</xdr:rowOff>
    </xdr:from>
    <xdr:to>
      <xdr:col>11</xdr:col>
      <xdr:colOff>358775</xdr:colOff>
      <xdr:row>57</xdr:row>
      <xdr:rowOff>117996</xdr:rowOff>
    </xdr:to>
    <xdr:sp macro="" textlink="">
      <xdr:nvSpPr>
        <xdr:cNvPr id="353" name="フローチャート : 判断 352"/>
        <xdr:cNvSpPr/>
      </xdr:nvSpPr>
      <xdr:spPr>
        <a:xfrm>
          <a:off x="7810500" y="9789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109123</xdr:rowOff>
    </xdr:from>
    <xdr:ext cx="534377" cy="259045"/>
    <xdr:sp macro="" textlink="">
      <xdr:nvSpPr>
        <xdr:cNvPr id="354" name="テキスト ボックス 353"/>
        <xdr:cNvSpPr txBox="1"/>
      </xdr:nvSpPr>
      <xdr:spPr>
        <a:xfrm>
          <a:off x="7594111" y="9881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84,030</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33076</xdr:rowOff>
    </xdr:from>
    <xdr:to>
      <xdr:col>10</xdr:col>
      <xdr:colOff>155575</xdr:colOff>
      <xdr:row>57</xdr:row>
      <xdr:rowOff>134676</xdr:rowOff>
    </xdr:to>
    <xdr:sp macro="" textlink="">
      <xdr:nvSpPr>
        <xdr:cNvPr id="355" name="フローチャート : 判断 354"/>
        <xdr:cNvSpPr/>
      </xdr:nvSpPr>
      <xdr:spPr>
        <a:xfrm>
          <a:off x="6921500" y="9805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125803</xdr:rowOff>
    </xdr:from>
    <xdr:ext cx="534377" cy="259045"/>
    <xdr:sp macro="" textlink="">
      <xdr:nvSpPr>
        <xdr:cNvPr id="356" name="テキスト ボックス 355"/>
        <xdr:cNvSpPr txBox="1"/>
      </xdr:nvSpPr>
      <xdr:spPr>
        <a:xfrm>
          <a:off x="6705111" y="9898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79,652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43142</xdr:rowOff>
    </xdr:from>
    <xdr:to>
      <xdr:col>15</xdr:col>
      <xdr:colOff>231775</xdr:colOff>
      <xdr:row>56</xdr:row>
      <xdr:rowOff>144742</xdr:rowOff>
    </xdr:to>
    <xdr:sp macro="" textlink="">
      <xdr:nvSpPr>
        <xdr:cNvPr id="362" name="円/楕円 361"/>
        <xdr:cNvSpPr/>
      </xdr:nvSpPr>
      <xdr:spPr>
        <a:xfrm>
          <a:off x="10426700" y="9644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55</xdr:row>
      <xdr:rowOff>66019</xdr:rowOff>
    </xdr:from>
    <xdr:ext cx="599010" cy="259045"/>
    <xdr:sp macro="" textlink="">
      <xdr:nvSpPr>
        <xdr:cNvPr id="363" name="農林水産業費該当値テキスト"/>
        <xdr:cNvSpPr txBox="1"/>
      </xdr:nvSpPr>
      <xdr:spPr>
        <a:xfrm>
          <a:off x="10528300" y="9495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122,010</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5986</xdr:rowOff>
    </xdr:from>
    <xdr:to>
      <xdr:col>14</xdr:col>
      <xdr:colOff>79375</xdr:colOff>
      <xdr:row>56</xdr:row>
      <xdr:rowOff>107586</xdr:rowOff>
    </xdr:to>
    <xdr:sp macro="" textlink="">
      <xdr:nvSpPr>
        <xdr:cNvPr id="364" name="円/楕円 363"/>
        <xdr:cNvSpPr/>
      </xdr:nvSpPr>
      <xdr:spPr>
        <a:xfrm>
          <a:off x="9588500" y="9607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124113</xdr:rowOff>
    </xdr:from>
    <xdr:ext cx="599010" cy="259045"/>
    <xdr:sp macro="" textlink="">
      <xdr:nvSpPr>
        <xdr:cNvPr id="365" name="テキスト ボックス 364"/>
        <xdr:cNvSpPr txBox="1"/>
      </xdr:nvSpPr>
      <xdr:spPr>
        <a:xfrm>
          <a:off x="9339794" y="93824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131,762</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69172</xdr:rowOff>
    </xdr:from>
    <xdr:to>
      <xdr:col>12</xdr:col>
      <xdr:colOff>561975</xdr:colOff>
      <xdr:row>55</xdr:row>
      <xdr:rowOff>170772</xdr:rowOff>
    </xdr:to>
    <xdr:sp macro="" textlink="">
      <xdr:nvSpPr>
        <xdr:cNvPr id="366" name="円/楕円 365"/>
        <xdr:cNvSpPr/>
      </xdr:nvSpPr>
      <xdr:spPr>
        <a:xfrm>
          <a:off x="8699500" y="949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15849</xdr:rowOff>
    </xdr:from>
    <xdr:ext cx="599010" cy="259045"/>
    <xdr:sp macro="" textlink="">
      <xdr:nvSpPr>
        <xdr:cNvPr id="367" name="テキスト ボックス 366"/>
        <xdr:cNvSpPr txBox="1"/>
      </xdr:nvSpPr>
      <xdr:spPr>
        <a:xfrm>
          <a:off x="8450794" y="9274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160,178</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103687</xdr:rowOff>
    </xdr:from>
    <xdr:to>
      <xdr:col>11</xdr:col>
      <xdr:colOff>358775</xdr:colOff>
      <xdr:row>57</xdr:row>
      <xdr:rowOff>33837</xdr:rowOff>
    </xdr:to>
    <xdr:sp macro="" textlink="">
      <xdr:nvSpPr>
        <xdr:cNvPr id="368" name="円/楕円 367"/>
        <xdr:cNvSpPr/>
      </xdr:nvSpPr>
      <xdr:spPr>
        <a:xfrm>
          <a:off x="7810500" y="9704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50364</xdr:rowOff>
    </xdr:from>
    <xdr:ext cx="599010" cy="259045"/>
    <xdr:sp macro="" textlink="">
      <xdr:nvSpPr>
        <xdr:cNvPr id="369" name="テキスト ボックス 368"/>
        <xdr:cNvSpPr txBox="1"/>
      </xdr:nvSpPr>
      <xdr:spPr>
        <a:xfrm>
          <a:off x="7561794" y="9480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106,119</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103138</xdr:rowOff>
    </xdr:from>
    <xdr:to>
      <xdr:col>10</xdr:col>
      <xdr:colOff>155575</xdr:colOff>
      <xdr:row>57</xdr:row>
      <xdr:rowOff>33288</xdr:rowOff>
    </xdr:to>
    <xdr:sp macro="" textlink="">
      <xdr:nvSpPr>
        <xdr:cNvPr id="370" name="円/楕円 369"/>
        <xdr:cNvSpPr/>
      </xdr:nvSpPr>
      <xdr:spPr>
        <a:xfrm>
          <a:off x="6921500" y="970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55</xdr:row>
      <xdr:rowOff>49815</xdr:rowOff>
    </xdr:from>
    <xdr:ext cx="599010" cy="259045"/>
    <xdr:sp macro="" textlink="">
      <xdr:nvSpPr>
        <xdr:cNvPr id="371" name="テキスト ボックス 370"/>
        <xdr:cNvSpPr txBox="1"/>
      </xdr:nvSpPr>
      <xdr:spPr>
        <a:xfrm>
          <a:off x="6672794" y="9479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106,263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53/107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13,540</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2" name="直線コネクタ 38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3" name="テキスト ボックス 38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4" name="直線コネクタ 38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85" name="テキスト ボックス 384"/>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6" name="直線コネクタ 38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87" name="テキスト ボックス 386"/>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8" name="直線コネクタ 38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89" name="テキスト ボックス 388"/>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0" name="直線コネクタ 38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1" name="テキスト ボックス 39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42214</xdr:rowOff>
    </xdr:from>
    <xdr:to>
      <xdr:col>15</xdr:col>
      <xdr:colOff>180340</xdr:colOff>
      <xdr:row>79</xdr:row>
      <xdr:rowOff>8865</xdr:rowOff>
    </xdr:to>
    <xdr:cxnSp macro="">
      <xdr:nvCxnSpPr>
        <xdr:cNvPr id="395" name="直線コネクタ 394"/>
        <xdr:cNvCxnSpPr/>
      </xdr:nvCxnSpPr>
      <xdr:spPr>
        <a:xfrm flipV="1">
          <a:off x="10475595" y="12215164"/>
          <a:ext cx="1270" cy="13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12692</xdr:rowOff>
    </xdr:from>
    <xdr:ext cx="469744" cy="259045"/>
    <xdr:sp macro="" textlink="">
      <xdr:nvSpPr>
        <xdr:cNvPr id="396" name="商工費最小値テキスト"/>
        <xdr:cNvSpPr txBox="1"/>
      </xdr:nvSpPr>
      <xdr:spPr>
        <a:xfrm>
          <a:off x="10528300" y="13557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2,802</a:t>
          </a:r>
          <a:endParaRPr kumimoji="1" lang="ja-JP" altLang="en-US" sz="1000" b="1">
            <a:latin typeface="ＭＳ Ｐゴシック"/>
          </a:endParaRPr>
        </a:p>
      </xdr:txBody>
    </xdr:sp>
    <xdr:clientData/>
  </xdr:oneCellAnchor>
  <xdr:twoCellAnchor>
    <xdr:from>
      <xdr:col>15</xdr:col>
      <xdr:colOff>92075</xdr:colOff>
      <xdr:row>79</xdr:row>
      <xdr:rowOff>8865</xdr:rowOff>
    </xdr:from>
    <xdr:to>
      <xdr:col>15</xdr:col>
      <xdr:colOff>269875</xdr:colOff>
      <xdr:row>79</xdr:row>
      <xdr:rowOff>8865</xdr:rowOff>
    </xdr:to>
    <xdr:cxnSp macro="">
      <xdr:nvCxnSpPr>
        <xdr:cNvPr id="397" name="直線コネクタ 396"/>
        <xdr:cNvCxnSpPr/>
      </xdr:nvCxnSpPr>
      <xdr:spPr>
        <a:xfrm>
          <a:off x="10388600" y="13553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160341</xdr:rowOff>
    </xdr:from>
    <xdr:ext cx="599010" cy="259045"/>
    <xdr:sp macro="" textlink="">
      <xdr:nvSpPr>
        <xdr:cNvPr id="398" name="商工費最大値テキスト"/>
        <xdr:cNvSpPr txBox="1"/>
      </xdr:nvSpPr>
      <xdr:spPr>
        <a:xfrm>
          <a:off x="10528300" y="11990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108,176</a:t>
          </a:r>
          <a:endParaRPr kumimoji="1" lang="ja-JP" altLang="en-US" sz="1000" b="1">
            <a:latin typeface="ＭＳ Ｐゴシック"/>
          </a:endParaRPr>
        </a:p>
      </xdr:txBody>
    </xdr:sp>
    <xdr:clientData/>
  </xdr:oneCellAnchor>
  <xdr:twoCellAnchor>
    <xdr:from>
      <xdr:col>15</xdr:col>
      <xdr:colOff>92075</xdr:colOff>
      <xdr:row>71</xdr:row>
      <xdr:rowOff>42214</xdr:rowOff>
    </xdr:from>
    <xdr:to>
      <xdr:col>15</xdr:col>
      <xdr:colOff>269875</xdr:colOff>
      <xdr:row>71</xdr:row>
      <xdr:rowOff>42214</xdr:rowOff>
    </xdr:to>
    <xdr:cxnSp macro="">
      <xdr:nvCxnSpPr>
        <xdr:cNvPr id="399" name="直線コネクタ 398"/>
        <xdr:cNvCxnSpPr/>
      </xdr:nvCxnSpPr>
      <xdr:spPr>
        <a:xfrm>
          <a:off x="10388600" y="12215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98501</xdr:rowOff>
    </xdr:from>
    <xdr:to>
      <xdr:col>15</xdr:col>
      <xdr:colOff>180975</xdr:colOff>
      <xdr:row>77</xdr:row>
      <xdr:rowOff>118757</xdr:rowOff>
    </xdr:to>
    <xdr:cxnSp macro="">
      <xdr:nvCxnSpPr>
        <xdr:cNvPr id="400" name="直線コネクタ 399"/>
        <xdr:cNvCxnSpPr/>
      </xdr:nvCxnSpPr>
      <xdr:spPr>
        <a:xfrm flipV="1">
          <a:off x="9639300" y="13300151"/>
          <a:ext cx="838200" cy="20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15536</xdr:rowOff>
    </xdr:from>
    <xdr:ext cx="534377" cy="259045"/>
    <xdr:sp macro="" textlink="">
      <xdr:nvSpPr>
        <xdr:cNvPr id="401" name="商工費平均値テキスト"/>
        <xdr:cNvSpPr txBox="1"/>
      </xdr:nvSpPr>
      <xdr:spPr>
        <a:xfrm>
          <a:off x="10528300" y="1304573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27,078</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164109</xdr:rowOff>
    </xdr:from>
    <xdr:to>
      <xdr:col>15</xdr:col>
      <xdr:colOff>231775</xdr:colOff>
      <xdr:row>77</xdr:row>
      <xdr:rowOff>94259</xdr:rowOff>
    </xdr:to>
    <xdr:sp macro="" textlink="">
      <xdr:nvSpPr>
        <xdr:cNvPr id="402" name="フローチャート : 判断 401"/>
        <xdr:cNvSpPr/>
      </xdr:nvSpPr>
      <xdr:spPr>
        <a:xfrm>
          <a:off x="10426700" y="13194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107607</xdr:rowOff>
    </xdr:from>
    <xdr:to>
      <xdr:col>14</xdr:col>
      <xdr:colOff>28575</xdr:colOff>
      <xdr:row>77</xdr:row>
      <xdr:rowOff>118757</xdr:rowOff>
    </xdr:to>
    <xdr:cxnSp macro="">
      <xdr:nvCxnSpPr>
        <xdr:cNvPr id="403" name="直線コネクタ 402"/>
        <xdr:cNvCxnSpPr/>
      </xdr:nvCxnSpPr>
      <xdr:spPr>
        <a:xfrm>
          <a:off x="8750300" y="13309257"/>
          <a:ext cx="889000" cy="1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10503</xdr:rowOff>
    </xdr:from>
    <xdr:to>
      <xdr:col>14</xdr:col>
      <xdr:colOff>79375</xdr:colOff>
      <xdr:row>77</xdr:row>
      <xdr:rowOff>112103</xdr:rowOff>
    </xdr:to>
    <xdr:sp macro="" textlink="">
      <xdr:nvSpPr>
        <xdr:cNvPr id="404" name="フローチャート : 判断 403"/>
        <xdr:cNvSpPr/>
      </xdr:nvSpPr>
      <xdr:spPr>
        <a:xfrm>
          <a:off x="9588500" y="13212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128630</xdr:rowOff>
    </xdr:from>
    <xdr:ext cx="534377" cy="259045"/>
    <xdr:sp macro="" textlink="">
      <xdr:nvSpPr>
        <xdr:cNvPr id="405" name="テキスト ボックス 404"/>
        <xdr:cNvSpPr txBox="1"/>
      </xdr:nvSpPr>
      <xdr:spPr>
        <a:xfrm>
          <a:off x="9372111" y="12987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25,673</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100558</xdr:rowOff>
    </xdr:from>
    <xdr:to>
      <xdr:col>12</xdr:col>
      <xdr:colOff>511175</xdr:colOff>
      <xdr:row>77</xdr:row>
      <xdr:rowOff>107607</xdr:rowOff>
    </xdr:to>
    <xdr:cxnSp macro="">
      <xdr:nvCxnSpPr>
        <xdr:cNvPr id="406" name="直線コネクタ 405"/>
        <xdr:cNvCxnSpPr/>
      </xdr:nvCxnSpPr>
      <xdr:spPr>
        <a:xfrm>
          <a:off x="7861300" y="13302208"/>
          <a:ext cx="889000" cy="7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68059</xdr:rowOff>
    </xdr:from>
    <xdr:to>
      <xdr:col>12</xdr:col>
      <xdr:colOff>561975</xdr:colOff>
      <xdr:row>77</xdr:row>
      <xdr:rowOff>169659</xdr:rowOff>
    </xdr:to>
    <xdr:sp macro="" textlink="">
      <xdr:nvSpPr>
        <xdr:cNvPr id="407" name="フローチャート : 判断 406"/>
        <xdr:cNvSpPr/>
      </xdr:nvSpPr>
      <xdr:spPr>
        <a:xfrm>
          <a:off x="8699500" y="13269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160786</xdr:rowOff>
    </xdr:from>
    <xdr:ext cx="534377" cy="259045"/>
    <xdr:sp macro="" textlink="">
      <xdr:nvSpPr>
        <xdr:cNvPr id="408" name="テキスト ボックス 407"/>
        <xdr:cNvSpPr txBox="1"/>
      </xdr:nvSpPr>
      <xdr:spPr>
        <a:xfrm>
          <a:off x="8483111" y="13362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21,141</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100558</xdr:rowOff>
    </xdr:from>
    <xdr:to>
      <xdr:col>11</xdr:col>
      <xdr:colOff>307975</xdr:colOff>
      <xdr:row>77</xdr:row>
      <xdr:rowOff>118808</xdr:rowOff>
    </xdr:to>
    <xdr:cxnSp macro="">
      <xdr:nvCxnSpPr>
        <xdr:cNvPr id="409" name="直線コネクタ 408"/>
        <xdr:cNvCxnSpPr/>
      </xdr:nvCxnSpPr>
      <xdr:spPr>
        <a:xfrm flipV="1">
          <a:off x="6972300" y="13302208"/>
          <a:ext cx="889000" cy="18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83782</xdr:rowOff>
    </xdr:from>
    <xdr:to>
      <xdr:col>11</xdr:col>
      <xdr:colOff>358775</xdr:colOff>
      <xdr:row>78</xdr:row>
      <xdr:rowOff>13932</xdr:rowOff>
    </xdr:to>
    <xdr:sp macro="" textlink="">
      <xdr:nvSpPr>
        <xdr:cNvPr id="410" name="フローチャート : 判断 409"/>
        <xdr:cNvSpPr/>
      </xdr:nvSpPr>
      <xdr:spPr>
        <a:xfrm>
          <a:off x="7810500" y="13285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5059</xdr:rowOff>
    </xdr:from>
    <xdr:ext cx="534377" cy="259045"/>
    <xdr:sp macro="" textlink="">
      <xdr:nvSpPr>
        <xdr:cNvPr id="411" name="テキスト ボックス 410"/>
        <xdr:cNvSpPr txBox="1"/>
      </xdr:nvSpPr>
      <xdr:spPr>
        <a:xfrm>
          <a:off x="7594111" y="13378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19,903</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75248</xdr:rowOff>
    </xdr:from>
    <xdr:to>
      <xdr:col>10</xdr:col>
      <xdr:colOff>155575</xdr:colOff>
      <xdr:row>78</xdr:row>
      <xdr:rowOff>5398</xdr:rowOff>
    </xdr:to>
    <xdr:sp macro="" textlink="">
      <xdr:nvSpPr>
        <xdr:cNvPr id="412" name="フローチャート : 判断 411"/>
        <xdr:cNvSpPr/>
      </xdr:nvSpPr>
      <xdr:spPr>
        <a:xfrm>
          <a:off x="6921500" y="13276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167975</xdr:rowOff>
    </xdr:from>
    <xdr:ext cx="534377" cy="259045"/>
    <xdr:sp macro="" textlink="">
      <xdr:nvSpPr>
        <xdr:cNvPr id="413" name="テキスト ボックス 412"/>
        <xdr:cNvSpPr txBox="1"/>
      </xdr:nvSpPr>
      <xdr:spPr>
        <a:xfrm>
          <a:off x="6705111" y="13369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20,575</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47701</xdr:rowOff>
    </xdr:from>
    <xdr:to>
      <xdr:col>15</xdr:col>
      <xdr:colOff>231775</xdr:colOff>
      <xdr:row>77</xdr:row>
      <xdr:rowOff>149301</xdr:rowOff>
    </xdr:to>
    <xdr:sp macro="" textlink="">
      <xdr:nvSpPr>
        <xdr:cNvPr id="419" name="円/楕円 418"/>
        <xdr:cNvSpPr/>
      </xdr:nvSpPr>
      <xdr:spPr>
        <a:xfrm>
          <a:off x="10426700" y="13249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26128</xdr:rowOff>
    </xdr:from>
    <xdr:ext cx="534377" cy="259045"/>
    <xdr:sp macro="" textlink="">
      <xdr:nvSpPr>
        <xdr:cNvPr id="420" name="商工費該当値テキスト"/>
        <xdr:cNvSpPr txBox="1"/>
      </xdr:nvSpPr>
      <xdr:spPr>
        <a:xfrm>
          <a:off x="10528300" y="13227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22,744</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67957</xdr:rowOff>
    </xdr:from>
    <xdr:to>
      <xdr:col>14</xdr:col>
      <xdr:colOff>79375</xdr:colOff>
      <xdr:row>77</xdr:row>
      <xdr:rowOff>169557</xdr:rowOff>
    </xdr:to>
    <xdr:sp macro="" textlink="">
      <xdr:nvSpPr>
        <xdr:cNvPr id="421" name="円/楕円 420"/>
        <xdr:cNvSpPr/>
      </xdr:nvSpPr>
      <xdr:spPr>
        <a:xfrm>
          <a:off x="9588500" y="13269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160684</xdr:rowOff>
    </xdr:from>
    <xdr:ext cx="534377" cy="259045"/>
    <xdr:sp macro="" textlink="">
      <xdr:nvSpPr>
        <xdr:cNvPr id="422" name="テキスト ボックス 421"/>
        <xdr:cNvSpPr txBox="1"/>
      </xdr:nvSpPr>
      <xdr:spPr>
        <a:xfrm>
          <a:off x="9372111" y="13362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21,149</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56807</xdr:rowOff>
    </xdr:from>
    <xdr:to>
      <xdr:col>12</xdr:col>
      <xdr:colOff>561975</xdr:colOff>
      <xdr:row>77</xdr:row>
      <xdr:rowOff>158407</xdr:rowOff>
    </xdr:to>
    <xdr:sp macro="" textlink="">
      <xdr:nvSpPr>
        <xdr:cNvPr id="423" name="円/楕円 422"/>
        <xdr:cNvSpPr/>
      </xdr:nvSpPr>
      <xdr:spPr>
        <a:xfrm>
          <a:off x="8699500" y="13258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3484</xdr:rowOff>
    </xdr:from>
    <xdr:ext cx="534377" cy="259045"/>
    <xdr:sp macro="" textlink="">
      <xdr:nvSpPr>
        <xdr:cNvPr id="424" name="テキスト ボックス 423"/>
        <xdr:cNvSpPr txBox="1"/>
      </xdr:nvSpPr>
      <xdr:spPr>
        <a:xfrm>
          <a:off x="8483111" y="13033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22,027</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49758</xdr:rowOff>
    </xdr:from>
    <xdr:to>
      <xdr:col>11</xdr:col>
      <xdr:colOff>358775</xdr:colOff>
      <xdr:row>77</xdr:row>
      <xdr:rowOff>151358</xdr:rowOff>
    </xdr:to>
    <xdr:sp macro="" textlink="">
      <xdr:nvSpPr>
        <xdr:cNvPr id="425" name="円/楕円 424"/>
        <xdr:cNvSpPr/>
      </xdr:nvSpPr>
      <xdr:spPr>
        <a:xfrm>
          <a:off x="7810500" y="1325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167885</xdr:rowOff>
    </xdr:from>
    <xdr:ext cx="534377" cy="259045"/>
    <xdr:sp macro="" textlink="">
      <xdr:nvSpPr>
        <xdr:cNvPr id="426" name="テキスト ボックス 425"/>
        <xdr:cNvSpPr txBox="1"/>
      </xdr:nvSpPr>
      <xdr:spPr>
        <a:xfrm>
          <a:off x="7594111" y="13026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22,582</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68008</xdr:rowOff>
    </xdr:from>
    <xdr:to>
      <xdr:col>10</xdr:col>
      <xdr:colOff>155575</xdr:colOff>
      <xdr:row>77</xdr:row>
      <xdr:rowOff>169608</xdr:rowOff>
    </xdr:to>
    <xdr:sp macro="" textlink="">
      <xdr:nvSpPr>
        <xdr:cNvPr id="427" name="円/楕円 426"/>
        <xdr:cNvSpPr/>
      </xdr:nvSpPr>
      <xdr:spPr>
        <a:xfrm>
          <a:off x="6921500" y="13269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14685</xdr:rowOff>
    </xdr:from>
    <xdr:ext cx="534377" cy="259045"/>
    <xdr:sp macro="" textlink="">
      <xdr:nvSpPr>
        <xdr:cNvPr id="428" name="テキスト ボックス 427"/>
        <xdr:cNvSpPr txBox="1"/>
      </xdr:nvSpPr>
      <xdr:spPr>
        <a:xfrm>
          <a:off x="6705111" y="13044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21,145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70/107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44,975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7" name="テキスト ボックス 43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8" name="直線コネクタ 43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9" name="直線コネクタ 43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0" name="テキスト ボックス 43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1" name="直線コネクタ 44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2" name="テキスト ボックス 44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3" name="直線コネクタ 44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4" name="テキスト ボックス 443"/>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5" name="直線コネクタ 44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6" name="テキスト ボックス 445"/>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7" name="直線コネクタ 44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8" name="テキスト ボックス 447"/>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9" name="直線コネクタ 44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0" name="テキスト ボックス 44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89</xdr:row>
      <xdr:rowOff>126555</xdr:rowOff>
    </xdr:from>
    <xdr:to>
      <xdr:col>15</xdr:col>
      <xdr:colOff>180340</xdr:colOff>
      <xdr:row>98</xdr:row>
      <xdr:rowOff>41272</xdr:rowOff>
    </xdr:to>
    <xdr:cxnSp macro="">
      <xdr:nvCxnSpPr>
        <xdr:cNvPr id="452" name="直線コネクタ 451"/>
        <xdr:cNvCxnSpPr/>
      </xdr:nvCxnSpPr>
      <xdr:spPr>
        <a:xfrm flipV="1">
          <a:off x="10475595" y="15385605"/>
          <a:ext cx="1270" cy="14577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45099</xdr:rowOff>
    </xdr:from>
    <xdr:ext cx="534377" cy="259045"/>
    <xdr:sp macro="" textlink="">
      <xdr:nvSpPr>
        <xdr:cNvPr id="453" name="土木費最小値テキスト"/>
        <xdr:cNvSpPr txBox="1"/>
      </xdr:nvSpPr>
      <xdr:spPr>
        <a:xfrm>
          <a:off x="10528300" y="16847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22,917</a:t>
          </a:r>
          <a:endParaRPr kumimoji="1" lang="ja-JP" altLang="en-US" sz="1000" b="1">
            <a:latin typeface="ＭＳ Ｐゴシック"/>
          </a:endParaRPr>
        </a:p>
      </xdr:txBody>
    </xdr:sp>
    <xdr:clientData/>
  </xdr:oneCellAnchor>
  <xdr:twoCellAnchor>
    <xdr:from>
      <xdr:col>15</xdr:col>
      <xdr:colOff>92075</xdr:colOff>
      <xdr:row>98</xdr:row>
      <xdr:rowOff>41272</xdr:rowOff>
    </xdr:from>
    <xdr:to>
      <xdr:col>15</xdr:col>
      <xdr:colOff>269875</xdr:colOff>
      <xdr:row>98</xdr:row>
      <xdr:rowOff>41272</xdr:rowOff>
    </xdr:to>
    <xdr:cxnSp macro="">
      <xdr:nvCxnSpPr>
        <xdr:cNvPr id="454" name="直線コネクタ 453"/>
        <xdr:cNvCxnSpPr/>
      </xdr:nvCxnSpPr>
      <xdr:spPr>
        <a:xfrm>
          <a:off x="10388600" y="168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73232</xdr:rowOff>
    </xdr:from>
    <xdr:ext cx="599010" cy="259045"/>
    <xdr:sp macro="" textlink="">
      <xdr:nvSpPr>
        <xdr:cNvPr id="455" name="土木費最大値テキスト"/>
        <xdr:cNvSpPr txBox="1"/>
      </xdr:nvSpPr>
      <xdr:spPr>
        <a:xfrm>
          <a:off x="10528300" y="15160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214,225</a:t>
          </a:r>
          <a:endParaRPr kumimoji="1" lang="ja-JP" altLang="en-US" sz="1000" b="1">
            <a:latin typeface="ＭＳ Ｐゴシック"/>
          </a:endParaRPr>
        </a:p>
      </xdr:txBody>
    </xdr:sp>
    <xdr:clientData/>
  </xdr:oneCellAnchor>
  <xdr:twoCellAnchor>
    <xdr:from>
      <xdr:col>15</xdr:col>
      <xdr:colOff>92075</xdr:colOff>
      <xdr:row>89</xdr:row>
      <xdr:rowOff>126555</xdr:rowOff>
    </xdr:from>
    <xdr:to>
      <xdr:col>15</xdr:col>
      <xdr:colOff>269875</xdr:colOff>
      <xdr:row>89</xdr:row>
      <xdr:rowOff>126555</xdr:rowOff>
    </xdr:to>
    <xdr:cxnSp macro="">
      <xdr:nvCxnSpPr>
        <xdr:cNvPr id="456" name="直線コネクタ 455"/>
        <xdr:cNvCxnSpPr/>
      </xdr:nvCxnSpPr>
      <xdr:spPr>
        <a:xfrm>
          <a:off x="10388600" y="15385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26634</xdr:rowOff>
    </xdr:from>
    <xdr:to>
      <xdr:col>15</xdr:col>
      <xdr:colOff>180975</xdr:colOff>
      <xdr:row>96</xdr:row>
      <xdr:rowOff>50988</xdr:rowOff>
    </xdr:to>
    <xdr:cxnSp macro="">
      <xdr:nvCxnSpPr>
        <xdr:cNvPr id="457" name="直線コネクタ 456"/>
        <xdr:cNvCxnSpPr/>
      </xdr:nvCxnSpPr>
      <xdr:spPr>
        <a:xfrm>
          <a:off x="9639300" y="16485834"/>
          <a:ext cx="838200" cy="24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23911</xdr:rowOff>
    </xdr:from>
    <xdr:ext cx="534377" cy="259045"/>
    <xdr:sp macro="" textlink="">
      <xdr:nvSpPr>
        <xdr:cNvPr id="458" name="土木費平均値テキスト"/>
        <xdr:cNvSpPr txBox="1"/>
      </xdr:nvSpPr>
      <xdr:spPr>
        <a:xfrm>
          <a:off x="10528300" y="161402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89,031</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1034</xdr:rowOff>
    </xdr:from>
    <xdr:to>
      <xdr:col>15</xdr:col>
      <xdr:colOff>231775</xdr:colOff>
      <xdr:row>95</xdr:row>
      <xdr:rowOff>102634</xdr:rowOff>
    </xdr:to>
    <xdr:sp macro="" textlink="">
      <xdr:nvSpPr>
        <xdr:cNvPr id="459" name="フローチャート : 判断 458"/>
        <xdr:cNvSpPr/>
      </xdr:nvSpPr>
      <xdr:spPr>
        <a:xfrm>
          <a:off x="10426700" y="16288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78367</xdr:rowOff>
    </xdr:from>
    <xdr:to>
      <xdr:col>14</xdr:col>
      <xdr:colOff>28575</xdr:colOff>
      <xdr:row>96</xdr:row>
      <xdr:rowOff>26634</xdr:rowOff>
    </xdr:to>
    <xdr:cxnSp macro="">
      <xdr:nvCxnSpPr>
        <xdr:cNvPr id="460" name="直線コネクタ 459"/>
        <xdr:cNvCxnSpPr/>
      </xdr:nvCxnSpPr>
      <xdr:spPr>
        <a:xfrm>
          <a:off x="8750300" y="16366117"/>
          <a:ext cx="889000" cy="119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94</xdr:row>
      <xdr:rowOff>129690</xdr:rowOff>
    </xdr:from>
    <xdr:to>
      <xdr:col>14</xdr:col>
      <xdr:colOff>79375</xdr:colOff>
      <xdr:row>95</xdr:row>
      <xdr:rowOff>59840</xdr:rowOff>
    </xdr:to>
    <xdr:sp macro="" textlink="">
      <xdr:nvSpPr>
        <xdr:cNvPr id="461" name="フローチャート : 判断 460"/>
        <xdr:cNvSpPr/>
      </xdr:nvSpPr>
      <xdr:spPr>
        <a:xfrm>
          <a:off x="9588500" y="1624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76367</xdr:rowOff>
    </xdr:from>
    <xdr:ext cx="534377" cy="259045"/>
    <xdr:sp macro="" textlink="">
      <xdr:nvSpPr>
        <xdr:cNvPr id="462" name="テキスト ボックス 461"/>
        <xdr:cNvSpPr txBox="1"/>
      </xdr:nvSpPr>
      <xdr:spPr>
        <a:xfrm>
          <a:off x="9372111" y="16021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94,647</a:t>
          </a:r>
          <a:endParaRPr kumimoji="1" lang="ja-JP" altLang="en-US" sz="1000" b="1">
            <a:solidFill>
              <a:srgbClr val="000080"/>
            </a:solidFill>
            <a:latin typeface="ＭＳ Ｐゴシック"/>
          </a:endParaRPr>
        </a:p>
      </xdr:txBody>
    </xdr:sp>
    <xdr:clientData/>
  </xdr:oneCellAnchor>
  <xdr:twoCellAnchor>
    <xdr:from>
      <xdr:col>11</xdr:col>
      <xdr:colOff>307975</xdr:colOff>
      <xdr:row>95</xdr:row>
      <xdr:rowOff>78367</xdr:rowOff>
    </xdr:from>
    <xdr:to>
      <xdr:col>12</xdr:col>
      <xdr:colOff>511175</xdr:colOff>
      <xdr:row>96</xdr:row>
      <xdr:rowOff>38224</xdr:rowOff>
    </xdr:to>
    <xdr:cxnSp macro="">
      <xdr:nvCxnSpPr>
        <xdr:cNvPr id="463" name="直線コネクタ 462"/>
        <xdr:cNvCxnSpPr/>
      </xdr:nvCxnSpPr>
      <xdr:spPr>
        <a:xfrm flipV="1">
          <a:off x="7861300" y="16366117"/>
          <a:ext cx="889000" cy="13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94</xdr:row>
      <xdr:rowOff>144145</xdr:rowOff>
    </xdr:from>
    <xdr:to>
      <xdr:col>12</xdr:col>
      <xdr:colOff>561975</xdr:colOff>
      <xdr:row>95</xdr:row>
      <xdr:rowOff>74295</xdr:rowOff>
    </xdr:to>
    <xdr:sp macro="" textlink="">
      <xdr:nvSpPr>
        <xdr:cNvPr id="464" name="フローチャート : 判断 463"/>
        <xdr:cNvSpPr/>
      </xdr:nvSpPr>
      <xdr:spPr>
        <a:xfrm>
          <a:off x="8699500" y="16260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90822</xdr:rowOff>
    </xdr:from>
    <xdr:ext cx="534377" cy="259045"/>
    <xdr:sp macro="" textlink="">
      <xdr:nvSpPr>
        <xdr:cNvPr id="465" name="テキスト ボックス 464"/>
        <xdr:cNvSpPr txBox="1"/>
      </xdr:nvSpPr>
      <xdr:spPr>
        <a:xfrm>
          <a:off x="8483111" y="16035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92,750</a:t>
          </a:r>
          <a:endParaRPr kumimoji="1" lang="ja-JP" altLang="en-US" sz="1000" b="1">
            <a:solidFill>
              <a:srgbClr val="000080"/>
            </a:solidFill>
            <a:latin typeface="ＭＳ Ｐゴシック"/>
          </a:endParaRPr>
        </a:p>
      </xdr:txBody>
    </xdr:sp>
    <xdr:clientData/>
  </xdr:oneCellAnchor>
  <xdr:twoCellAnchor>
    <xdr:from>
      <xdr:col>10</xdr:col>
      <xdr:colOff>104775</xdr:colOff>
      <xdr:row>95</xdr:row>
      <xdr:rowOff>86832</xdr:rowOff>
    </xdr:from>
    <xdr:to>
      <xdr:col>11</xdr:col>
      <xdr:colOff>307975</xdr:colOff>
      <xdr:row>96</xdr:row>
      <xdr:rowOff>38224</xdr:rowOff>
    </xdr:to>
    <xdr:cxnSp macro="">
      <xdr:nvCxnSpPr>
        <xdr:cNvPr id="466" name="直線コネクタ 465"/>
        <xdr:cNvCxnSpPr/>
      </xdr:nvCxnSpPr>
      <xdr:spPr>
        <a:xfrm>
          <a:off x="6972300" y="16374582"/>
          <a:ext cx="889000" cy="122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95</xdr:row>
      <xdr:rowOff>62886</xdr:rowOff>
    </xdr:from>
    <xdr:to>
      <xdr:col>11</xdr:col>
      <xdr:colOff>358775</xdr:colOff>
      <xdr:row>95</xdr:row>
      <xdr:rowOff>164486</xdr:rowOff>
    </xdr:to>
    <xdr:sp macro="" textlink="">
      <xdr:nvSpPr>
        <xdr:cNvPr id="467" name="フローチャート : 判断 466"/>
        <xdr:cNvSpPr/>
      </xdr:nvSpPr>
      <xdr:spPr>
        <a:xfrm>
          <a:off x="7810500" y="16350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94</xdr:row>
      <xdr:rowOff>9563</xdr:rowOff>
    </xdr:from>
    <xdr:ext cx="534377" cy="259045"/>
    <xdr:sp macro="" textlink="">
      <xdr:nvSpPr>
        <xdr:cNvPr id="468" name="テキスト ボックス 467"/>
        <xdr:cNvSpPr txBox="1"/>
      </xdr:nvSpPr>
      <xdr:spPr>
        <a:xfrm>
          <a:off x="7594111" y="16125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80,914</a:t>
          </a:r>
          <a:endParaRPr kumimoji="1" lang="ja-JP" altLang="en-US" sz="1000" b="1">
            <a:solidFill>
              <a:srgbClr val="000080"/>
            </a:solidFill>
            <a:latin typeface="ＭＳ Ｐゴシック"/>
          </a:endParaRPr>
        </a:p>
      </xdr:txBody>
    </xdr:sp>
    <xdr:clientData/>
  </xdr:oneCellAnchor>
  <xdr:twoCellAnchor>
    <xdr:from>
      <xdr:col>10</xdr:col>
      <xdr:colOff>53975</xdr:colOff>
      <xdr:row>95</xdr:row>
      <xdr:rowOff>79231</xdr:rowOff>
    </xdr:from>
    <xdr:to>
      <xdr:col>10</xdr:col>
      <xdr:colOff>155575</xdr:colOff>
      <xdr:row>96</xdr:row>
      <xdr:rowOff>9381</xdr:rowOff>
    </xdr:to>
    <xdr:sp macro="" textlink="">
      <xdr:nvSpPr>
        <xdr:cNvPr id="469" name="フローチャート : 判断 468"/>
        <xdr:cNvSpPr/>
      </xdr:nvSpPr>
      <xdr:spPr>
        <a:xfrm>
          <a:off x="6921500" y="16366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508</xdr:rowOff>
    </xdr:from>
    <xdr:ext cx="534377" cy="259045"/>
    <xdr:sp macro="" textlink="">
      <xdr:nvSpPr>
        <xdr:cNvPr id="470" name="テキスト ボックス 469"/>
        <xdr:cNvSpPr txBox="1"/>
      </xdr:nvSpPr>
      <xdr:spPr>
        <a:xfrm>
          <a:off x="6705111" y="16459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78,769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1" name="テキスト ボックス 47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2" name="テキスト ボックス 47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3" name="テキスト ボックス 47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4" name="テキスト ボックス 47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5" name="テキスト ボックス 47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188</xdr:rowOff>
    </xdr:from>
    <xdr:to>
      <xdr:col>15</xdr:col>
      <xdr:colOff>231775</xdr:colOff>
      <xdr:row>96</xdr:row>
      <xdr:rowOff>101788</xdr:rowOff>
    </xdr:to>
    <xdr:sp macro="" textlink="">
      <xdr:nvSpPr>
        <xdr:cNvPr id="476" name="円/楕円 475"/>
        <xdr:cNvSpPr/>
      </xdr:nvSpPr>
      <xdr:spPr>
        <a:xfrm>
          <a:off x="10426700" y="16459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150065</xdr:rowOff>
    </xdr:from>
    <xdr:ext cx="534377" cy="259045"/>
    <xdr:sp macro="" textlink="">
      <xdr:nvSpPr>
        <xdr:cNvPr id="477" name="土木費該当値テキスト"/>
        <xdr:cNvSpPr txBox="1"/>
      </xdr:nvSpPr>
      <xdr:spPr>
        <a:xfrm>
          <a:off x="10528300" y="16437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66,642</a:t>
          </a:r>
          <a:endParaRPr kumimoji="1" lang="ja-JP" altLang="en-US" sz="1000" b="1">
            <a:solidFill>
              <a:srgbClr val="FF0000"/>
            </a:solidFill>
            <a:latin typeface="ＭＳ Ｐゴシック"/>
          </a:endParaRPr>
        </a:p>
      </xdr:txBody>
    </xdr:sp>
    <xdr:clientData/>
  </xdr:oneCellAnchor>
  <xdr:twoCellAnchor>
    <xdr:from>
      <xdr:col>13</xdr:col>
      <xdr:colOff>663575</xdr:colOff>
      <xdr:row>95</xdr:row>
      <xdr:rowOff>147284</xdr:rowOff>
    </xdr:from>
    <xdr:to>
      <xdr:col>14</xdr:col>
      <xdr:colOff>79375</xdr:colOff>
      <xdr:row>96</xdr:row>
      <xdr:rowOff>77434</xdr:rowOff>
    </xdr:to>
    <xdr:sp macro="" textlink="">
      <xdr:nvSpPr>
        <xdr:cNvPr id="478" name="円/楕円 477"/>
        <xdr:cNvSpPr/>
      </xdr:nvSpPr>
      <xdr:spPr>
        <a:xfrm>
          <a:off x="9588500" y="16435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68561</xdr:rowOff>
    </xdr:from>
    <xdr:ext cx="534377" cy="259045"/>
    <xdr:sp macro="" textlink="">
      <xdr:nvSpPr>
        <xdr:cNvPr id="479" name="テキスト ボックス 478"/>
        <xdr:cNvSpPr txBox="1"/>
      </xdr:nvSpPr>
      <xdr:spPr>
        <a:xfrm>
          <a:off x="9372111" y="1652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69,838</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27567</xdr:rowOff>
    </xdr:from>
    <xdr:to>
      <xdr:col>12</xdr:col>
      <xdr:colOff>561975</xdr:colOff>
      <xdr:row>95</xdr:row>
      <xdr:rowOff>129167</xdr:rowOff>
    </xdr:to>
    <xdr:sp macro="" textlink="">
      <xdr:nvSpPr>
        <xdr:cNvPr id="480" name="円/楕円 479"/>
        <xdr:cNvSpPr/>
      </xdr:nvSpPr>
      <xdr:spPr>
        <a:xfrm>
          <a:off x="8699500" y="16315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120294</xdr:rowOff>
    </xdr:from>
    <xdr:ext cx="534377" cy="259045"/>
    <xdr:sp macro="" textlink="">
      <xdr:nvSpPr>
        <xdr:cNvPr id="481" name="テキスト ボックス 480"/>
        <xdr:cNvSpPr txBox="1"/>
      </xdr:nvSpPr>
      <xdr:spPr>
        <a:xfrm>
          <a:off x="8483111" y="16408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85,549</a:t>
          </a:r>
          <a:endParaRPr kumimoji="1" lang="ja-JP" altLang="en-US" sz="1000" b="1">
            <a:solidFill>
              <a:srgbClr val="FF0000"/>
            </a:solidFill>
            <a:latin typeface="ＭＳ Ｐゴシック"/>
          </a:endParaRPr>
        </a:p>
      </xdr:txBody>
    </xdr:sp>
    <xdr:clientData/>
  </xdr:oneCellAnchor>
  <xdr:twoCellAnchor>
    <xdr:from>
      <xdr:col>11</xdr:col>
      <xdr:colOff>257175</xdr:colOff>
      <xdr:row>95</xdr:row>
      <xdr:rowOff>158874</xdr:rowOff>
    </xdr:from>
    <xdr:to>
      <xdr:col>11</xdr:col>
      <xdr:colOff>358775</xdr:colOff>
      <xdr:row>96</xdr:row>
      <xdr:rowOff>89024</xdr:rowOff>
    </xdr:to>
    <xdr:sp macro="" textlink="">
      <xdr:nvSpPr>
        <xdr:cNvPr id="482" name="円/楕円 481"/>
        <xdr:cNvSpPr/>
      </xdr:nvSpPr>
      <xdr:spPr>
        <a:xfrm>
          <a:off x="7810500" y="16446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80151</xdr:rowOff>
    </xdr:from>
    <xdr:ext cx="534377" cy="259045"/>
    <xdr:sp macro="" textlink="">
      <xdr:nvSpPr>
        <xdr:cNvPr id="483" name="テキスト ボックス 482"/>
        <xdr:cNvSpPr txBox="1"/>
      </xdr:nvSpPr>
      <xdr:spPr>
        <a:xfrm>
          <a:off x="7594111" y="16539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68,317</a:t>
          </a:r>
          <a:endParaRPr kumimoji="1" lang="ja-JP" altLang="en-US" sz="1000" b="1">
            <a:solidFill>
              <a:srgbClr val="FF0000"/>
            </a:solidFill>
            <a:latin typeface="ＭＳ Ｐゴシック"/>
          </a:endParaRPr>
        </a:p>
      </xdr:txBody>
    </xdr:sp>
    <xdr:clientData/>
  </xdr:oneCellAnchor>
  <xdr:twoCellAnchor>
    <xdr:from>
      <xdr:col>10</xdr:col>
      <xdr:colOff>53975</xdr:colOff>
      <xdr:row>95</xdr:row>
      <xdr:rowOff>36032</xdr:rowOff>
    </xdr:from>
    <xdr:to>
      <xdr:col>10</xdr:col>
      <xdr:colOff>155575</xdr:colOff>
      <xdr:row>95</xdr:row>
      <xdr:rowOff>137632</xdr:rowOff>
    </xdr:to>
    <xdr:sp macro="" textlink="">
      <xdr:nvSpPr>
        <xdr:cNvPr id="484" name="円/楕円 483"/>
        <xdr:cNvSpPr/>
      </xdr:nvSpPr>
      <xdr:spPr>
        <a:xfrm>
          <a:off x="6921500" y="16323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93</xdr:row>
      <xdr:rowOff>154159</xdr:rowOff>
    </xdr:from>
    <xdr:ext cx="534377" cy="259045"/>
    <xdr:sp macro="" textlink="">
      <xdr:nvSpPr>
        <xdr:cNvPr id="485" name="テキスト ボックス 484"/>
        <xdr:cNvSpPr txBox="1"/>
      </xdr:nvSpPr>
      <xdr:spPr>
        <a:xfrm>
          <a:off x="6705111" y="16099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84,438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10/107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15,994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4" name="テキスト ボックス 49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5" name="直線コネクタ 49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96" name="直線コネクタ 49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97" name="テキスト ボックス 496"/>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98" name="直線コネクタ 49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99" name="テキスト ボックス 49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0" name="直線コネクタ 49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501" name="テキスト ボックス 500"/>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2" name="直線コネクタ 50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503" name="テキスト ボックス 502"/>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04" name="直線コネクタ 50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05" name="テキスト ボックス 504"/>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6" name="直線コネクタ 50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7" name="テキスト ボックス 50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15936</xdr:rowOff>
    </xdr:from>
    <xdr:to>
      <xdr:col>23</xdr:col>
      <xdr:colOff>516889</xdr:colOff>
      <xdr:row>38</xdr:row>
      <xdr:rowOff>112954</xdr:rowOff>
    </xdr:to>
    <xdr:cxnSp macro="">
      <xdr:nvCxnSpPr>
        <xdr:cNvPr id="509" name="直線コネクタ 508"/>
        <xdr:cNvCxnSpPr/>
      </xdr:nvCxnSpPr>
      <xdr:spPr>
        <a:xfrm flipV="1">
          <a:off x="16317595" y="5330886"/>
          <a:ext cx="1269" cy="12971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116781</xdr:rowOff>
    </xdr:from>
    <xdr:ext cx="534377" cy="259045"/>
    <xdr:sp macro="" textlink="">
      <xdr:nvSpPr>
        <xdr:cNvPr id="510" name="消防費最小値テキスト"/>
        <xdr:cNvSpPr txBox="1"/>
      </xdr:nvSpPr>
      <xdr:spPr>
        <a:xfrm>
          <a:off x="16370300" y="663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13,510</a:t>
          </a:r>
          <a:endParaRPr kumimoji="1" lang="ja-JP" altLang="en-US" sz="1000" b="1">
            <a:latin typeface="ＭＳ Ｐゴシック"/>
          </a:endParaRPr>
        </a:p>
      </xdr:txBody>
    </xdr:sp>
    <xdr:clientData/>
  </xdr:oneCellAnchor>
  <xdr:twoCellAnchor>
    <xdr:from>
      <xdr:col>23</xdr:col>
      <xdr:colOff>428625</xdr:colOff>
      <xdr:row>38</xdr:row>
      <xdr:rowOff>112954</xdr:rowOff>
    </xdr:from>
    <xdr:to>
      <xdr:col>23</xdr:col>
      <xdr:colOff>606425</xdr:colOff>
      <xdr:row>38</xdr:row>
      <xdr:rowOff>112954</xdr:rowOff>
    </xdr:to>
    <xdr:cxnSp macro="">
      <xdr:nvCxnSpPr>
        <xdr:cNvPr id="511" name="直線コネクタ 510"/>
        <xdr:cNvCxnSpPr/>
      </xdr:nvCxnSpPr>
      <xdr:spPr>
        <a:xfrm>
          <a:off x="16230600" y="662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134063</xdr:rowOff>
    </xdr:from>
    <xdr:ext cx="599010" cy="259045"/>
    <xdr:sp macro="" textlink="">
      <xdr:nvSpPr>
        <xdr:cNvPr id="512" name="消防費最大値テキスト"/>
        <xdr:cNvSpPr txBox="1"/>
      </xdr:nvSpPr>
      <xdr:spPr>
        <a:xfrm>
          <a:off x="16370300" y="5106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183,742</a:t>
          </a:r>
          <a:endParaRPr kumimoji="1" lang="ja-JP" altLang="en-US" sz="1000" b="1">
            <a:latin typeface="ＭＳ Ｐゴシック"/>
          </a:endParaRPr>
        </a:p>
      </xdr:txBody>
    </xdr:sp>
    <xdr:clientData/>
  </xdr:oneCellAnchor>
  <xdr:twoCellAnchor>
    <xdr:from>
      <xdr:col>23</xdr:col>
      <xdr:colOff>428625</xdr:colOff>
      <xdr:row>31</xdr:row>
      <xdr:rowOff>15936</xdr:rowOff>
    </xdr:from>
    <xdr:to>
      <xdr:col>23</xdr:col>
      <xdr:colOff>606425</xdr:colOff>
      <xdr:row>31</xdr:row>
      <xdr:rowOff>15936</xdr:rowOff>
    </xdr:to>
    <xdr:cxnSp macro="">
      <xdr:nvCxnSpPr>
        <xdr:cNvPr id="513" name="直線コネクタ 512"/>
        <xdr:cNvCxnSpPr/>
      </xdr:nvCxnSpPr>
      <xdr:spPr>
        <a:xfrm>
          <a:off x="16230600" y="5330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35</xdr:row>
      <xdr:rowOff>106157</xdr:rowOff>
    </xdr:from>
    <xdr:to>
      <xdr:col>23</xdr:col>
      <xdr:colOff>517525</xdr:colOff>
      <xdr:row>36</xdr:row>
      <xdr:rowOff>137323</xdr:rowOff>
    </xdr:to>
    <xdr:cxnSp macro="">
      <xdr:nvCxnSpPr>
        <xdr:cNvPr id="514" name="直線コネクタ 513"/>
        <xdr:cNvCxnSpPr/>
      </xdr:nvCxnSpPr>
      <xdr:spPr>
        <a:xfrm flipV="1">
          <a:off x="15481300" y="6106907"/>
          <a:ext cx="838200" cy="202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136760</xdr:rowOff>
    </xdr:from>
    <xdr:ext cx="534377" cy="259045"/>
    <xdr:sp macro="" textlink="">
      <xdr:nvSpPr>
        <xdr:cNvPr id="515" name="消防費平均値テキスト"/>
        <xdr:cNvSpPr txBox="1"/>
      </xdr:nvSpPr>
      <xdr:spPr>
        <a:xfrm>
          <a:off x="16370300" y="63089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45,888</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158333</xdr:rowOff>
    </xdr:from>
    <xdr:to>
      <xdr:col>23</xdr:col>
      <xdr:colOff>568325</xdr:colOff>
      <xdr:row>37</xdr:row>
      <xdr:rowOff>88483</xdr:rowOff>
    </xdr:to>
    <xdr:sp macro="" textlink="">
      <xdr:nvSpPr>
        <xdr:cNvPr id="516" name="フローチャート : 判断 515"/>
        <xdr:cNvSpPr/>
      </xdr:nvSpPr>
      <xdr:spPr>
        <a:xfrm>
          <a:off x="16268700" y="6330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34</xdr:row>
      <xdr:rowOff>103444</xdr:rowOff>
    </xdr:from>
    <xdr:to>
      <xdr:col>22</xdr:col>
      <xdr:colOff>365125</xdr:colOff>
      <xdr:row>36</xdr:row>
      <xdr:rowOff>137323</xdr:rowOff>
    </xdr:to>
    <xdr:cxnSp macro="">
      <xdr:nvCxnSpPr>
        <xdr:cNvPr id="517" name="直線コネクタ 516"/>
        <xdr:cNvCxnSpPr/>
      </xdr:nvCxnSpPr>
      <xdr:spPr>
        <a:xfrm>
          <a:off x="14592300" y="5932744"/>
          <a:ext cx="889000" cy="376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146355</xdr:rowOff>
    </xdr:from>
    <xdr:to>
      <xdr:col>22</xdr:col>
      <xdr:colOff>415925</xdr:colOff>
      <xdr:row>37</xdr:row>
      <xdr:rowOff>76505</xdr:rowOff>
    </xdr:to>
    <xdr:sp macro="" textlink="">
      <xdr:nvSpPr>
        <xdr:cNvPr id="518" name="フローチャート : 判断 517"/>
        <xdr:cNvSpPr/>
      </xdr:nvSpPr>
      <xdr:spPr>
        <a:xfrm>
          <a:off x="15430500" y="6318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67632</xdr:rowOff>
    </xdr:from>
    <xdr:ext cx="534377" cy="259045"/>
    <xdr:sp macro="" textlink="">
      <xdr:nvSpPr>
        <xdr:cNvPr id="519" name="テキスト ボックス 518"/>
        <xdr:cNvSpPr txBox="1"/>
      </xdr:nvSpPr>
      <xdr:spPr>
        <a:xfrm>
          <a:off x="15214111" y="6411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47,460</a:t>
          </a:r>
          <a:endParaRPr kumimoji="1" lang="ja-JP" altLang="en-US" sz="1000" b="1">
            <a:solidFill>
              <a:srgbClr val="000080"/>
            </a:solidFill>
            <a:latin typeface="ＭＳ Ｐゴシック"/>
          </a:endParaRPr>
        </a:p>
      </xdr:txBody>
    </xdr:sp>
    <xdr:clientData/>
  </xdr:oneCellAnchor>
  <xdr:twoCellAnchor>
    <xdr:from>
      <xdr:col>19</xdr:col>
      <xdr:colOff>644525</xdr:colOff>
      <xdr:row>34</xdr:row>
      <xdr:rowOff>103444</xdr:rowOff>
    </xdr:from>
    <xdr:to>
      <xdr:col>21</xdr:col>
      <xdr:colOff>161925</xdr:colOff>
      <xdr:row>36</xdr:row>
      <xdr:rowOff>159184</xdr:rowOff>
    </xdr:to>
    <xdr:cxnSp macro="">
      <xdr:nvCxnSpPr>
        <xdr:cNvPr id="520" name="直線コネクタ 519"/>
        <xdr:cNvCxnSpPr/>
      </xdr:nvCxnSpPr>
      <xdr:spPr>
        <a:xfrm flipV="1">
          <a:off x="13703300" y="5932744"/>
          <a:ext cx="889000" cy="398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46601</xdr:rowOff>
    </xdr:from>
    <xdr:to>
      <xdr:col>21</xdr:col>
      <xdr:colOff>212725</xdr:colOff>
      <xdr:row>37</xdr:row>
      <xdr:rowOff>148201</xdr:rowOff>
    </xdr:to>
    <xdr:sp macro="" textlink="">
      <xdr:nvSpPr>
        <xdr:cNvPr id="521" name="フローチャート : 判断 520"/>
        <xdr:cNvSpPr/>
      </xdr:nvSpPr>
      <xdr:spPr>
        <a:xfrm>
          <a:off x="14541500" y="6390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139328</xdr:rowOff>
    </xdr:from>
    <xdr:ext cx="534377" cy="259045"/>
    <xdr:sp macro="" textlink="">
      <xdr:nvSpPr>
        <xdr:cNvPr id="522" name="テキスト ボックス 521"/>
        <xdr:cNvSpPr txBox="1"/>
      </xdr:nvSpPr>
      <xdr:spPr>
        <a:xfrm>
          <a:off x="14325111" y="6482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38,051</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159184</xdr:rowOff>
    </xdr:from>
    <xdr:to>
      <xdr:col>19</xdr:col>
      <xdr:colOff>644525</xdr:colOff>
      <xdr:row>37</xdr:row>
      <xdr:rowOff>28555</xdr:rowOff>
    </xdr:to>
    <xdr:cxnSp macro="">
      <xdr:nvCxnSpPr>
        <xdr:cNvPr id="523" name="直線コネクタ 522"/>
        <xdr:cNvCxnSpPr/>
      </xdr:nvCxnSpPr>
      <xdr:spPr>
        <a:xfrm flipV="1">
          <a:off x="12814300" y="6331384"/>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72129</xdr:rowOff>
    </xdr:from>
    <xdr:to>
      <xdr:col>20</xdr:col>
      <xdr:colOff>9525</xdr:colOff>
      <xdr:row>38</xdr:row>
      <xdr:rowOff>2279</xdr:rowOff>
    </xdr:to>
    <xdr:sp macro="" textlink="">
      <xdr:nvSpPr>
        <xdr:cNvPr id="524" name="フローチャート : 判断 523"/>
        <xdr:cNvSpPr/>
      </xdr:nvSpPr>
      <xdr:spPr>
        <a:xfrm>
          <a:off x="13652500" y="6415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164855</xdr:rowOff>
    </xdr:from>
    <xdr:ext cx="534377" cy="259045"/>
    <xdr:sp macro="" textlink="">
      <xdr:nvSpPr>
        <xdr:cNvPr id="525" name="テキスト ボックス 524"/>
        <xdr:cNvSpPr txBox="1"/>
      </xdr:nvSpPr>
      <xdr:spPr>
        <a:xfrm>
          <a:off x="13436111" y="6508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34,701</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79390</xdr:rowOff>
    </xdr:from>
    <xdr:to>
      <xdr:col>18</xdr:col>
      <xdr:colOff>492125</xdr:colOff>
      <xdr:row>38</xdr:row>
      <xdr:rowOff>9541</xdr:rowOff>
    </xdr:to>
    <xdr:sp macro="" textlink="">
      <xdr:nvSpPr>
        <xdr:cNvPr id="526" name="フローチャート : 判断 525"/>
        <xdr:cNvSpPr/>
      </xdr:nvSpPr>
      <xdr:spPr>
        <a:xfrm>
          <a:off x="12763500" y="642304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668</xdr:rowOff>
    </xdr:from>
    <xdr:ext cx="534377" cy="259045"/>
    <xdr:sp macro="" textlink="">
      <xdr:nvSpPr>
        <xdr:cNvPr id="527" name="テキスト ボックス 526"/>
        <xdr:cNvSpPr txBox="1"/>
      </xdr:nvSpPr>
      <xdr:spPr>
        <a:xfrm>
          <a:off x="12547111" y="6515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33,748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8" name="テキスト ボックス 52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9" name="テキスト ボックス 52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0" name="テキスト ボックス 52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1" name="テキスト ボックス 53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2" name="テキスト ボックス 53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35</xdr:row>
      <xdr:rowOff>55357</xdr:rowOff>
    </xdr:from>
    <xdr:to>
      <xdr:col>23</xdr:col>
      <xdr:colOff>568325</xdr:colOff>
      <xdr:row>35</xdr:row>
      <xdr:rowOff>156957</xdr:rowOff>
    </xdr:to>
    <xdr:sp macro="" textlink="">
      <xdr:nvSpPr>
        <xdr:cNvPr id="533" name="円/楕円 532"/>
        <xdr:cNvSpPr/>
      </xdr:nvSpPr>
      <xdr:spPr>
        <a:xfrm>
          <a:off x="16268700" y="6056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34</xdr:row>
      <xdr:rowOff>78234</xdr:rowOff>
    </xdr:from>
    <xdr:ext cx="534377" cy="259045"/>
    <xdr:sp macro="" textlink="">
      <xdr:nvSpPr>
        <xdr:cNvPr id="534" name="消防費該当値テキスト"/>
        <xdr:cNvSpPr txBox="1"/>
      </xdr:nvSpPr>
      <xdr:spPr>
        <a:xfrm>
          <a:off x="16370300" y="5907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81,902</a:t>
          </a:r>
          <a:endParaRPr kumimoji="1" lang="ja-JP" altLang="en-US" sz="1000" b="1">
            <a:solidFill>
              <a:srgbClr val="FF0000"/>
            </a:solidFill>
            <a:latin typeface="ＭＳ Ｐゴシック"/>
          </a:endParaRPr>
        </a:p>
      </xdr:txBody>
    </xdr:sp>
    <xdr:clientData/>
  </xdr:oneCellAnchor>
  <xdr:twoCellAnchor>
    <xdr:from>
      <xdr:col>22</xdr:col>
      <xdr:colOff>314325</xdr:colOff>
      <xdr:row>36</xdr:row>
      <xdr:rowOff>86523</xdr:rowOff>
    </xdr:from>
    <xdr:to>
      <xdr:col>22</xdr:col>
      <xdr:colOff>415925</xdr:colOff>
      <xdr:row>37</xdr:row>
      <xdr:rowOff>16673</xdr:rowOff>
    </xdr:to>
    <xdr:sp macro="" textlink="">
      <xdr:nvSpPr>
        <xdr:cNvPr id="535" name="円/楕円 534"/>
        <xdr:cNvSpPr/>
      </xdr:nvSpPr>
      <xdr:spPr>
        <a:xfrm>
          <a:off x="15430500" y="6258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33200</xdr:rowOff>
    </xdr:from>
    <xdr:ext cx="534377" cy="259045"/>
    <xdr:sp macro="" textlink="">
      <xdr:nvSpPr>
        <xdr:cNvPr id="536" name="テキスト ボックス 535"/>
        <xdr:cNvSpPr txBox="1"/>
      </xdr:nvSpPr>
      <xdr:spPr>
        <a:xfrm>
          <a:off x="15214111" y="6033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55,312</a:t>
          </a:r>
          <a:endParaRPr kumimoji="1" lang="ja-JP" altLang="en-US" sz="1000" b="1">
            <a:solidFill>
              <a:srgbClr val="FF0000"/>
            </a:solidFill>
            <a:latin typeface="ＭＳ Ｐゴシック"/>
          </a:endParaRPr>
        </a:p>
      </xdr:txBody>
    </xdr:sp>
    <xdr:clientData/>
  </xdr:oneCellAnchor>
  <xdr:twoCellAnchor>
    <xdr:from>
      <xdr:col>21</xdr:col>
      <xdr:colOff>111125</xdr:colOff>
      <xdr:row>34</xdr:row>
      <xdr:rowOff>52644</xdr:rowOff>
    </xdr:from>
    <xdr:to>
      <xdr:col>21</xdr:col>
      <xdr:colOff>212725</xdr:colOff>
      <xdr:row>34</xdr:row>
      <xdr:rowOff>154244</xdr:rowOff>
    </xdr:to>
    <xdr:sp macro="" textlink="">
      <xdr:nvSpPr>
        <xdr:cNvPr id="537" name="円/楕円 536"/>
        <xdr:cNvSpPr/>
      </xdr:nvSpPr>
      <xdr:spPr>
        <a:xfrm>
          <a:off x="14541500" y="5881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32</xdr:row>
      <xdr:rowOff>170771</xdr:rowOff>
    </xdr:from>
    <xdr:ext cx="599010" cy="259045"/>
    <xdr:sp macro="" textlink="">
      <xdr:nvSpPr>
        <xdr:cNvPr id="538" name="テキスト ボックス 537"/>
        <xdr:cNvSpPr txBox="1"/>
      </xdr:nvSpPr>
      <xdr:spPr>
        <a:xfrm>
          <a:off x="14292794" y="5657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104,758</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108384</xdr:rowOff>
    </xdr:from>
    <xdr:to>
      <xdr:col>20</xdr:col>
      <xdr:colOff>9525</xdr:colOff>
      <xdr:row>37</xdr:row>
      <xdr:rowOff>38534</xdr:rowOff>
    </xdr:to>
    <xdr:sp macro="" textlink="">
      <xdr:nvSpPr>
        <xdr:cNvPr id="539" name="円/楕円 538"/>
        <xdr:cNvSpPr/>
      </xdr:nvSpPr>
      <xdr:spPr>
        <a:xfrm>
          <a:off x="13652500" y="6280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55061</xdr:rowOff>
    </xdr:from>
    <xdr:ext cx="534377" cy="259045"/>
    <xdr:sp macro="" textlink="">
      <xdr:nvSpPr>
        <xdr:cNvPr id="540" name="テキスト ボックス 539"/>
        <xdr:cNvSpPr txBox="1"/>
      </xdr:nvSpPr>
      <xdr:spPr>
        <a:xfrm>
          <a:off x="13436111" y="6055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52,443</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149205</xdr:rowOff>
    </xdr:from>
    <xdr:to>
      <xdr:col>18</xdr:col>
      <xdr:colOff>492125</xdr:colOff>
      <xdr:row>37</xdr:row>
      <xdr:rowOff>79355</xdr:rowOff>
    </xdr:to>
    <xdr:sp macro="" textlink="">
      <xdr:nvSpPr>
        <xdr:cNvPr id="541" name="円/楕円 540"/>
        <xdr:cNvSpPr/>
      </xdr:nvSpPr>
      <xdr:spPr>
        <a:xfrm>
          <a:off x="12763500" y="632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95882</xdr:rowOff>
    </xdr:from>
    <xdr:ext cx="534377" cy="259045"/>
    <xdr:sp macro="" textlink="">
      <xdr:nvSpPr>
        <xdr:cNvPr id="542" name="テキスト ボックス 541"/>
        <xdr:cNvSpPr txBox="1"/>
      </xdr:nvSpPr>
      <xdr:spPr>
        <a:xfrm>
          <a:off x="12547111" y="6096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47,086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33/107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49,423</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1" name="テキスト ボックス 55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2" name="直線コネクタ 55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53" name="直線コネクタ 552"/>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54" name="テキスト ボックス 553"/>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5" name="直線コネクタ 554"/>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55</xdr:row>
      <xdr:rowOff>54627</xdr:rowOff>
    </xdr:from>
    <xdr:ext cx="595419" cy="259045"/>
    <xdr:sp macro="" textlink="">
      <xdr:nvSpPr>
        <xdr:cNvPr id="556" name="テキスト ボックス 555"/>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7" name="直線コネクタ 556"/>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111777</xdr:rowOff>
    </xdr:from>
    <xdr:ext cx="595419" cy="259045"/>
    <xdr:sp macro="" textlink="">
      <xdr:nvSpPr>
        <xdr:cNvPr id="558" name="テキスト ボックス 557"/>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59" name="直線コネクタ 558"/>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168927</xdr:rowOff>
    </xdr:from>
    <xdr:ext cx="595419" cy="259045"/>
    <xdr:sp macro="" textlink="">
      <xdr:nvSpPr>
        <xdr:cNvPr id="560" name="テキスト ボックス 559"/>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2" name="テキスト ボックス 56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103892</xdr:rowOff>
    </xdr:from>
    <xdr:to>
      <xdr:col>23</xdr:col>
      <xdr:colOff>516889</xdr:colOff>
      <xdr:row>57</xdr:row>
      <xdr:rowOff>153050</xdr:rowOff>
    </xdr:to>
    <xdr:cxnSp macro="">
      <xdr:nvCxnSpPr>
        <xdr:cNvPr id="564" name="直線コネクタ 563"/>
        <xdr:cNvCxnSpPr/>
      </xdr:nvCxnSpPr>
      <xdr:spPr>
        <a:xfrm flipV="1">
          <a:off x="16317595" y="8676392"/>
          <a:ext cx="1269" cy="1249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156877</xdr:rowOff>
    </xdr:from>
    <xdr:ext cx="534377" cy="259045"/>
    <xdr:sp macro="" textlink="">
      <xdr:nvSpPr>
        <xdr:cNvPr id="565" name="教育費最小値テキスト"/>
        <xdr:cNvSpPr txBox="1"/>
      </xdr:nvSpPr>
      <xdr:spPr>
        <a:xfrm>
          <a:off x="16370300" y="9929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34,580</a:t>
          </a:r>
          <a:endParaRPr kumimoji="1" lang="ja-JP" altLang="en-US" sz="1000" b="1">
            <a:latin typeface="ＭＳ Ｐゴシック"/>
          </a:endParaRPr>
        </a:p>
      </xdr:txBody>
    </xdr:sp>
    <xdr:clientData/>
  </xdr:oneCellAnchor>
  <xdr:twoCellAnchor>
    <xdr:from>
      <xdr:col>23</xdr:col>
      <xdr:colOff>428625</xdr:colOff>
      <xdr:row>57</xdr:row>
      <xdr:rowOff>153050</xdr:rowOff>
    </xdr:from>
    <xdr:to>
      <xdr:col>23</xdr:col>
      <xdr:colOff>606425</xdr:colOff>
      <xdr:row>57</xdr:row>
      <xdr:rowOff>153050</xdr:rowOff>
    </xdr:to>
    <xdr:cxnSp macro="">
      <xdr:nvCxnSpPr>
        <xdr:cNvPr id="566" name="直線コネクタ 565"/>
        <xdr:cNvCxnSpPr/>
      </xdr:nvCxnSpPr>
      <xdr:spPr>
        <a:xfrm>
          <a:off x="16230600" y="992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50569</xdr:rowOff>
    </xdr:from>
    <xdr:ext cx="599010" cy="259045"/>
    <xdr:sp macro="" textlink="">
      <xdr:nvSpPr>
        <xdr:cNvPr id="567" name="教育費最大値テキスト"/>
        <xdr:cNvSpPr txBox="1"/>
      </xdr:nvSpPr>
      <xdr:spPr>
        <a:xfrm>
          <a:off x="16370300" y="8451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307,832</a:t>
          </a:r>
          <a:endParaRPr kumimoji="1" lang="ja-JP" altLang="en-US" sz="1000" b="1">
            <a:latin typeface="ＭＳ Ｐゴシック"/>
          </a:endParaRPr>
        </a:p>
      </xdr:txBody>
    </xdr:sp>
    <xdr:clientData/>
  </xdr:oneCellAnchor>
  <xdr:twoCellAnchor>
    <xdr:from>
      <xdr:col>23</xdr:col>
      <xdr:colOff>428625</xdr:colOff>
      <xdr:row>50</xdr:row>
      <xdr:rowOff>103892</xdr:rowOff>
    </xdr:from>
    <xdr:to>
      <xdr:col>23</xdr:col>
      <xdr:colOff>606425</xdr:colOff>
      <xdr:row>50</xdr:row>
      <xdr:rowOff>103892</xdr:rowOff>
    </xdr:to>
    <xdr:cxnSp macro="">
      <xdr:nvCxnSpPr>
        <xdr:cNvPr id="568" name="直線コネクタ 567"/>
        <xdr:cNvCxnSpPr/>
      </xdr:nvCxnSpPr>
      <xdr:spPr>
        <a:xfrm>
          <a:off x="16230600" y="8676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105708</xdr:rowOff>
    </xdr:from>
    <xdr:to>
      <xdr:col>23</xdr:col>
      <xdr:colOff>517525</xdr:colOff>
      <xdr:row>55</xdr:row>
      <xdr:rowOff>164074</xdr:rowOff>
    </xdr:to>
    <xdr:cxnSp macro="">
      <xdr:nvCxnSpPr>
        <xdr:cNvPr id="569" name="直線コネクタ 568"/>
        <xdr:cNvCxnSpPr/>
      </xdr:nvCxnSpPr>
      <xdr:spPr>
        <a:xfrm>
          <a:off x="15481300" y="9535458"/>
          <a:ext cx="838200" cy="58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156929</xdr:rowOff>
    </xdr:from>
    <xdr:ext cx="534377" cy="259045"/>
    <xdr:sp macro="" textlink="">
      <xdr:nvSpPr>
        <xdr:cNvPr id="570" name="教育費平均値テキスト"/>
        <xdr:cNvSpPr txBox="1"/>
      </xdr:nvSpPr>
      <xdr:spPr>
        <a:xfrm>
          <a:off x="16370300" y="95866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92,902</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7052</xdr:rowOff>
    </xdr:from>
    <xdr:to>
      <xdr:col>23</xdr:col>
      <xdr:colOff>568325</xdr:colOff>
      <xdr:row>56</xdr:row>
      <xdr:rowOff>108652</xdr:rowOff>
    </xdr:to>
    <xdr:sp macro="" textlink="">
      <xdr:nvSpPr>
        <xdr:cNvPr id="571" name="フローチャート : 判断 570"/>
        <xdr:cNvSpPr/>
      </xdr:nvSpPr>
      <xdr:spPr>
        <a:xfrm>
          <a:off x="16268700" y="960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55</xdr:row>
      <xdr:rowOff>105708</xdr:rowOff>
    </xdr:from>
    <xdr:to>
      <xdr:col>22</xdr:col>
      <xdr:colOff>365125</xdr:colOff>
      <xdr:row>56</xdr:row>
      <xdr:rowOff>93449</xdr:rowOff>
    </xdr:to>
    <xdr:cxnSp macro="">
      <xdr:nvCxnSpPr>
        <xdr:cNvPr id="572" name="直線コネクタ 571"/>
        <xdr:cNvCxnSpPr/>
      </xdr:nvCxnSpPr>
      <xdr:spPr>
        <a:xfrm flipV="1">
          <a:off x="14592300" y="9535458"/>
          <a:ext cx="889000" cy="159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4273</xdr:rowOff>
    </xdr:from>
    <xdr:to>
      <xdr:col>22</xdr:col>
      <xdr:colOff>415925</xdr:colOff>
      <xdr:row>56</xdr:row>
      <xdr:rowOff>105873</xdr:rowOff>
    </xdr:to>
    <xdr:sp macro="" textlink="">
      <xdr:nvSpPr>
        <xdr:cNvPr id="573" name="フローチャート : 判断 572"/>
        <xdr:cNvSpPr/>
      </xdr:nvSpPr>
      <xdr:spPr>
        <a:xfrm>
          <a:off x="15430500" y="960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97000</xdr:rowOff>
    </xdr:from>
    <xdr:ext cx="534377" cy="259045"/>
    <xdr:sp macro="" textlink="">
      <xdr:nvSpPr>
        <xdr:cNvPr id="574" name="テキスト ボックス 573"/>
        <xdr:cNvSpPr txBox="1"/>
      </xdr:nvSpPr>
      <xdr:spPr>
        <a:xfrm>
          <a:off x="15214111" y="969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93,510</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93449</xdr:rowOff>
    </xdr:from>
    <xdr:to>
      <xdr:col>21</xdr:col>
      <xdr:colOff>161925</xdr:colOff>
      <xdr:row>56</xdr:row>
      <xdr:rowOff>116982</xdr:rowOff>
    </xdr:to>
    <xdr:cxnSp macro="">
      <xdr:nvCxnSpPr>
        <xdr:cNvPr id="575" name="直線コネクタ 574"/>
        <xdr:cNvCxnSpPr/>
      </xdr:nvCxnSpPr>
      <xdr:spPr>
        <a:xfrm flipV="1">
          <a:off x="13703300" y="9694649"/>
          <a:ext cx="889000" cy="23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159418</xdr:rowOff>
    </xdr:from>
    <xdr:to>
      <xdr:col>21</xdr:col>
      <xdr:colOff>212725</xdr:colOff>
      <xdr:row>56</xdr:row>
      <xdr:rowOff>89568</xdr:rowOff>
    </xdr:to>
    <xdr:sp macro="" textlink="">
      <xdr:nvSpPr>
        <xdr:cNvPr id="576" name="フローチャート : 判断 575"/>
        <xdr:cNvSpPr/>
      </xdr:nvSpPr>
      <xdr:spPr>
        <a:xfrm>
          <a:off x="14541500" y="9589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54</xdr:row>
      <xdr:rowOff>106095</xdr:rowOff>
    </xdr:from>
    <xdr:ext cx="534377" cy="259045"/>
    <xdr:sp macro="" textlink="">
      <xdr:nvSpPr>
        <xdr:cNvPr id="577" name="テキスト ボックス 576"/>
        <xdr:cNvSpPr txBox="1"/>
      </xdr:nvSpPr>
      <xdr:spPr>
        <a:xfrm>
          <a:off x="14325111" y="9364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97,076</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116982</xdr:rowOff>
    </xdr:from>
    <xdr:to>
      <xdr:col>19</xdr:col>
      <xdr:colOff>644525</xdr:colOff>
      <xdr:row>56</xdr:row>
      <xdr:rowOff>168215</xdr:rowOff>
    </xdr:to>
    <xdr:cxnSp macro="">
      <xdr:nvCxnSpPr>
        <xdr:cNvPr id="578" name="直線コネクタ 577"/>
        <xdr:cNvCxnSpPr/>
      </xdr:nvCxnSpPr>
      <xdr:spPr>
        <a:xfrm flipV="1">
          <a:off x="12814300" y="9718182"/>
          <a:ext cx="889000" cy="51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27366</xdr:rowOff>
    </xdr:from>
    <xdr:to>
      <xdr:col>20</xdr:col>
      <xdr:colOff>9525</xdr:colOff>
      <xdr:row>56</xdr:row>
      <xdr:rowOff>128966</xdr:rowOff>
    </xdr:to>
    <xdr:sp macro="" textlink="">
      <xdr:nvSpPr>
        <xdr:cNvPr id="579" name="フローチャート : 判断 578"/>
        <xdr:cNvSpPr/>
      </xdr:nvSpPr>
      <xdr:spPr>
        <a:xfrm>
          <a:off x="13652500" y="9628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145493</xdr:rowOff>
    </xdr:from>
    <xdr:ext cx="534377" cy="259045"/>
    <xdr:sp macro="" textlink="">
      <xdr:nvSpPr>
        <xdr:cNvPr id="580" name="テキスト ボックス 579"/>
        <xdr:cNvSpPr txBox="1"/>
      </xdr:nvSpPr>
      <xdr:spPr>
        <a:xfrm>
          <a:off x="13436111" y="9403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88,459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40363</xdr:rowOff>
    </xdr:from>
    <xdr:to>
      <xdr:col>18</xdr:col>
      <xdr:colOff>492125</xdr:colOff>
      <xdr:row>56</xdr:row>
      <xdr:rowOff>141963</xdr:rowOff>
    </xdr:to>
    <xdr:sp macro="" textlink="">
      <xdr:nvSpPr>
        <xdr:cNvPr id="581" name="フローチャート : 判断 580"/>
        <xdr:cNvSpPr/>
      </xdr:nvSpPr>
      <xdr:spPr>
        <a:xfrm>
          <a:off x="12763500" y="9641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158490</xdr:rowOff>
    </xdr:from>
    <xdr:ext cx="534377" cy="259045"/>
    <xdr:sp macro="" textlink="">
      <xdr:nvSpPr>
        <xdr:cNvPr id="582" name="テキスト ボックス 581"/>
        <xdr:cNvSpPr txBox="1"/>
      </xdr:nvSpPr>
      <xdr:spPr>
        <a:xfrm>
          <a:off x="12547111" y="9416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85,616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113274</xdr:rowOff>
    </xdr:from>
    <xdr:to>
      <xdr:col>23</xdr:col>
      <xdr:colOff>568325</xdr:colOff>
      <xdr:row>56</xdr:row>
      <xdr:rowOff>43424</xdr:rowOff>
    </xdr:to>
    <xdr:sp macro="" textlink="">
      <xdr:nvSpPr>
        <xdr:cNvPr id="588" name="円/楕円 587"/>
        <xdr:cNvSpPr/>
      </xdr:nvSpPr>
      <xdr:spPr>
        <a:xfrm>
          <a:off x="16268700" y="9543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54</xdr:row>
      <xdr:rowOff>136151</xdr:rowOff>
    </xdr:from>
    <xdr:ext cx="599010" cy="259045"/>
    <xdr:sp macro="" textlink="">
      <xdr:nvSpPr>
        <xdr:cNvPr id="589" name="教育費該当値テキスト"/>
        <xdr:cNvSpPr txBox="1"/>
      </xdr:nvSpPr>
      <xdr:spPr>
        <a:xfrm>
          <a:off x="16370300" y="9394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107,169</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54908</xdr:rowOff>
    </xdr:from>
    <xdr:to>
      <xdr:col>22</xdr:col>
      <xdr:colOff>415925</xdr:colOff>
      <xdr:row>55</xdr:row>
      <xdr:rowOff>156508</xdr:rowOff>
    </xdr:to>
    <xdr:sp macro="" textlink="">
      <xdr:nvSpPr>
        <xdr:cNvPr id="590" name="円/楕円 589"/>
        <xdr:cNvSpPr/>
      </xdr:nvSpPr>
      <xdr:spPr>
        <a:xfrm>
          <a:off x="15430500" y="9484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54</xdr:row>
      <xdr:rowOff>1585</xdr:rowOff>
    </xdr:from>
    <xdr:ext cx="599010" cy="259045"/>
    <xdr:sp macro="" textlink="">
      <xdr:nvSpPr>
        <xdr:cNvPr id="591" name="テキスト ボックス 590"/>
        <xdr:cNvSpPr txBox="1"/>
      </xdr:nvSpPr>
      <xdr:spPr>
        <a:xfrm>
          <a:off x="15181794" y="9259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119,935</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42649</xdr:rowOff>
    </xdr:from>
    <xdr:to>
      <xdr:col>21</xdr:col>
      <xdr:colOff>212725</xdr:colOff>
      <xdr:row>56</xdr:row>
      <xdr:rowOff>144249</xdr:rowOff>
    </xdr:to>
    <xdr:sp macro="" textlink="">
      <xdr:nvSpPr>
        <xdr:cNvPr id="592" name="円/楕円 591"/>
        <xdr:cNvSpPr/>
      </xdr:nvSpPr>
      <xdr:spPr>
        <a:xfrm>
          <a:off x="14541500" y="9643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135376</xdr:rowOff>
    </xdr:from>
    <xdr:ext cx="534377" cy="259045"/>
    <xdr:sp macro="" textlink="">
      <xdr:nvSpPr>
        <xdr:cNvPr id="593" name="テキスト ボックス 592"/>
        <xdr:cNvSpPr txBox="1"/>
      </xdr:nvSpPr>
      <xdr:spPr>
        <a:xfrm>
          <a:off x="14325111" y="9736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85,116</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66182</xdr:rowOff>
    </xdr:from>
    <xdr:to>
      <xdr:col>20</xdr:col>
      <xdr:colOff>9525</xdr:colOff>
      <xdr:row>56</xdr:row>
      <xdr:rowOff>167782</xdr:rowOff>
    </xdr:to>
    <xdr:sp macro="" textlink="">
      <xdr:nvSpPr>
        <xdr:cNvPr id="594" name="円/楕円 593"/>
        <xdr:cNvSpPr/>
      </xdr:nvSpPr>
      <xdr:spPr>
        <a:xfrm>
          <a:off x="13652500" y="9667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158909</xdr:rowOff>
    </xdr:from>
    <xdr:ext cx="534377" cy="259045"/>
    <xdr:sp macro="" textlink="">
      <xdr:nvSpPr>
        <xdr:cNvPr id="595" name="テキスト ボックス 594"/>
        <xdr:cNvSpPr txBox="1"/>
      </xdr:nvSpPr>
      <xdr:spPr>
        <a:xfrm>
          <a:off x="13436111" y="9760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79,969</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117415</xdr:rowOff>
    </xdr:from>
    <xdr:to>
      <xdr:col>18</xdr:col>
      <xdr:colOff>492125</xdr:colOff>
      <xdr:row>57</xdr:row>
      <xdr:rowOff>47565</xdr:rowOff>
    </xdr:to>
    <xdr:sp macro="" textlink="">
      <xdr:nvSpPr>
        <xdr:cNvPr id="596" name="円/楕円 595"/>
        <xdr:cNvSpPr/>
      </xdr:nvSpPr>
      <xdr:spPr>
        <a:xfrm>
          <a:off x="12763500" y="971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38692</xdr:rowOff>
    </xdr:from>
    <xdr:ext cx="534377" cy="259045"/>
    <xdr:sp macro="" textlink="">
      <xdr:nvSpPr>
        <xdr:cNvPr id="597" name="テキスト ボックス 596"/>
        <xdr:cNvSpPr txBox="1"/>
      </xdr:nvSpPr>
      <xdr:spPr>
        <a:xfrm>
          <a:off x="12547111" y="9811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68,763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20/107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08" name="直線コネクタ 60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09" name="テキスト ボックス 60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0" name="直線コネクタ 60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11" name="テキスト ボックス 61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12" name="直線コネクタ 61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13" name="テキスト ボックス 61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14" name="直線コネクタ 61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15" name="テキスト ボックス 61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6" name="直線コネクタ 61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17" name="テキスト ボックス 61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1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8401</xdr:rowOff>
    </xdr:from>
    <xdr:to>
      <xdr:col>23</xdr:col>
      <xdr:colOff>516889</xdr:colOff>
      <xdr:row>78</xdr:row>
      <xdr:rowOff>139700</xdr:rowOff>
    </xdr:to>
    <xdr:cxnSp macro="">
      <xdr:nvCxnSpPr>
        <xdr:cNvPr id="619" name="直線コネクタ 618"/>
        <xdr:cNvCxnSpPr/>
      </xdr:nvCxnSpPr>
      <xdr:spPr>
        <a:xfrm flipV="1">
          <a:off x="16317595" y="12352801"/>
          <a:ext cx="1269" cy="1159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144739</xdr:rowOff>
    </xdr:from>
    <xdr:ext cx="249299" cy="259045"/>
    <xdr:sp macro="" textlink="">
      <xdr:nvSpPr>
        <xdr:cNvPr id="620" name="災害復旧費最小値テキスト"/>
        <xdr:cNvSpPr txBox="1"/>
      </xdr:nvSpPr>
      <xdr:spPr>
        <a:xfrm>
          <a:off x="16370300" y="135178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21" name="直線コネクタ 62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126528</xdr:rowOff>
    </xdr:from>
    <xdr:ext cx="599010" cy="259045"/>
    <xdr:sp macro="" textlink="">
      <xdr:nvSpPr>
        <xdr:cNvPr id="622" name="災害復旧費最大値テキスト"/>
        <xdr:cNvSpPr txBox="1"/>
      </xdr:nvSpPr>
      <xdr:spPr>
        <a:xfrm>
          <a:off x="16370300" y="12128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253,718</a:t>
          </a:r>
          <a:endParaRPr kumimoji="1" lang="ja-JP" altLang="en-US" sz="1000" b="1">
            <a:latin typeface="ＭＳ Ｐゴシック"/>
          </a:endParaRPr>
        </a:p>
      </xdr:txBody>
    </xdr:sp>
    <xdr:clientData/>
  </xdr:oneCellAnchor>
  <xdr:twoCellAnchor>
    <xdr:from>
      <xdr:col>23</xdr:col>
      <xdr:colOff>428625</xdr:colOff>
      <xdr:row>72</xdr:row>
      <xdr:rowOff>8401</xdr:rowOff>
    </xdr:from>
    <xdr:to>
      <xdr:col>23</xdr:col>
      <xdr:colOff>606425</xdr:colOff>
      <xdr:row>72</xdr:row>
      <xdr:rowOff>8401</xdr:rowOff>
    </xdr:to>
    <xdr:cxnSp macro="">
      <xdr:nvCxnSpPr>
        <xdr:cNvPr id="623" name="直線コネクタ 622"/>
        <xdr:cNvCxnSpPr/>
      </xdr:nvCxnSpPr>
      <xdr:spPr>
        <a:xfrm>
          <a:off x="16230600" y="123528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41749</xdr:rowOff>
    </xdr:from>
    <xdr:to>
      <xdr:col>23</xdr:col>
      <xdr:colOff>517525</xdr:colOff>
      <xdr:row>78</xdr:row>
      <xdr:rowOff>76135</xdr:rowOff>
    </xdr:to>
    <xdr:cxnSp macro="">
      <xdr:nvCxnSpPr>
        <xdr:cNvPr id="624" name="直線コネクタ 623"/>
        <xdr:cNvCxnSpPr/>
      </xdr:nvCxnSpPr>
      <xdr:spPr>
        <a:xfrm>
          <a:off x="15481300" y="13414849"/>
          <a:ext cx="838200" cy="34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17739</xdr:rowOff>
    </xdr:from>
    <xdr:ext cx="534377" cy="259045"/>
    <xdr:sp macro="" textlink="">
      <xdr:nvSpPr>
        <xdr:cNvPr id="625" name="災害復旧費平均値テキスト"/>
        <xdr:cNvSpPr txBox="1"/>
      </xdr:nvSpPr>
      <xdr:spPr>
        <a:xfrm>
          <a:off x="16370300" y="133908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39312</xdr:rowOff>
    </xdr:from>
    <xdr:to>
      <xdr:col>23</xdr:col>
      <xdr:colOff>568325</xdr:colOff>
      <xdr:row>78</xdr:row>
      <xdr:rowOff>140912</xdr:rowOff>
    </xdr:to>
    <xdr:sp macro="" textlink="">
      <xdr:nvSpPr>
        <xdr:cNvPr id="626" name="フローチャート : 判断 625"/>
        <xdr:cNvSpPr/>
      </xdr:nvSpPr>
      <xdr:spPr>
        <a:xfrm>
          <a:off x="16268700" y="13412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41749</xdr:rowOff>
    </xdr:from>
    <xdr:to>
      <xdr:col>22</xdr:col>
      <xdr:colOff>365125</xdr:colOff>
      <xdr:row>78</xdr:row>
      <xdr:rowOff>100033</xdr:rowOff>
    </xdr:to>
    <xdr:cxnSp macro="">
      <xdr:nvCxnSpPr>
        <xdr:cNvPr id="627" name="直線コネクタ 626"/>
        <xdr:cNvCxnSpPr/>
      </xdr:nvCxnSpPr>
      <xdr:spPr>
        <a:xfrm flipV="1">
          <a:off x="14592300" y="13414849"/>
          <a:ext cx="889000" cy="58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59310</xdr:rowOff>
    </xdr:from>
    <xdr:to>
      <xdr:col>22</xdr:col>
      <xdr:colOff>415925</xdr:colOff>
      <xdr:row>78</xdr:row>
      <xdr:rowOff>160910</xdr:rowOff>
    </xdr:to>
    <xdr:sp macro="" textlink="">
      <xdr:nvSpPr>
        <xdr:cNvPr id="628" name="フローチャート : 判断 627"/>
        <xdr:cNvSpPr/>
      </xdr:nvSpPr>
      <xdr:spPr>
        <a:xfrm>
          <a:off x="15430500" y="1343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152037</xdr:rowOff>
    </xdr:from>
    <xdr:ext cx="469744" cy="259045"/>
    <xdr:sp macro="" textlink="">
      <xdr:nvSpPr>
        <xdr:cNvPr id="629" name="テキスト ボックス 628"/>
        <xdr:cNvSpPr txBox="1"/>
      </xdr:nvSpPr>
      <xdr:spPr>
        <a:xfrm>
          <a:off x="15246427" y="13525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57728</xdr:rowOff>
    </xdr:from>
    <xdr:to>
      <xdr:col>21</xdr:col>
      <xdr:colOff>161925</xdr:colOff>
      <xdr:row>78</xdr:row>
      <xdr:rowOff>100033</xdr:rowOff>
    </xdr:to>
    <xdr:cxnSp macro="">
      <xdr:nvCxnSpPr>
        <xdr:cNvPr id="630" name="直線コネクタ 629"/>
        <xdr:cNvCxnSpPr/>
      </xdr:nvCxnSpPr>
      <xdr:spPr>
        <a:xfrm>
          <a:off x="13703300" y="13430828"/>
          <a:ext cx="889000" cy="42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54670</xdr:rowOff>
    </xdr:from>
    <xdr:to>
      <xdr:col>21</xdr:col>
      <xdr:colOff>212725</xdr:colOff>
      <xdr:row>78</xdr:row>
      <xdr:rowOff>156270</xdr:rowOff>
    </xdr:to>
    <xdr:sp macro="" textlink="">
      <xdr:nvSpPr>
        <xdr:cNvPr id="631" name="フローチャート : 判断 630"/>
        <xdr:cNvSpPr/>
      </xdr:nvSpPr>
      <xdr:spPr>
        <a:xfrm>
          <a:off x="14541500" y="1342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78</xdr:row>
      <xdr:rowOff>147397</xdr:rowOff>
    </xdr:from>
    <xdr:ext cx="469744" cy="259045"/>
    <xdr:sp macro="" textlink="">
      <xdr:nvSpPr>
        <xdr:cNvPr id="632" name="テキスト ボックス 631"/>
        <xdr:cNvSpPr txBox="1"/>
      </xdr:nvSpPr>
      <xdr:spPr>
        <a:xfrm>
          <a:off x="14357427" y="1352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57728</xdr:rowOff>
    </xdr:from>
    <xdr:to>
      <xdr:col>19</xdr:col>
      <xdr:colOff>644525</xdr:colOff>
      <xdr:row>78</xdr:row>
      <xdr:rowOff>61460</xdr:rowOff>
    </xdr:to>
    <xdr:cxnSp macro="">
      <xdr:nvCxnSpPr>
        <xdr:cNvPr id="633" name="直線コネクタ 632"/>
        <xdr:cNvCxnSpPr/>
      </xdr:nvCxnSpPr>
      <xdr:spPr>
        <a:xfrm flipV="1">
          <a:off x="12814300" y="13430828"/>
          <a:ext cx="889000" cy="3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37520</xdr:rowOff>
    </xdr:from>
    <xdr:to>
      <xdr:col>20</xdr:col>
      <xdr:colOff>9525</xdr:colOff>
      <xdr:row>78</xdr:row>
      <xdr:rowOff>139120</xdr:rowOff>
    </xdr:to>
    <xdr:sp macro="" textlink="">
      <xdr:nvSpPr>
        <xdr:cNvPr id="634" name="フローチャート : 判断 633"/>
        <xdr:cNvSpPr/>
      </xdr:nvSpPr>
      <xdr:spPr>
        <a:xfrm>
          <a:off x="13652500" y="13410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78</xdr:row>
      <xdr:rowOff>130247</xdr:rowOff>
    </xdr:from>
    <xdr:ext cx="534377" cy="259045"/>
    <xdr:sp macro="" textlink="">
      <xdr:nvSpPr>
        <xdr:cNvPr id="635" name="テキスト ボックス 634"/>
        <xdr:cNvSpPr txBox="1"/>
      </xdr:nvSpPr>
      <xdr:spPr>
        <a:xfrm>
          <a:off x="13436111" y="1350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48233</xdr:rowOff>
    </xdr:from>
    <xdr:to>
      <xdr:col>18</xdr:col>
      <xdr:colOff>492125</xdr:colOff>
      <xdr:row>78</xdr:row>
      <xdr:rowOff>149833</xdr:rowOff>
    </xdr:to>
    <xdr:sp macro="" textlink="">
      <xdr:nvSpPr>
        <xdr:cNvPr id="636" name="フローチャート : 判断 635"/>
        <xdr:cNvSpPr/>
      </xdr:nvSpPr>
      <xdr:spPr>
        <a:xfrm>
          <a:off x="12763500" y="13421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140960</xdr:rowOff>
    </xdr:from>
    <xdr:ext cx="469744" cy="259045"/>
    <xdr:sp macro="" textlink="">
      <xdr:nvSpPr>
        <xdr:cNvPr id="637" name="テキスト ボックス 636"/>
        <xdr:cNvSpPr txBox="1"/>
      </xdr:nvSpPr>
      <xdr:spPr>
        <a:xfrm>
          <a:off x="12579427" y="13514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8,895</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38" name="テキスト ボックス 63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39" name="テキスト ボックス 63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0" name="テキスト ボックス 63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1" name="テキスト ボックス 64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2" name="テキスト ボックス 64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25335</xdr:rowOff>
    </xdr:from>
    <xdr:to>
      <xdr:col>23</xdr:col>
      <xdr:colOff>568325</xdr:colOff>
      <xdr:row>78</xdr:row>
      <xdr:rowOff>126935</xdr:rowOff>
    </xdr:to>
    <xdr:sp macro="" textlink="">
      <xdr:nvSpPr>
        <xdr:cNvPr id="643" name="円/楕円 642"/>
        <xdr:cNvSpPr/>
      </xdr:nvSpPr>
      <xdr:spPr>
        <a:xfrm>
          <a:off x="16268700" y="1339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156162</xdr:rowOff>
    </xdr:from>
    <xdr:ext cx="534377" cy="259045"/>
    <xdr:sp macro="" textlink="">
      <xdr:nvSpPr>
        <xdr:cNvPr id="644" name="災害復旧費該当値テキスト"/>
        <xdr:cNvSpPr txBox="1"/>
      </xdr:nvSpPr>
      <xdr:spPr>
        <a:xfrm>
          <a:off x="16370300" y="13186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13,903</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162399</xdr:rowOff>
    </xdr:from>
    <xdr:to>
      <xdr:col>22</xdr:col>
      <xdr:colOff>415925</xdr:colOff>
      <xdr:row>78</xdr:row>
      <xdr:rowOff>92549</xdr:rowOff>
    </xdr:to>
    <xdr:sp macro="" textlink="">
      <xdr:nvSpPr>
        <xdr:cNvPr id="645" name="円/楕円 644"/>
        <xdr:cNvSpPr/>
      </xdr:nvSpPr>
      <xdr:spPr>
        <a:xfrm>
          <a:off x="15430500" y="13364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109076</xdr:rowOff>
    </xdr:from>
    <xdr:ext cx="534377" cy="259045"/>
    <xdr:sp macro="" textlink="">
      <xdr:nvSpPr>
        <xdr:cNvPr id="646" name="テキスト ボックス 645"/>
        <xdr:cNvSpPr txBox="1"/>
      </xdr:nvSpPr>
      <xdr:spPr>
        <a:xfrm>
          <a:off x="15214111" y="13139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21,424</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49233</xdr:rowOff>
    </xdr:from>
    <xdr:to>
      <xdr:col>21</xdr:col>
      <xdr:colOff>212725</xdr:colOff>
      <xdr:row>78</xdr:row>
      <xdr:rowOff>150833</xdr:rowOff>
    </xdr:to>
    <xdr:sp macro="" textlink="">
      <xdr:nvSpPr>
        <xdr:cNvPr id="647" name="円/楕円 646"/>
        <xdr:cNvSpPr/>
      </xdr:nvSpPr>
      <xdr:spPr>
        <a:xfrm>
          <a:off x="14541500" y="13422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167360</xdr:rowOff>
    </xdr:from>
    <xdr:ext cx="469744" cy="259045"/>
    <xdr:sp macro="" textlink="">
      <xdr:nvSpPr>
        <xdr:cNvPr id="648" name="テキスト ボックス 647"/>
        <xdr:cNvSpPr txBox="1"/>
      </xdr:nvSpPr>
      <xdr:spPr>
        <a:xfrm>
          <a:off x="14357427" y="13197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8,676</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6928</xdr:rowOff>
    </xdr:from>
    <xdr:to>
      <xdr:col>20</xdr:col>
      <xdr:colOff>9525</xdr:colOff>
      <xdr:row>78</xdr:row>
      <xdr:rowOff>108528</xdr:rowOff>
    </xdr:to>
    <xdr:sp macro="" textlink="">
      <xdr:nvSpPr>
        <xdr:cNvPr id="649" name="円/楕円 648"/>
        <xdr:cNvSpPr/>
      </xdr:nvSpPr>
      <xdr:spPr>
        <a:xfrm>
          <a:off x="13652500" y="13380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125055</xdr:rowOff>
    </xdr:from>
    <xdr:ext cx="534377" cy="259045"/>
    <xdr:sp macro="" textlink="">
      <xdr:nvSpPr>
        <xdr:cNvPr id="650" name="テキスト ボックス 649"/>
        <xdr:cNvSpPr txBox="1"/>
      </xdr:nvSpPr>
      <xdr:spPr>
        <a:xfrm>
          <a:off x="13436111" y="13155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17,929</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10660</xdr:rowOff>
    </xdr:from>
    <xdr:to>
      <xdr:col>18</xdr:col>
      <xdr:colOff>492125</xdr:colOff>
      <xdr:row>78</xdr:row>
      <xdr:rowOff>112260</xdr:rowOff>
    </xdr:to>
    <xdr:sp macro="" textlink="">
      <xdr:nvSpPr>
        <xdr:cNvPr id="651" name="円/楕円 650"/>
        <xdr:cNvSpPr/>
      </xdr:nvSpPr>
      <xdr:spPr>
        <a:xfrm>
          <a:off x="12763500" y="1338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128787</xdr:rowOff>
    </xdr:from>
    <xdr:ext cx="534377" cy="259045"/>
    <xdr:sp macro="" textlink="">
      <xdr:nvSpPr>
        <xdr:cNvPr id="652" name="テキスト ボックス 651"/>
        <xdr:cNvSpPr txBox="1"/>
      </xdr:nvSpPr>
      <xdr:spPr>
        <a:xfrm>
          <a:off x="12547111" y="13158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17,113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3" name="正方形/長方形 65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4" name="正方形/長方形 65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5" name="正方形/長方形 65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28/107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6" name="正方形/長方形 65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7" name="正方形/長方形 65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58" name="正方形/長方形 65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59" name="正方形/長方形 65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49,466</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0" name="正方形/長方形 65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1" name="テキスト ボックス 66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2" name="直線コネクタ 66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63" name="直線コネクタ 662"/>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64" name="テキスト ボックス 663"/>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65" name="直線コネクタ 664"/>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66" name="テキスト ボックス 665"/>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67" name="直線コネクタ 666"/>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68" name="テキスト ボックス 667"/>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69" name="直線コネクタ 668"/>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70" name="テキスト ボックス 669"/>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1" name="直線コネクタ 67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2" name="テキスト ボックス 67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43290</xdr:rowOff>
    </xdr:from>
    <xdr:to>
      <xdr:col>23</xdr:col>
      <xdr:colOff>516889</xdr:colOff>
      <xdr:row>98</xdr:row>
      <xdr:rowOff>130542</xdr:rowOff>
    </xdr:to>
    <xdr:cxnSp macro="">
      <xdr:nvCxnSpPr>
        <xdr:cNvPr id="674" name="直線コネクタ 673"/>
        <xdr:cNvCxnSpPr/>
      </xdr:nvCxnSpPr>
      <xdr:spPr>
        <a:xfrm flipV="1">
          <a:off x="16317595" y="15645240"/>
          <a:ext cx="1269" cy="1287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134369</xdr:rowOff>
    </xdr:from>
    <xdr:ext cx="469744" cy="259045"/>
    <xdr:sp macro="" textlink="">
      <xdr:nvSpPr>
        <xdr:cNvPr id="675" name="公債費最小値テキスト"/>
        <xdr:cNvSpPr txBox="1"/>
      </xdr:nvSpPr>
      <xdr:spPr>
        <a:xfrm>
          <a:off x="16370300" y="16936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2,003</a:t>
          </a:r>
          <a:endParaRPr kumimoji="1" lang="ja-JP" altLang="en-US" sz="1000" b="1">
            <a:latin typeface="ＭＳ Ｐゴシック"/>
          </a:endParaRPr>
        </a:p>
      </xdr:txBody>
    </xdr:sp>
    <xdr:clientData/>
  </xdr:oneCellAnchor>
  <xdr:twoCellAnchor>
    <xdr:from>
      <xdr:col>23</xdr:col>
      <xdr:colOff>428625</xdr:colOff>
      <xdr:row>98</xdr:row>
      <xdr:rowOff>130542</xdr:rowOff>
    </xdr:from>
    <xdr:to>
      <xdr:col>23</xdr:col>
      <xdr:colOff>606425</xdr:colOff>
      <xdr:row>98</xdr:row>
      <xdr:rowOff>130542</xdr:rowOff>
    </xdr:to>
    <xdr:cxnSp macro="">
      <xdr:nvCxnSpPr>
        <xdr:cNvPr id="676" name="直線コネクタ 675"/>
        <xdr:cNvCxnSpPr/>
      </xdr:nvCxnSpPr>
      <xdr:spPr>
        <a:xfrm>
          <a:off x="16230600" y="16932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161417</xdr:rowOff>
    </xdr:from>
    <xdr:ext cx="599010" cy="259045"/>
    <xdr:sp macro="" textlink="">
      <xdr:nvSpPr>
        <xdr:cNvPr id="677" name="公債費最大値テキスト"/>
        <xdr:cNvSpPr txBox="1"/>
      </xdr:nvSpPr>
      <xdr:spPr>
        <a:xfrm>
          <a:off x="16370300" y="15420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283,587</a:t>
          </a:r>
          <a:endParaRPr kumimoji="1" lang="ja-JP" altLang="en-US" sz="1000" b="1">
            <a:latin typeface="ＭＳ Ｐゴシック"/>
          </a:endParaRPr>
        </a:p>
      </xdr:txBody>
    </xdr:sp>
    <xdr:clientData/>
  </xdr:oneCellAnchor>
  <xdr:twoCellAnchor>
    <xdr:from>
      <xdr:col>23</xdr:col>
      <xdr:colOff>428625</xdr:colOff>
      <xdr:row>91</xdr:row>
      <xdr:rowOff>43290</xdr:rowOff>
    </xdr:from>
    <xdr:to>
      <xdr:col>23</xdr:col>
      <xdr:colOff>606425</xdr:colOff>
      <xdr:row>91</xdr:row>
      <xdr:rowOff>43290</xdr:rowOff>
    </xdr:to>
    <xdr:cxnSp macro="">
      <xdr:nvCxnSpPr>
        <xdr:cNvPr id="678" name="直線コネクタ 677"/>
        <xdr:cNvCxnSpPr/>
      </xdr:nvCxnSpPr>
      <xdr:spPr>
        <a:xfrm>
          <a:off x="16230600" y="15645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34846</xdr:rowOff>
    </xdr:from>
    <xdr:to>
      <xdr:col>23</xdr:col>
      <xdr:colOff>517525</xdr:colOff>
      <xdr:row>95</xdr:row>
      <xdr:rowOff>62295</xdr:rowOff>
    </xdr:to>
    <xdr:cxnSp macro="">
      <xdr:nvCxnSpPr>
        <xdr:cNvPr id="679" name="直線コネクタ 678"/>
        <xdr:cNvCxnSpPr/>
      </xdr:nvCxnSpPr>
      <xdr:spPr>
        <a:xfrm>
          <a:off x="15481300" y="16322596"/>
          <a:ext cx="838200" cy="27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100734</xdr:rowOff>
    </xdr:from>
    <xdr:ext cx="599010" cy="259045"/>
    <xdr:sp macro="" textlink="">
      <xdr:nvSpPr>
        <xdr:cNvPr id="680" name="公債費平均値テキスト"/>
        <xdr:cNvSpPr txBox="1"/>
      </xdr:nvSpPr>
      <xdr:spPr>
        <a:xfrm>
          <a:off x="16370300" y="163884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105,193</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122307</xdr:rowOff>
    </xdr:from>
    <xdr:to>
      <xdr:col>23</xdr:col>
      <xdr:colOff>568325</xdr:colOff>
      <xdr:row>96</xdr:row>
      <xdr:rowOff>52457</xdr:rowOff>
    </xdr:to>
    <xdr:sp macro="" textlink="">
      <xdr:nvSpPr>
        <xdr:cNvPr id="681" name="フローチャート : 判断 680"/>
        <xdr:cNvSpPr/>
      </xdr:nvSpPr>
      <xdr:spPr>
        <a:xfrm>
          <a:off x="16268700" y="164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19763</xdr:rowOff>
    </xdr:from>
    <xdr:to>
      <xdr:col>22</xdr:col>
      <xdr:colOff>365125</xdr:colOff>
      <xdr:row>95</xdr:row>
      <xdr:rowOff>34846</xdr:rowOff>
    </xdr:to>
    <xdr:cxnSp macro="">
      <xdr:nvCxnSpPr>
        <xdr:cNvPr id="682" name="直線コネクタ 681"/>
        <xdr:cNvCxnSpPr/>
      </xdr:nvCxnSpPr>
      <xdr:spPr>
        <a:xfrm>
          <a:off x="14592300" y="16307513"/>
          <a:ext cx="889000" cy="15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99439</xdr:rowOff>
    </xdr:from>
    <xdr:to>
      <xdr:col>22</xdr:col>
      <xdr:colOff>415925</xdr:colOff>
      <xdr:row>96</xdr:row>
      <xdr:rowOff>29589</xdr:rowOff>
    </xdr:to>
    <xdr:sp macro="" textlink="">
      <xdr:nvSpPr>
        <xdr:cNvPr id="683" name="フローチャート : 判断 682"/>
        <xdr:cNvSpPr/>
      </xdr:nvSpPr>
      <xdr:spPr>
        <a:xfrm>
          <a:off x="15430500" y="16387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96</xdr:row>
      <xdr:rowOff>20716</xdr:rowOff>
    </xdr:from>
    <xdr:ext cx="599010" cy="259045"/>
    <xdr:sp macro="" textlink="">
      <xdr:nvSpPr>
        <xdr:cNvPr id="684" name="テキスト ボックス 683"/>
        <xdr:cNvSpPr txBox="1"/>
      </xdr:nvSpPr>
      <xdr:spPr>
        <a:xfrm>
          <a:off x="15181794" y="1647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110,195</a:t>
          </a:r>
          <a:endParaRPr kumimoji="1" lang="ja-JP" altLang="en-US" sz="1000" b="1">
            <a:solidFill>
              <a:srgbClr val="000080"/>
            </a:solidFill>
            <a:latin typeface="ＭＳ Ｐゴシック"/>
          </a:endParaRPr>
        </a:p>
      </xdr:txBody>
    </xdr:sp>
    <xdr:clientData/>
  </xdr:oneCellAnchor>
  <xdr:twoCellAnchor>
    <xdr:from>
      <xdr:col>19</xdr:col>
      <xdr:colOff>644525</xdr:colOff>
      <xdr:row>94</xdr:row>
      <xdr:rowOff>140120</xdr:rowOff>
    </xdr:from>
    <xdr:to>
      <xdr:col>21</xdr:col>
      <xdr:colOff>161925</xdr:colOff>
      <xdr:row>95</xdr:row>
      <xdr:rowOff>19763</xdr:rowOff>
    </xdr:to>
    <xdr:cxnSp macro="">
      <xdr:nvCxnSpPr>
        <xdr:cNvPr id="685" name="直線コネクタ 684"/>
        <xdr:cNvCxnSpPr/>
      </xdr:nvCxnSpPr>
      <xdr:spPr>
        <a:xfrm>
          <a:off x="13703300" y="16256420"/>
          <a:ext cx="889000" cy="51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104189</xdr:rowOff>
    </xdr:from>
    <xdr:to>
      <xdr:col>21</xdr:col>
      <xdr:colOff>212725</xdr:colOff>
      <xdr:row>96</xdr:row>
      <xdr:rowOff>34339</xdr:rowOff>
    </xdr:to>
    <xdr:sp macro="" textlink="">
      <xdr:nvSpPr>
        <xdr:cNvPr id="686" name="フローチャート : 判断 685"/>
        <xdr:cNvSpPr/>
      </xdr:nvSpPr>
      <xdr:spPr>
        <a:xfrm>
          <a:off x="14541500" y="1639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96</xdr:row>
      <xdr:rowOff>25466</xdr:rowOff>
    </xdr:from>
    <xdr:ext cx="599010" cy="259045"/>
    <xdr:sp macro="" textlink="">
      <xdr:nvSpPr>
        <xdr:cNvPr id="687" name="テキスト ボックス 686"/>
        <xdr:cNvSpPr txBox="1"/>
      </xdr:nvSpPr>
      <xdr:spPr>
        <a:xfrm>
          <a:off x="14292794" y="16484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109,156</a:t>
          </a:r>
          <a:endParaRPr kumimoji="1" lang="ja-JP" altLang="en-US" sz="1000" b="1">
            <a:solidFill>
              <a:srgbClr val="000080"/>
            </a:solidFill>
            <a:latin typeface="ＭＳ Ｐゴシック"/>
          </a:endParaRPr>
        </a:p>
      </xdr:txBody>
    </xdr:sp>
    <xdr:clientData/>
  </xdr:oneCellAnchor>
  <xdr:twoCellAnchor>
    <xdr:from>
      <xdr:col>18</xdr:col>
      <xdr:colOff>441325</xdr:colOff>
      <xdr:row>94</xdr:row>
      <xdr:rowOff>58730</xdr:rowOff>
    </xdr:from>
    <xdr:to>
      <xdr:col>19</xdr:col>
      <xdr:colOff>644525</xdr:colOff>
      <xdr:row>94</xdr:row>
      <xdr:rowOff>140120</xdr:rowOff>
    </xdr:to>
    <xdr:cxnSp macro="">
      <xdr:nvCxnSpPr>
        <xdr:cNvPr id="688" name="直線コネクタ 687"/>
        <xdr:cNvCxnSpPr/>
      </xdr:nvCxnSpPr>
      <xdr:spPr>
        <a:xfrm>
          <a:off x="12814300" y="16175030"/>
          <a:ext cx="889000" cy="81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94300</xdr:rowOff>
    </xdr:from>
    <xdr:to>
      <xdr:col>20</xdr:col>
      <xdr:colOff>9525</xdr:colOff>
      <xdr:row>96</xdr:row>
      <xdr:rowOff>24450</xdr:rowOff>
    </xdr:to>
    <xdr:sp macro="" textlink="">
      <xdr:nvSpPr>
        <xdr:cNvPr id="689" name="フローチャート : 判断 688"/>
        <xdr:cNvSpPr/>
      </xdr:nvSpPr>
      <xdr:spPr>
        <a:xfrm>
          <a:off x="13652500" y="1638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15577</xdr:rowOff>
    </xdr:from>
    <xdr:ext cx="599010" cy="259045"/>
    <xdr:sp macro="" textlink="">
      <xdr:nvSpPr>
        <xdr:cNvPr id="690" name="テキスト ボックス 689"/>
        <xdr:cNvSpPr txBox="1"/>
      </xdr:nvSpPr>
      <xdr:spPr>
        <a:xfrm>
          <a:off x="13403794" y="16474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111,319</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67686</xdr:rowOff>
    </xdr:from>
    <xdr:to>
      <xdr:col>18</xdr:col>
      <xdr:colOff>492125</xdr:colOff>
      <xdr:row>95</xdr:row>
      <xdr:rowOff>169286</xdr:rowOff>
    </xdr:to>
    <xdr:sp macro="" textlink="">
      <xdr:nvSpPr>
        <xdr:cNvPr id="691" name="フローチャート : 判断 690"/>
        <xdr:cNvSpPr/>
      </xdr:nvSpPr>
      <xdr:spPr>
        <a:xfrm>
          <a:off x="12763500" y="16355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95</xdr:row>
      <xdr:rowOff>160413</xdr:rowOff>
    </xdr:from>
    <xdr:ext cx="599010" cy="259045"/>
    <xdr:sp macro="" textlink="">
      <xdr:nvSpPr>
        <xdr:cNvPr id="692" name="テキスト ボックス 691"/>
        <xdr:cNvSpPr txBox="1"/>
      </xdr:nvSpPr>
      <xdr:spPr>
        <a:xfrm>
          <a:off x="12514794" y="16448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117,140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93" name="テキスト ボックス 69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94" name="テキスト ボックス 69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95" name="テキスト ボックス 69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96" name="テキスト ボックス 69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97" name="テキスト ボックス 69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11495</xdr:rowOff>
    </xdr:from>
    <xdr:to>
      <xdr:col>23</xdr:col>
      <xdr:colOff>568325</xdr:colOff>
      <xdr:row>95</xdr:row>
      <xdr:rowOff>113095</xdr:rowOff>
    </xdr:to>
    <xdr:sp macro="" textlink="">
      <xdr:nvSpPr>
        <xdr:cNvPr id="698" name="円/楕円 697"/>
        <xdr:cNvSpPr/>
      </xdr:nvSpPr>
      <xdr:spPr>
        <a:xfrm>
          <a:off x="16268700" y="16299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34372</xdr:rowOff>
    </xdr:from>
    <xdr:ext cx="599010" cy="259045"/>
    <xdr:sp macro="" textlink="">
      <xdr:nvSpPr>
        <xdr:cNvPr id="699" name="公債費該当値テキスト"/>
        <xdr:cNvSpPr txBox="1"/>
      </xdr:nvSpPr>
      <xdr:spPr>
        <a:xfrm>
          <a:off x="16370300" y="16150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129,430</a:t>
          </a:r>
          <a:endParaRPr kumimoji="1" lang="ja-JP" altLang="en-US" sz="1000" b="1">
            <a:solidFill>
              <a:srgbClr val="FF0000"/>
            </a:solidFill>
            <a:latin typeface="ＭＳ Ｐゴシック"/>
          </a:endParaRPr>
        </a:p>
      </xdr:txBody>
    </xdr:sp>
    <xdr:clientData/>
  </xdr:oneCellAnchor>
  <xdr:twoCellAnchor>
    <xdr:from>
      <xdr:col>22</xdr:col>
      <xdr:colOff>314325</xdr:colOff>
      <xdr:row>94</xdr:row>
      <xdr:rowOff>155496</xdr:rowOff>
    </xdr:from>
    <xdr:to>
      <xdr:col>22</xdr:col>
      <xdr:colOff>415925</xdr:colOff>
      <xdr:row>95</xdr:row>
      <xdr:rowOff>85646</xdr:rowOff>
    </xdr:to>
    <xdr:sp macro="" textlink="">
      <xdr:nvSpPr>
        <xdr:cNvPr id="700" name="円/楕円 699"/>
        <xdr:cNvSpPr/>
      </xdr:nvSpPr>
      <xdr:spPr>
        <a:xfrm>
          <a:off x="15430500" y="1627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93</xdr:row>
      <xdr:rowOff>102173</xdr:rowOff>
    </xdr:from>
    <xdr:ext cx="599010" cy="259045"/>
    <xdr:sp macro="" textlink="">
      <xdr:nvSpPr>
        <xdr:cNvPr id="701" name="テキスト ボックス 700"/>
        <xdr:cNvSpPr txBox="1"/>
      </xdr:nvSpPr>
      <xdr:spPr>
        <a:xfrm>
          <a:off x="15181794" y="16047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135,434</a:t>
          </a:r>
          <a:endParaRPr kumimoji="1" lang="ja-JP" altLang="en-US" sz="1000" b="1">
            <a:solidFill>
              <a:srgbClr val="FF0000"/>
            </a:solidFill>
            <a:latin typeface="ＭＳ Ｐゴシック"/>
          </a:endParaRPr>
        </a:p>
      </xdr:txBody>
    </xdr:sp>
    <xdr:clientData/>
  </xdr:oneCellAnchor>
  <xdr:twoCellAnchor>
    <xdr:from>
      <xdr:col>21</xdr:col>
      <xdr:colOff>111125</xdr:colOff>
      <xdr:row>94</xdr:row>
      <xdr:rowOff>140413</xdr:rowOff>
    </xdr:from>
    <xdr:to>
      <xdr:col>21</xdr:col>
      <xdr:colOff>212725</xdr:colOff>
      <xdr:row>95</xdr:row>
      <xdr:rowOff>70563</xdr:rowOff>
    </xdr:to>
    <xdr:sp macro="" textlink="">
      <xdr:nvSpPr>
        <xdr:cNvPr id="702" name="円/楕円 701"/>
        <xdr:cNvSpPr/>
      </xdr:nvSpPr>
      <xdr:spPr>
        <a:xfrm>
          <a:off x="14541500" y="1625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93</xdr:row>
      <xdr:rowOff>87090</xdr:rowOff>
    </xdr:from>
    <xdr:ext cx="599010" cy="259045"/>
    <xdr:sp macro="" textlink="">
      <xdr:nvSpPr>
        <xdr:cNvPr id="703" name="テキスト ボックス 702"/>
        <xdr:cNvSpPr txBox="1"/>
      </xdr:nvSpPr>
      <xdr:spPr>
        <a:xfrm>
          <a:off x="14292794" y="16031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138,733</a:t>
          </a:r>
          <a:endParaRPr kumimoji="1" lang="ja-JP" altLang="en-US" sz="1000" b="1">
            <a:solidFill>
              <a:srgbClr val="FF0000"/>
            </a:solidFill>
            <a:latin typeface="ＭＳ Ｐゴシック"/>
          </a:endParaRPr>
        </a:p>
      </xdr:txBody>
    </xdr:sp>
    <xdr:clientData/>
  </xdr:oneCellAnchor>
  <xdr:twoCellAnchor>
    <xdr:from>
      <xdr:col>19</xdr:col>
      <xdr:colOff>593725</xdr:colOff>
      <xdr:row>94</xdr:row>
      <xdr:rowOff>89320</xdr:rowOff>
    </xdr:from>
    <xdr:to>
      <xdr:col>20</xdr:col>
      <xdr:colOff>9525</xdr:colOff>
      <xdr:row>95</xdr:row>
      <xdr:rowOff>19470</xdr:rowOff>
    </xdr:to>
    <xdr:sp macro="" textlink="">
      <xdr:nvSpPr>
        <xdr:cNvPr id="704" name="円/楕円 703"/>
        <xdr:cNvSpPr/>
      </xdr:nvSpPr>
      <xdr:spPr>
        <a:xfrm>
          <a:off x="13652500" y="1620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93</xdr:row>
      <xdr:rowOff>35997</xdr:rowOff>
    </xdr:from>
    <xdr:ext cx="599010" cy="259045"/>
    <xdr:sp macro="" textlink="">
      <xdr:nvSpPr>
        <xdr:cNvPr id="705" name="テキスト ボックス 704"/>
        <xdr:cNvSpPr txBox="1"/>
      </xdr:nvSpPr>
      <xdr:spPr>
        <a:xfrm>
          <a:off x="13403794" y="159808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149,908</a:t>
          </a:r>
          <a:endParaRPr kumimoji="1" lang="ja-JP" altLang="en-US" sz="1000" b="1">
            <a:solidFill>
              <a:srgbClr val="FF0000"/>
            </a:solidFill>
            <a:latin typeface="ＭＳ Ｐゴシック"/>
          </a:endParaRPr>
        </a:p>
      </xdr:txBody>
    </xdr:sp>
    <xdr:clientData/>
  </xdr:oneCellAnchor>
  <xdr:twoCellAnchor>
    <xdr:from>
      <xdr:col>18</xdr:col>
      <xdr:colOff>390525</xdr:colOff>
      <xdr:row>94</xdr:row>
      <xdr:rowOff>7930</xdr:rowOff>
    </xdr:from>
    <xdr:to>
      <xdr:col>18</xdr:col>
      <xdr:colOff>492125</xdr:colOff>
      <xdr:row>94</xdr:row>
      <xdr:rowOff>109530</xdr:rowOff>
    </xdr:to>
    <xdr:sp macro="" textlink="">
      <xdr:nvSpPr>
        <xdr:cNvPr id="706" name="円/楕円 705"/>
        <xdr:cNvSpPr/>
      </xdr:nvSpPr>
      <xdr:spPr>
        <a:xfrm>
          <a:off x="12763500" y="16124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92</xdr:row>
      <xdr:rowOff>126057</xdr:rowOff>
    </xdr:from>
    <xdr:ext cx="599010" cy="259045"/>
    <xdr:sp macro="" textlink="">
      <xdr:nvSpPr>
        <xdr:cNvPr id="707" name="テキスト ボックス 706"/>
        <xdr:cNvSpPr txBox="1"/>
      </xdr:nvSpPr>
      <xdr:spPr>
        <a:xfrm>
          <a:off x="12514794" y="15899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167,710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8/107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16" name="テキスト ボックス 71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7" name="直線コネクタ 71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18" name="直線コネクタ 71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19" name="テキスト ボックス 71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0" name="直線コネクタ 71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21" name="テキスト ボックス 720"/>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22" name="直線コネクタ 72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23" name="テキスト ボックス 722"/>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24" name="直線コネクタ 72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25" name="テキスト ボックス 724"/>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26" name="直線コネクタ 72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27" name="テキスト ボックス 726"/>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28"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98552</xdr:rowOff>
    </xdr:from>
    <xdr:to>
      <xdr:col>32</xdr:col>
      <xdr:colOff>186689</xdr:colOff>
      <xdr:row>38</xdr:row>
      <xdr:rowOff>139700</xdr:rowOff>
    </xdr:to>
    <xdr:cxnSp macro="">
      <xdr:nvCxnSpPr>
        <xdr:cNvPr id="729" name="直線コネクタ 728"/>
        <xdr:cNvCxnSpPr/>
      </xdr:nvCxnSpPr>
      <xdr:spPr>
        <a:xfrm flipV="1">
          <a:off x="22159595" y="5242052"/>
          <a:ext cx="1269"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158665</xdr:rowOff>
    </xdr:from>
    <xdr:ext cx="249299" cy="259045"/>
    <xdr:sp macro="" textlink="">
      <xdr:nvSpPr>
        <xdr:cNvPr id="730" name="諸支出金最小値テキスト"/>
        <xdr:cNvSpPr txBox="1"/>
      </xdr:nvSpPr>
      <xdr:spPr>
        <a:xfrm>
          <a:off x="22212300" y="6673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1" name="直線コネクタ 73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45229</xdr:rowOff>
    </xdr:from>
    <xdr:ext cx="469744" cy="259045"/>
    <xdr:sp macro="" textlink="">
      <xdr:nvSpPr>
        <xdr:cNvPr id="732" name="諸支出金最大値テキスト"/>
        <xdr:cNvSpPr txBox="1"/>
      </xdr:nvSpPr>
      <xdr:spPr>
        <a:xfrm>
          <a:off x="22212300" y="5017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3,090</a:t>
          </a:r>
          <a:endParaRPr kumimoji="1" lang="ja-JP" altLang="en-US" sz="1000" b="1">
            <a:latin typeface="ＭＳ Ｐゴシック"/>
          </a:endParaRPr>
        </a:p>
      </xdr:txBody>
    </xdr:sp>
    <xdr:clientData/>
  </xdr:oneCellAnchor>
  <xdr:twoCellAnchor>
    <xdr:from>
      <xdr:col>32</xdr:col>
      <xdr:colOff>98425</xdr:colOff>
      <xdr:row>30</xdr:row>
      <xdr:rowOff>98552</xdr:rowOff>
    </xdr:from>
    <xdr:to>
      <xdr:col>32</xdr:col>
      <xdr:colOff>276225</xdr:colOff>
      <xdr:row>30</xdr:row>
      <xdr:rowOff>98552</xdr:rowOff>
    </xdr:to>
    <xdr:cxnSp macro="">
      <xdr:nvCxnSpPr>
        <xdr:cNvPr id="733" name="直線コネクタ 732"/>
        <xdr:cNvCxnSpPr/>
      </xdr:nvCxnSpPr>
      <xdr:spPr>
        <a:xfrm>
          <a:off x="22072600" y="5242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34" name="直線コネクタ 733"/>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76115</xdr:rowOff>
    </xdr:from>
    <xdr:ext cx="313932" cy="259045"/>
    <xdr:sp macro="" textlink="">
      <xdr:nvSpPr>
        <xdr:cNvPr id="735" name="諸支出金平均値テキスト"/>
        <xdr:cNvSpPr txBox="1"/>
      </xdr:nvSpPr>
      <xdr:spPr>
        <a:xfrm>
          <a:off x="22212300" y="6419765"/>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53239</xdr:rowOff>
    </xdr:from>
    <xdr:to>
      <xdr:col>32</xdr:col>
      <xdr:colOff>238125</xdr:colOff>
      <xdr:row>38</xdr:row>
      <xdr:rowOff>154839</xdr:rowOff>
    </xdr:to>
    <xdr:sp macro="" textlink="">
      <xdr:nvSpPr>
        <xdr:cNvPr id="736" name="フローチャート : 判断 735"/>
        <xdr:cNvSpPr/>
      </xdr:nvSpPr>
      <xdr:spPr>
        <a:xfrm>
          <a:off x="22110700" y="656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37" name="直線コネクタ 736"/>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21234</xdr:rowOff>
    </xdr:from>
    <xdr:to>
      <xdr:col>31</xdr:col>
      <xdr:colOff>85725</xdr:colOff>
      <xdr:row>38</xdr:row>
      <xdr:rowOff>122834</xdr:rowOff>
    </xdr:to>
    <xdr:sp macro="" textlink="">
      <xdr:nvSpPr>
        <xdr:cNvPr id="738" name="フローチャート : 判断 737"/>
        <xdr:cNvSpPr/>
      </xdr:nvSpPr>
      <xdr:spPr>
        <a:xfrm>
          <a:off x="21272500" y="653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139361</xdr:rowOff>
    </xdr:from>
    <xdr:ext cx="378565" cy="259045"/>
    <xdr:sp macro="" textlink="">
      <xdr:nvSpPr>
        <xdr:cNvPr id="739" name="テキスト ボックス 738"/>
        <xdr:cNvSpPr txBox="1"/>
      </xdr:nvSpPr>
      <xdr:spPr>
        <a:xfrm>
          <a:off x="21134017" y="63115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0" name="直線コネクタ 739"/>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16205</xdr:rowOff>
    </xdr:from>
    <xdr:to>
      <xdr:col>29</xdr:col>
      <xdr:colOff>568325</xdr:colOff>
      <xdr:row>38</xdr:row>
      <xdr:rowOff>117805</xdr:rowOff>
    </xdr:to>
    <xdr:sp macro="" textlink="">
      <xdr:nvSpPr>
        <xdr:cNvPr id="741" name="フローチャート : 判断 740"/>
        <xdr:cNvSpPr/>
      </xdr:nvSpPr>
      <xdr:spPr>
        <a:xfrm>
          <a:off x="20383500" y="653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134332</xdr:rowOff>
    </xdr:from>
    <xdr:ext cx="378565" cy="259045"/>
    <xdr:sp macro="" textlink="">
      <xdr:nvSpPr>
        <xdr:cNvPr id="742" name="テキスト ボックス 741"/>
        <xdr:cNvSpPr txBox="1"/>
      </xdr:nvSpPr>
      <xdr:spPr>
        <a:xfrm>
          <a:off x="20245017" y="63065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43" name="直線コネクタ 742"/>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16663</xdr:rowOff>
    </xdr:from>
    <xdr:to>
      <xdr:col>28</xdr:col>
      <xdr:colOff>365125</xdr:colOff>
      <xdr:row>38</xdr:row>
      <xdr:rowOff>118263</xdr:rowOff>
    </xdr:to>
    <xdr:sp macro="" textlink="">
      <xdr:nvSpPr>
        <xdr:cNvPr id="744" name="フローチャート : 判断 743"/>
        <xdr:cNvSpPr/>
      </xdr:nvSpPr>
      <xdr:spPr>
        <a:xfrm>
          <a:off x="19494500" y="6531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134790</xdr:rowOff>
    </xdr:from>
    <xdr:ext cx="378565" cy="259045"/>
    <xdr:sp macro="" textlink="">
      <xdr:nvSpPr>
        <xdr:cNvPr id="745" name="テキスト ボックス 744"/>
        <xdr:cNvSpPr txBox="1"/>
      </xdr:nvSpPr>
      <xdr:spPr>
        <a:xfrm>
          <a:off x="19356017" y="63069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162966</xdr:rowOff>
    </xdr:from>
    <xdr:to>
      <xdr:col>27</xdr:col>
      <xdr:colOff>161925</xdr:colOff>
      <xdr:row>38</xdr:row>
      <xdr:rowOff>93116</xdr:rowOff>
    </xdr:to>
    <xdr:sp macro="" textlink="">
      <xdr:nvSpPr>
        <xdr:cNvPr id="746" name="フローチャート : 判断 745"/>
        <xdr:cNvSpPr/>
      </xdr:nvSpPr>
      <xdr:spPr>
        <a:xfrm>
          <a:off x="18605500" y="650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109643</xdr:rowOff>
    </xdr:from>
    <xdr:ext cx="378565" cy="259045"/>
    <xdr:sp macro="" textlink="">
      <xdr:nvSpPr>
        <xdr:cNvPr id="747" name="テキスト ボックス 746"/>
        <xdr:cNvSpPr txBox="1"/>
      </xdr:nvSpPr>
      <xdr:spPr>
        <a:xfrm>
          <a:off x="18467017" y="62818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48" name="テキスト ボックス 74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49" name="テキスト ボックス 74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0" name="テキスト ボックス 74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1" name="テキスト ボックス 75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2" name="テキスト ボックス 75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53" name="円/楕円 752"/>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31665</xdr:rowOff>
    </xdr:from>
    <xdr:ext cx="249299" cy="259045"/>
    <xdr:sp macro="" textlink="">
      <xdr:nvSpPr>
        <xdr:cNvPr id="754" name="諸支出金該当値テキスト"/>
        <xdr:cNvSpPr txBox="1"/>
      </xdr:nvSpPr>
      <xdr:spPr>
        <a:xfrm>
          <a:off x="22212300" y="6546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55" name="円/楕円 754"/>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56" name="テキスト ボックス 755"/>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57" name="円/楕円 756"/>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58" name="テキスト ボックス 757"/>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59" name="円/楕円 758"/>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0" name="テキスト ボックス 759"/>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1" name="円/楕円 76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62" name="テキスト ボックス 761"/>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3" name="正方形/長方形 76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4" name="正方形/長方形 76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5" name="正方形/長方形 76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66" name="正方形/長方形 76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67" name="正方形/長方形 76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68" name="正方形/長方形 76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69" name="正方形/長方形 76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0" name="正方形/長方形 76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1" name="テキスト ボックス 77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2" name="直線コネクタ 77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3" name="直線コネクタ 772"/>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74" name="テキスト ボックス 773"/>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5" name="直線コネクタ 77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76" name="テキスト ボックス 775"/>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7"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78" name="直線コネクタ 777"/>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79"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0" name="直線コネクタ 77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1"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2" name="直線コネクタ 78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3" name="直線コネクタ 782"/>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84"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5" name="フローチャート : 判断 78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86" name="直線コネクタ 785"/>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87" name="フローチャート : 判断 78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88" name="テキスト ボックス 787"/>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89" name="直線コネクタ 788"/>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0" name="フローチャート : 判断 78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1" name="テキスト ボックス 790"/>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2" name="直線コネクタ 791"/>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3" name="フローチャート : 判断 79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794" name="テキスト ボックス 793"/>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5" name="フローチャート : 判断 79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796" name="テキスト ボックス 795"/>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7" name="テキスト ボックス 79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8" name="テキスト ボックス 79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9" name="テキスト ボックス 79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0" name="テキスト ボックス 79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1" name="テキスト ボックス 80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2" name="円/楕円 80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03"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4" name="円/楕円 80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05" name="テキスト ボックス 804"/>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06" name="円/楕円 80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07" name="テキスト ボックス 806"/>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08" name="円/楕円 80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09" name="テキスト ボックス 808"/>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0" name="円/楕円 80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1" name="テキスト ボックス 810"/>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2" name="正方形/長方形 8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3" name="正方形/長方形 8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4" name="テキスト ボックス 8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民生費と衛生費及び農林水産業費において住民一人当たりのコストが高額となっている要因としては、性質別の分析でも突出していた繰出金と同様の理由と分析される。民生費に関しては高齢化により社会保障分野の経費の増額も若干では影響があると考えられる。</a:t>
          </a:r>
        </a:p>
        <a:p>
          <a:r>
            <a:rPr kumimoji="1" lang="ja-JP" altLang="en-US" sz="1300">
              <a:latin typeface="ＭＳ Ｐゴシック"/>
            </a:rPr>
            <a:t>　消防費において</a:t>
          </a:r>
          <a:r>
            <a:rPr kumimoji="1" lang="en-US" altLang="ja-JP" sz="1300">
              <a:latin typeface="ＭＳ Ｐゴシック"/>
            </a:rPr>
            <a:t>81,902</a:t>
          </a:r>
          <a:r>
            <a:rPr kumimoji="1" lang="ja-JP" altLang="en-US" sz="1300">
              <a:latin typeface="ＭＳ Ｐゴシック"/>
            </a:rPr>
            <a:t>円とコストが高額なっている要因としては、平成</a:t>
          </a:r>
          <a:r>
            <a:rPr kumimoji="1" lang="en-US" altLang="ja-JP" sz="1300">
              <a:latin typeface="ＭＳ Ｐゴシック"/>
            </a:rPr>
            <a:t>27</a:t>
          </a:r>
          <a:r>
            <a:rPr kumimoji="1" lang="ja-JP" altLang="en-US" sz="1300">
              <a:latin typeface="ＭＳ Ｐゴシック"/>
            </a:rPr>
            <a:t>年度において消防本部新庁舎新築工事が着工されたことによって普通建設事業費が一時的に増高したことが要因と考えられる。なお、新築工事は、翌年度に繰り越されているため平成</a:t>
          </a:r>
          <a:r>
            <a:rPr kumimoji="1" lang="en-US" altLang="ja-JP" sz="1300">
              <a:latin typeface="ＭＳ Ｐゴシック"/>
            </a:rPr>
            <a:t>28</a:t>
          </a:r>
          <a:r>
            <a:rPr kumimoji="1" lang="ja-JP" altLang="en-US" sz="1300">
              <a:latin typeface="ＭＳ Ｐゴシック"/>
            </a:rPr>
            <a:t>年度決算時においても住民一人当たりのコストが引き続いて高額になる。</a:t>
          </a:r>
        </a:p>
        <a:p>
          <a:r>
            <a:rPr kumimoji="1" lang="ja-JP" altLang="en-US" sz="1300">
              <a:latin typeface="ＭＳ Ｐゴシック"/>
            </a:rPr>
            <a:t>　教育費において、</a:t>
          </a:r>
          <a:r>
            <a:rPr kumimoji="1" lang="en-US" altLang="ja-JP" sz="1300">
              <a:latin typeface="ＭＳ Ｐゴシック"/>
            </a:rPr>
            <a:t>107,169</a:t>
          </a:r>
          <a:r>
            <a:rPr kumimoji="1" lang="ja-JP" altLang="en-US" sz="1300">
              <a:latin typeface="ＭＳ Ｐゴシック"/>
            </a:rPr>
            <a:t>円とコストが高額となっている要因としては、平成</a:t>
          </a:r>
          <a:r>
            <a:rPr kumimoji="1" lang="en-US" altLang="ja-JP" sz="1300">
              <a:latin typeface="ＭＳ Ｐゴシック"/>
            </a:rPr>
            <a:t>29</a:t>
          </a:r>
          <a:r>
            <a:rPr kumimoji="1" lang="ja-JP" altLang="en-US" sz="1300">
              <a:latin typeface="ＭＳ Ｐゴシック"/>
            </a:rPr>
            <a:t>年度開催のえひめ国体の会場整備に関連する経費が増加していることが要因と考えられる。なお、国体が終了するまでは教育費の一人当たりのコストが高額となっていく。</a:t>
          </a:r>
        </a:p>
        <a:p>
          <a:r>
            <a:rPr kumimoji="1" lang="ja-JP" altLang="en-US" sz="1300">
              <a:latin typeface="ＭＳ Ｐゴシック"/>
            </a:rPr>
            <a:t>　今後は、各費目で所管する公共施設の長寿命化対策に伴う費用が発生することが予想されるため公共施設等総合管理計画に基づいた適正な施設管理を実施していく。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　前年度と比較すると、歳入は約</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百万円（</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）の減、歳出についても約</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4</a:t>
          </a:r>
          <a:r>
            <a:rPr kumimoji="1" lang="ja-JP" altLang="ja-JP" sz="1300">
              <a:solidFill>
                <a:schemeClr val="dk1"/>
              </a:solidFill>
              <a:effectLst/>
              <a:latin typeface="+mn-lt"/>
              <a:ea typeface="+mn-ea"/>
              <a:cs typeface="+mn-cs"/>
            </a:rPr>
            <a:t>千万円（</a:t>
          </a:r>
          <a:r>
            <a:rPr kumimoji="1" lang="en-US" altLang="ja-JP" sz="1300">
              <a:solidFill>
                <a:schemeClr val="dk1"/>
              </a:solidFill>
              <a:effectLst/>
              <a:latin typeface="+mn-lt"/>
              <a:ea typeface="+mn-ea"/>
              <a:cs typeface="+mn-cs"/>
            </a:rPr>
            <a:t>-3.6%</a:t>
          </a:r>
          <a:r>
            <a:rPr kumimoji="1" lang="ja-JP" altLang="ja-JP" sz="1300">
              <a:solidFill>
                <a:schemeClr val="dk1"/>
              </a:solidFill>
              <a:effectLst/>
              <a:latin typeface="+mn-lt"/>
              <a:ea typeface="+mn-ea"/>
              <a:cs typeface="+mn-cs"/>
            </a:rPr>
            <a:t>）の減となり、歳入歳出差引額は約</a:t>
          </a:r>
          <a:r>
            <a:rPr kumimoji="1" lang="en-US" altLang="ja-JP" sz="1300">
              <a:solidFill>
                <a:schemeClr val="dk1"/>
              </a:solidFill>
              <a:effectLst/>
              <a:latin typeface="+mn-lt"/>
              <a:ea typeface="+mn-ea"/>
              <a:cs typeface="+mn-cs"/>
            </a:rPr>
            <a:t>3</a:t>
          </a:r>
          <a:r>
            <a:rPr kumimoji="1" lang="ja-JP" altLang="ja-JP" sz="1300">
              <a:solidFill>
                <a:schemeClr val="dk1"/>
              </a:solidFill>
              <a:effectLst/>
              <a:latin typeface="+mn-lt"/>
              <a:ea typeface="+mn-ea"/>
              <a:cs typeface="+mn-cs"/>
            </a:rPr>
            <a:t>千</a:t>
          </a:r>
          <a:r>
            <a:rPr kumimoji="1" lang="en-US" altLang="ja-JP" sz="1300">
              <a:solidFill>
                <a:schemeClr val="dk1"/>
              </a:solidFill>
              <a:effectLst/>
              <a:latin typeface="+mn-lt"/>
              <a:ea typeface="+mn-ea"/>
              <a:cs typeface="+mn-cs"/>
            </a:rPr>
            <a:t>9</a:t>
          </a:r>
          <a:r>
            <a:rPr kumimoji="1" lang="ja-JP" altLang="ja-JP" sz="1300">
              <a:solidFill>
                <a:schemeClr val="dk1"/>
              </a:solidFill>
              <a:effectLst/>
              <a:latin typeface="+mn-lt"/>
              <a:ea typeface="+mn-ea"/>
              <a:cs typeface="+mn-cs"/>
            </a:rPr>
            <a:t>百万円の増となった。</a:t>
          </a:r>
          <a:endParaRPr lang="ja-JP" altLang="ja-JP" sz="1300">
            <a:effectLst/>
          </a:endParaRPr>
        </a:p>
        <a:p>
          <a:r>
            <a:rPr kumimoji="1" lang="ja-JP" altLang="ja-JP" sz="1300">
              <a:solidFill>
                <a:schemeClr val="dk1"/>
              </a:solidFill>
              <a:effectLst/>
              <a:latin typeface="+mn-lt"/>
              <a:ea typeface="+mn-ea"/>
              <a:cs typeface="+mn-cs"/>
            </a:rPr>
            <a:t>　実質収支が前年度比約</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8</a:t>
          </a:r>
          <a:r>
            <a:rPr kumimoji="1" lang="ja-JP" altLang="ja-JP" sz="1300">
              <a:solidFill>
                <a:schemeClr val="dk1"/>
              </a:solidFill>
              <a:effectLst/>
              <a:latin typeface="+mn-lt"/>
              <a:ea typeface="+mn-ea"/>
              <a:cs typeface="+mn-cs"/>
            </a:rPr>
            <a:t>千</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百万円（</a:t>
          </a:r>
          <a:r>
            <a:rPr kumimoji="1" lang="en-US" altLang="ja-JP" sz="1300">
              <a:solidFill>
                <a:schemeClr val="dk1"/>
              </a:solidFill>
              <a:effectLst/>
              <a:latin typeface="+mn-lt"/>
              <a:ea typeface="+mn-ea"/>
              <a:cs typeface="+mn-cs"/>
            </a:rPr>
            <a:t>-29.1%</a:t>
          </a:r>
          <a:r>
            <a:rPr kumimoji="1" lang="ja-JP" altLang="ja-JP" sz="1300">
              <a:solidFill>
                <a:schemeClr val="dk1"/>
              </a:solidFill>
              <a:effectLst/>
              <a:latin typeface="+mn-lt"/>
              <a:ea typeface="+mn-ea"/>
              <a:cs typeface="+mn-cs"/>
            </a:rPr>
            <a:t>）の減となった要因は、</a:t>
          </a:r>
          <a:r>
            <a:rPr kumimoji="1" lang="en-US" altLang="ja-JP" sz="1300">
              <a:solidFill>
                <a:schemeClr val="dk1"/>
              </a:solidFill>
              <a:effectLst/>
              <a:latin typeface="+mn-lt"/>
              <a:ea typeface="+mn-ea"/>
              <a:cs typeface="+mn-cs"/>
            </a:rPr>
            <a:t>27</a:t>
          </a:r>
          <a:r>
            <a:rPr kumimoji="1" lang="ja-JP" altLang="ja-JP" sz="1300">
              <a:solidFill>
                <a:schemeClr val="dk1"/>
              </a:solidFill>
              <a:effectLst/>
              <a:latin typeface="+mn-lt"/>
              <a:ea typeface="+mn-ea"/>
              <a:cs typeface="+mn-cs"/>
            </a:rPr>
            <a:t>年度の繰越明許費繰越額が</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億</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千</a:t>
          </a:r>
          <a:r>
            <a:rPr kumimoji="1" lang="en-US" altLang="ja-JP" sz="1300">
              <a:solidFill>
                <a:schemeClr val="dk1"/>
              </a:solidFill>
              <a:effectLst/>
              <a:latin typeface="+mn-lt"/>
              <a:ea typeface="+mn-ea"/>
              <a:cs typeface="+mn-cs"/>
            </a:rPr>
            <a:t>9</a:t>
          </a:r>
          <a:r>
            <a:rPr kumimoji="1" lang="ja-JP" altLang="ja-JP" sz="1300">
              <a:solidFill>
                <a:schemeClr val="dk1"/>
              </a:solidFill>
              <a:effectLst/>
              <a:latin typeface="+mn-lt"/>
              <a:ea typeface="+mn-ea"/>
              <a:cs typeface="+mn-cs"/>
            </a:rPr>
            <a:t>百万円（</a:t>
          </a:r>
          <a:r>
            <a:rPr kumimoji="1" lang="en-US" altLang="ja-JP" sz="1300">
              <a:solidFill>
                <a:schemeClr val="dk1"/>
              </a:solidFill>
              <a:effectLst/>
              <a:latin typeface="+mn-lt"/>
              <a:ea typeface="+mn-ea"/>
              <a:cs typeface="+mn-cs"/>
            </a:rPr>
            <a:t>157.6</a:t>
          </a:r>
          <a:r>
            <a:rPr kumimoji="1" lang="ja-JP" altLang="ja-JP" sz="1300">
              <a:solidFill>
                <a:schemeClr val="dk1"/>
              </a:solidFill>
              <a:effectLst/>
              <a:latin typeface="+mn-lt"/>
              <a:ea typeface="+mn-ea"/>
              <a:cs typeface="+mn-cs"/>
            </a:rPr>
            <a:t>％）の増となったことで実質収支の減につながったものである。</a:t>
          </a:r>
          <a:endParaRPr lang="ja-JP" altLang="ja-JP" sz="1300">
            <a:effectLst/>
          </a:endParaRPr>
        </a:p>
        <a:p>
          <a:r>
            <a:rPr kumimoji="1" lang="ja-JP" altLang="ja-JP" sz="1300">
              <a:solidFill>
                <a:schemeClr val="dk1"/>
              </a:solidFill>
              <a:effectLst/>
              <a:latin typeface="+mn-lt"/>
              <a:ea typeface="+mn-ea"/>
              <a:cs typeface="+mn-cs"/>
            </a:rPr>
            <a:t>　しかしながら、基金への積立も行えており前年度と比べると財政調整基金残額も増加している。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愛媛県久万高原町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特別会計は全</a:t>
          </a:r>
          <a:r>
            <a:rPr kumimoji="1" lang="en-US" altLang="ja-JP" sz="1400">
              <a:latin typeface="ＭＳ ゴシック" pitchFamily="49" charset="-128"/>
              <a:ea typeface="ＭＳ ゴシック" pitchFamily="49" charset="-128"/>
            </a:rPr>
            <a:t>12</a:t>
          </a:r>
          <a:r>
            <a:rPr kumimoji="1" lang="ja-JP" altLang="en-US" sz="1400">
              <a:latin typeface="ＭＳ ゴシック" pitchFamily="49" charset="-128"/>
              <a:ea typeface="ＭＳ ゴシック" pitchFamily="49" charset="-128"/>
            </a:rPr>
            <a:t>会計とも黒字決算となっているが、一般会計からの繰入金（全特別会計で総額</a:t>
          </a:r>
          <a:r>
            <a:rPr kumimoji="1" lang="en-US" altLang="ja-JP" sz="1400">
              <a:latin typeface="ＭＳ ゴシック" pitchFamily="49" charset="-128"/>
              <a:ea typeface="ＭＳ ゴシック" pitchFamily="49" charset="-128"/>
            </a:rPr>
            <a:t>16</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千</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百万円）によって収支の均等が保たれているのが現状である。</a:t>
          </a:r>
        </a:p>
        <a:p>
          <a:r>
            <a:rPr kumimoji="1" lang="ja-JP" altLang="en-US" sz="1400">
              <a:latin typeface="ＭＳ ゴシック" pitchFamily="49" charset="-128"/>
              <a:ea typeface="ＭＳ ゴシック" pitchFamily="49" charset="-128"/>
            </a:rPr>
            <a:t>　今後も安定的な運営を目指すべく、事業の効率化や利用料金の適正化等を検討していく必要性がある。</a:t>
          </a:r>
        </a:p>
        <a:p>
          <a:r>
            <a:rPr kumimoji="1" lang="ja-JP" altLang="en-US" sz="1400">
              <a:latin typeface="ＭＳ ゴシック" pitchFamily="49" charset="-128"/>
              <a:ea typeface="ＭＳ ゴシック" pitchFamily="49" charset="-128"/>
            </a:rPr>
            <a:t>　病院事業会計では、看護師不足による一般病棟入院基本料の変更により入院収益が大幅な減となり損益収支差引</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千</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百万円の赤字、老人保健施設事業では通所利用者数は増となったが、入所利用者数は目標人数に達せず損益収支差引</a:t>
          </a:r>
          <a:r>
            <a:rPr kumimoji="1" lang="en-US" altLang="ja-JP" sz="1400">
              <a:latin typeface="ＭＳ ゴシック" pitchFamily="49" charset="-128"/>
              <a:ea typeface="ＭＳ ゴシック" pitchFamily="49" charset="-128"/>
            </a:rPr>
            <a:t>60</a:t>
          </a:r>
          <a:r>
            <a:rPr kumimoji="1" lang="ja-JP" altLang="en-US" sz="1400">
              <a:latin typeface="ＭＳ ゴシック" pitchFamily="49" charset="-128"/>
              <a:ea typeface="ＭＳ ゴシック" pitchFamily="49" charset="-128"/>
            </a:rPr>
            <a:t>万円の赤字となっている。</a:t>
          </a:r>
        </a:p>
        <a:p>
          <a:r>
            <a:rPr kumimoji="1" lang="ja-JP" altLang="en-US" sz="1400">
              <a:latin typeface="ＭＳ ゴシック" pitchFamily="49" charset="-128"/>
              <a:ea typeface="ＭＳ ゴシック" pitchFamily="49" charset="-128"/>
            </a:rPr>
            <a:t>　公営企業においては、国より策定求められている新公立病院改革プラン及び経営戦略の早急な策定に取り組み経営改善を一層進める必要性が高い状況にある。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9885879</v>
      </c>
      <c r="BO4" s="379"/>
      <c r="BP4" s="379"/>
      <c r="BQ4" s="379"/>
      <c r="BR4" s="379"/>
      <c r="BS4" s="379"/>
      <c r="BT4" s="379"/>
      <c r="BU4" s="380"/>
      <c r="BV4" s="378">
        <v>10186833</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6.7</v>
      </c>
      <c r="CU4" s="385"/>
      <c r="CV4" s="385"/>
      <c r="CW4" s="385"/>
      <c r="CX4" s="385"/>
      <c r="CY4" s="385"/>
      <c r="CZ4" s="385"/>
      <c r="DA4" s="386"/>
      <c r="DB4" s="384">
        <v>9.4</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9084791</v>
      </c>
      <c r="BO5" s="416"/>
      <c r="BP5" s="416"/>
      <c r="BQ5" s="416"/>
      <c r="BR5" s="416"/>
      <c r="BS5" s="416"/>
      <c r="BT5" s="416"/>
      <c r="BU5" s="417"/>
      <c r="BV5" s="415">
        <v>9425059</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81.2</v>
      </c>
      <c r="CU5" s="413"/>
      <c r="CV5" s="413"/>
      <c r="CW5" s="413"/>
      <c r="CX5" s="413"/>
      <c r="CY5" s="413"/>
      <c r="CZ5" s="413"/>
      <c r="DA5" s="414"/>
      <c r="DB5" s="412">
        <v>85.6</v>
      </c>
      <c r="DC5" s="413"/>
      <c r="DD5" s="413"/>
      <c r="DE5" s="413"/>
      <c r="DF5" s="413"/>
      <c r="DG5" s="413"/>
      <c r="DH5" s="413"/>
      <c r="DI5" s="414"/>
      <c r="DJ5" s="137"/>
      <c r="DK5" s="137"/>
      <c r="DL5" s="137"/>
      <c r="DM5" s="137"/>
      <c r="DN5" s="137"/>
      <c r="DO5" s="137"/>
    </row>
    <row r="6" spans="1:119" ht="18.75" customHeight="1">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801088</v>
      </c>
      <c r="BO6" s="416"/>
      <c r="BP6" s="416"/>
      <c r="BQ6" s="416"/>
      <c r="BR6" s="416"/>
      <c r="BS6" s="416"/>
      <c r="BT6" s="416"/>
      <c r="BU6" s="417"/>
      <c r="BV6" s="415">
        <v>761774</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85.2</v>
      </c>
      <c r="CU6" s="453"/>
      <c r="CV6" s="453"/>
      <c r="CW6" s="453"/>
      <c r="CX6" s="453"/>
      <c r="CY6" s="453"/>
      <c r="CZ6" s="453"/>
      <c r="DA6" s="454"/>
      <c r="DB6" s="452">
        <v>90.2</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78</v>
      </c>
      <c r="AV7" s="448"/>
      <c r="AW7" s="448"/>
      <c r="AX7" s="448"/>
      <c r="AY7" s="449" t="s">
        <v>89</v>
      </c>
      <c r="AZ7" s="450"/>
      <c r="BA7" s="450"/>
      <c r="BB7" s="450"/>
      <c r="BC7" s="450"/>
      <c r="BD7" s="450"/>
      <c r="BE7" s="450"/>
      <c r="BF7" s="450"/>
      <c r="BG7" s="450"/>
      <c r="BH7" s="450"/>
      <c r="BI7" s="450"/>
      <c r="BJ7" s="450"/>
      <c r="BK7" s="450"/>
      <c r="BL7" s="450"/>
      <c r="BM7" s="451"/>
      <c r="BN7" s="415">
        <v>359207</v>
      </c>
      <c r="BO7" s="416"/>
      <c r="BP7" s="416"/>
      <c r="BQ7" s="416"/>
      <c r="BR7" s="416"/>
      <c r="BS7" s="416"/>
      <c r="BT7" s="416"/>
      <c r="BU7" s="417"/>
      <c r="BV7" s="415">
        <v>138726</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6563045</v>
      </c>
      <c r="CU7" s="416"/>
      <c r="CV7" s="416"/>
      <c r="CW7" s="416"/>
      <c r="CX7" s="416"/>
      <c r="CY7" s="416"/>
      <c r="CZ7" s="416"/>
      <c r="DA7" s="417"/>
      <c r="DB7" s="415">
        <v>6638447</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78</v>
      </c>
      <c r="AV8" s="448"/>
      <c r="AW8" s="448"/>
      <c r="AX8" s="448"/>
      <c r="AY8" s="449" t="s">
        <v>92</v>
      </c>
      <c r="AZ8" s="450"/>
      <c r="BA8" s="450"/>
      <c r="BB8" s="450"/>
      <c r="BC8" s="450"/>
      <c r="BD8" s="450"/>
      <c r="BE8" s="450"/>
      <c r="BF8" s="450"/>
      <c r="BG8" s="450"/>
      <c r="BH8" s="450"/>
      <c r="BI8" s="450"/>
      <c r="BJ8" s="450"/>
      <c r="BK8" s="450"/>
      <c r="BL8" s="450"/>
      <c r="BM8" s="451"/>
      <c r="BN8" s="415">
        <v>441881</v>
      </c>
      <c r="BO8" s="416"/>
      <c r="BP8" s="416"/>
      <c r="BQ8" s="416"/>
      <c r="BR8" s="416"/>
      <c r="BS8" s="416"/>
      <c r="BT8" s="416"/>
      <c r="BU8" s="417"/>
      <c r="BV8" s="415">
        <v>623048</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0.17</v>
      </c>
      <c r="CU8" s="456"/>
      <c r="CV8" s="456"/>
      <c r="CW8" s="456"/>
      <c r="CX8" s="456"/>
      <c r="CY8" s="456"/>
      <c r="CZ8" s="456"/>
      <c r="DA8" s="457"/>
      <c r="DB8" s="455">
        <v>0.17</v>
      </c>
      <c r="DC8" s="456"/>
      <c r="DD8" s="456"/>
      <c r="DE8" s="456"/>
      <c r="DF8" s="456"/>
      <c r="DG8" s="456"/>
      <c r="DH8" s="456"/>
      <c r="DI8" s="457"/>
      <c r="DJ8" s="137"/>
      <c r="DK8" s="137"/>
      <c r="DL8" s="137"/>
      <c r="DM8" s="137"/>
      <c r="DN8" s="137"/>
      <c r="DO8" s="137"/>
    </row>
    <row r="9" spans="1:119" ht="18.75" customHeight="1" thickBot="1">
      <c r="A9" s="138"/>
      <c r="B9" s="409" t="s">
        <v>94</v>
      </c>
      <c r="C9" s="410"/>
      <c r="D9" s="410"/>
      <c r="E9" s="410"/>
      <c r="F9" s="410"/>
      <c r="G9" s="410"/>
      <c r="H9" s="410"/>
      <c r="I9" s="410"/>
      <c r="J9" s="410"/>
      <c r="K9" s="458"/>
      <c r="L9" s="459" t="s">
        <v>95</v>
      </c>
      <c r="M9" s="460"/>
      <c r="N9" s="460"/>
      <c r="O9" s="460"/>
      <c r="P9" s="460"/>
      <c r="Q9" s="461"/>
      <c r="R9" s="462">
        <v>8447</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78</v>
      </c>
      <c r="AV9" s="448"/>
      <c r="AW9" s="448"/>
      <c r="AX9" s="448"/>
      <c r="AY9" s="449" t="s">
        <v>98</v>
      </c>
      <c r="AZ9" s="450"/>
      <c r="BA9" s="450"/>
      <c r="BB9" s="450"/>
      <c r="BC9" s="450"/>
      <c r="BD9" s="450"/>
      <c r="BE9" s="450"/>
      <c r="BF9" s="450"/>
      <c r="BG9" s="450"/>
      <c r="BH9" s="450"/>
      <c r="BI9" s="450"/>
      <c r="BJ9" s="450"/>
      <c r="BK9" s="450"/>
      <c r="BL9" s="450"/>
      <c r="BM9" s="451"/>
      <c r="BN9" s="415">
        <v>-181167</v>
      </c>
      <c r="BO9" s="416"/>
      <c r="BP9" s="416"/>
      <c r="BQ9" s="416"/>
      <c r="BR9" s="416"/>
      <c r="BS9" s="416"/>
      <c r="BT9" s="416"/>
      <c r="BU9" s="417"/>
      <c r="BV9" s="415">
        <v>66766</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14.6</v>
      </c>
      <c r="CU9" s="413"/>
      <c r="CV9" s="413"/>
      <c r="CW9" s="413"/>
      <c r="CX9" s="413"/>
      <c r="CY9" s="413"/>
      <c r="CZ9" s="413"/>
      <c r="DA9" s="414"/>
      <c r="DB9" s="412">
        <v>15.9</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100</v>
      </c>
      <c r="M10" s="445"/>
      <c r="N10" s="445"/>
      <c r="O10" s="445"/>
      <c r="P10" s="445"/>
      <c r="Q10" s="446"/>
      <c r="R10" s="466">
        <v>9644</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102</v>
      </c>
      <c r="AV10" s="448"/>
      <c r="AW10" s="448"/>
      <c r="AX10" s="448"/>
      <c r="AY10" s="449" t="s">
        <v>103</v>
      </c>
      <c r="AZ10" s="450"/>
      <c r="BA10" s="450"/>
      <c r="BB10" s="450"/>
      <c r="BC10" s="450"/>
      <c r="BD10" s="450"/>
      <c r="BE10" s="450"/>
      <c r="BF10" s="450"/>
      <c r="BG10" s="450"/>
      <c r="BH10" s="450"/>
      <c r="BI10" s="450"/>
      <c r="BJ10" s="450"/>
      <c r="BK10" s="450"/>
      <c r="BL10" s="450"/>
      <c r="BM10" s="451"/>
      <c r="BN10" s="415">
        <v>234232</v>
      </c>
      <c r="BO10" s="416"/>
      <c r="BP10" s="416"/>
      <c r="BQ10" s="416"/>
      <c r="BR10" s="416"/>
      <c r="BS10" s="416"/>
      <c r="BT10" s="416"/>
      <c r="BU10" s="417"/>
      <c r="BV10" s="415">
        <v>282847</v>
      </c>
      <c r="BW10" s="416"/>
      <c r="BX10" s="416"/>
      <c r="BY10" s="416"/>
      <c r="BZ10" s="416"/>
      <c r="CA10" s="416"/>
      <c r="CB10" s="416"/>
      <c r="CC10" s="41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105</v>
      </c>
      <c r="M11" s="470"/>
      <c r="N11" s="470"/>
      <c r="O11" s="470"/>
      <c r="P11" s="470"/>
      <c r="Q11" s="471"/>
      <c r="R11" s="472" t="s">
        <v>106</v>
      </c>
      <c r="S11" s="473"/>
      <c r="T11" s="473"/>
      <c r="U11" s="473"/>
      <c r="V11" s="474"/>
      <c r="W11" s="403"/>
      <c r="X11" s="404"/>
      <c r="Y11" s="404"/>
      <c r="Z11" s="404"/>
      <c r="AA11" s="404"/>
      <c r="AB11" s="404"/>
      <c r="AC11" s="404"/>
      <c r="AD11" s="404"/>
      <c r="AE11" s="404"/>
      <c r="AF11" s="404"/>
      <c r="AG11" s="404"/>
      <c r="AH11" s="404"/>
      <c r="AI11" s="404"/>
      <c r="AJ11" s="404"/>
      <c r="AK11" s="404"/>
      <c r="AL11" s="407"/>
      <c r="AM11" s="444" t="s">
        <v>107</v>
      </c>
      <c r="AN11" s="445"/>
      <c r="AO11" s="445"/>
      <c r="AP11" s="445"/>
      <c r="AQ11" s="445"/>
      <c r="AR11" s="445"/>
      <c r="AS11" s="445"/>
      <c r="AT11" s="446"/>
      <c r="AU11" s="447" t="s">
        <v>102</v>
      </c>
      <c r="AV11" s="448"/>
      <c r="AW11" s="448"/>
      <c r="AX11" s="448"/>
      <c r="AY11" s="449" t="s">
        <v>108</v>
      </c>
      <c r="AZ11" s="450"/>
      <c r="BA11" s="450"/>
      <c r="BB11" s="450"/>
      <c r="BC11" s="450"/>
      <c r="BD11" s="450"/>
      <c r="BE11" s="450"/>
      <c r="BF11" s="450"/>
      <c r="BG11" s="450"/>
      <c r="BH11" s="450"/>
      <c r="BI11" s="450"/>
      <c r="BJ11" s="450"/>
      <c r="BK11" s="450"/>
      <c r="BL11" s="450"/>
      <c r="BM11" s="451"/>
      <c r="BN11" s="415" t="s">
        <v>109</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c r="A12" s="138"/>
      <c r="B12" s="475" t="s">
        <v>111</v>
      </c>
      <c r="C12" s="476"/>
      <c r="D12" s="476"/>
      <c r="E12" s="476"/>
      <c r="F12" s="476"/>
      <c r="G12" s="476"/>
      <c r="H12" s="476"/>
      <c r="I12" s="476"/>
      <c r="J12" s="476"/>
      <c r="K12" s="477"/>
      <c r="L12" s="484" t="s">
        <v>112</v>
      </c>
      <c r="M12" s="485"/>
      <c r="N12" s="485"/>
      <c r="O12" s="485"/>
      <c r="P12" s="485"/>
      <c r="Q12" s="486"/>
      <c r="R12" s="487">
        <v>9040</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t="s">
        <v>118</v>
      </c>
      <c r="BO12" s="416"/>
      <c r="BP12" s="416"/>
      <c r="BQ12" s="416"/>
      <c r="BR12" s="416"/>
      <c r="BS12" s="416"/>
      <c r="BT12" s="416"/>
      <c r="BU12" s="417"/>
      <c r="BV12" s="415" t="s">
        <v>118</v>
      </c>
      <c r="BW12" s="416"/>
      <c r="BX12" s="416"/>
      <c r="BY12" s="416"/>
      <c r="BZ12" s="416"/>
      <c r="CA12" s="416"/>
      <c r="CB12" s="416"/>
      <c r="CC12" s="417"/>
      <c r="CD12" s="418" t="s">
        <v>119</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120</v>
      </c>
      <c r="N13" s="504"/>
      <c r="O13" s="504"/>
      <c r="P13" s="504"/>
      <c r="Q13" s="505"/>
      <c r="R13" s="496">
        <v>9000</v>
      </c>
      <c r="S13" s="497"/>
      <c r="T13" s="497"/>
      <c r="U13" s="497"/>
      <c r="V13" s="498"/>
      <c r="W13" s="431" t="s">
        <v>121</v>
      </c>
      <c r="X13" s="432"/>
      <c r="Y13" s="432"/>
      <c r="Z13" s="432"/>
      <c r="AA13" s="432"/>
      <c r="AB13" s="422"/>
      <c r="AC13" s="466">
        <v>1081</v>
      </c>
      <c r="AD13" s="467"/>
      <c r="AE13" s="467"/>
      <c r="AF13" s="467"/>
      <c r="AG13" s="506"/>
      <c r="AH13" s="466">
        <v>1381</v>
      </c>
      <c r="AI13" s="467"/>
      <c r="AJ13" s="467"/>
      <c r="AK13" s="467"/>
      <c r="AL13" s="468"/>
      <c r="AM13" s="444" t="s">
        <v>122</v>
      </c>
      <c r="AN13" s="445"/>
      <c r="AO13" s="445"/>
      <c r="AP13" s="445"/>
      <c r="AQ13" s="445"/>
      <c r="AR13" s="445"/>
      <c r="AS13" s="445"/>
      <c r="AT13" s="446"/>
      <c r="AU13" s="447" t="s">
        <v>123</v>
      </c>
      <c r="AV13" s="448"/>
      <c r="AW13" s="448"/>
      <c r="AX13" s="448"/>
      <c r="AY13" s="449" t="s">
        <v>124</v>
      </c>
      <c r="AZ13" s="450"/>
      <c r="BA13" s="450"/>
      <c r="BB13" s="450"/>
      <c r="BC13" s="450"/>
      <c r="BD13" s="450"/>
      <c r="BE13" s="450"/>
      <c r="BF13" s="450"/>
      <c r="BG13" s="450"/>
      <c r="BH13" s="450"/>
      <c r="BI13" s="450"/>
      <c r="BJ13" s="450"/>
      <c r="BK13" s="450"/>
      <c r="BL13" s="450"/>
      <c r="BM13" s="451"/>
      <c r="BN13" s="415">
        <v>53065</v>
      </c>
      <c r="BO13" s="416"/>
      <c r="BP13" s="416"/>
      <c r="BQ13" s="416"/>
      <c r="BR13" s="416"/>
      <c r="BS13" s="416"/>
      <c r="BT13" s="416"/>
      <c r="BU13" s="417"/>
      <c r="BV13" s="415">
        <v>349613</v>
      </c>
      <c r="BW13" s="416"/>
      <c r="BX13" s="416"/>
      <c r="BY13" s="416"/>
      <c r="BZ13" s="416"/>
      <c r="CA13" s="416"/>
      <c r="CB13" s="416"/>
      <c r="CC13" s="417"/>
      <c r="CD13" s="418" t="s">
        <v>125</v>
      </c>
      <c r="CE13" s="419"/>
      <c r="CF13" s="419"/>
      <c r="CG13" s="419"/>
      <c r="CH13" s="419"/>
      <c r="CI13" s="419"/>
      <c r="CJ13" s="419"/>
      <c r="CK13" s="419"/>
      <c r="CL13" s="419"/>
      <c r="CM13" s="419"/>
      <c r="CN13" s="419"/>
      <c r="CO13" s="419"/>
      <c r="CP13" s="419"/>
      <c r="CQ13" s="419"/>
      <c r="CR13" s="419"/>
      <c r="CS13" s="420"/>
      <c r="CT13" s="412">
        <v>11.5</v>
      </c>
      <c r="CU13" s="413"/>
      <c r="CV13" s="413"/>
      <c r="CW13" s="413"/>
      <c r="CX13" s="413"/>
      <c r="CY13" s="413"/>
      <c r="CZ13" s="413"/>
      <c r="DA13" s="414"/>
      <c r="DB13" s="412">
        <v>12.5</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126</v>
      </c>
      <c r="M14" s="494"/>
      <c r="N14" s="494"/>
      <c r="O14" s="494"/>
      <c r="P14" s="494"/>
      <c r="Q14" s="495"/>
      <c r="R14" s="496">
        <v>9290</v>
      </c>
      <c r="S14" s="497"/>
      <c r="T14" s="497"/>
      <c r="U14" s="497"/>
      <c r="V14" s="498"/>
      <c r="W14" s="405"/>
      <c r="X14" s="406"/>
      <c r="Y14" s="406"/>
      <c r="Z14" s="406"/>
      <c r="AA14" s="406"/>
      <c r="AB14" s="395"/>
      <c r="AC14" s="499">
        <v>27.1</v>
      </c>
      <c r="AD14" s="500"/>
      <c r="AE14" s="500"/>
      <c r="AF14" s="500"/>
      <c r="AG14" s="501"/>
      <c r="AH14" s="499">
        <v>28.1</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127</v>
      </c>
      <c r="CE14" s="508"/>
      <c r="CF14" s="508"/>
      <c r="CG14" s="508"/>
      <c r="CH14" s="508"/>
      <c r="CI14" s="508"/>
      <c r="CJ14" s="508"/>
      <c r="CK14" s="508"/>
      <c r="CL14" s="508"/>
      <c r="CM14" s="508"/>
      <c r="CN14" s="508"/>
      <c r="CO14" s="508"/>
      <c r="CP14" s="508"/>
      <c r="CQ14" s="508"/>
      <c r="CR14" s="508"/>
      <c r="CS14" s="509"/>
      <c r="CT14" s="510">
        <v>8.3000000000000007</v>
      </c>
      <c r="CU14" s="511"/>
      <c r="CV14" s="511"/>
      <c r="CW14" s="511"/>
      <c r="CX14" s="511"/>
      <c r="CY14" s="511"/>
      <c r="CZ14" s="511"/>
      <c r="DA14" s="512"/>
      <c r="DB14" s="510">
        <v>27.2</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120</v>
      </c>
      <c r="N15" s="504"/>
      <c r="O15" s="504"/>
      <c r="P15" s="504"/>
      <c r="Q15" s="505"/>
      <c r="R15" s="496">
        <v>9250</v>
      </c>
      <c r="S15" s="497"/>
      <c r="T15" s="497"/>
      <c r="U15" s="497"/>
      <c r="V15" s="498"/>
      <c r="W15" s="431" t="s">
        <v>128</v>
      </c>
      <c r="X15" s="432"/>
      <c r="Y15" s="432"/>
      <c r="Z15" s="432"/>
      <c r="AA15" s="432"/>
      <c r="AB15" s="422"/>
      <c r="AC15" s="466">
        <v>617</v>
      </c>
      <c r="AD15" s="467"/>
      <c r="AE15" s="467"/>
      <c r="AF15" s="467"/>
      <c r="AG15" s="506"/>
      <c r="AH15" s="466">
        <v>1003</v>
      </c>
      <c r="AI15" s="467"/>
      <c r="AJ15" s="467"/>
      <c r="AK15" s="467"/>
      <c r="AL15" s="468"/>
      <c r="AM15" s="444"/>
      <c r="AN15" s="445"/>
      <c r="AO15" s="445"/>
      <c r="AP15" s="445"/>
      <c r="AQ15" s="445"/>
      <c r="AR15" s="445"/>
      <c r="AS15" s="445"/>
      <c r="AT15" s="446"/>
      <c r="AU15" s="447"/>
      <c r="AV15" s="448"/>
      <c r="AW15" s="448"/>
      <c r="AX15" s="448"/>
      <c r="AY15" s="375" t="s">
        <v>129</v>
      </c>
      <c r="AZ15" s="376"/>
      <c r="BA15" s="376"/>
      <c r="BB15" s="376"/>
      <c r="BC15" s="376"/>
      <c r="BD15" s="376"/>
      <c r="BE15" s="376"/>
      <c r="BF15" s="376"/>
      <c r="BG15" s="376"/>
      <c r="BH15" s="376"/>
      <c r="BI15" s="376"/>
      <c r="BJ15" s="376"/>
      <c r="BK15" s="376"/>
      <c r="BL15" s="376"/>
      <c r="BM15" s="377"/>
      <c r="BN15" s="378">
        <v>914280</v>
      </c>
      <c r="BO15" s="379"/>
      <c r="BP15" s="379"/>
      <c r="BQ15" s="379"/>
      <c r="BR15" s="379"/>
      <c r="BS15" s="379"/>
      <c r="BT15" s="379"/>
      <c r="BU15" s="380"/>
      <c r="BV15" s="378">
        <v>862423</v>
      </c>
      <c r="BW15" s="379"/>
      <c r="BX15" s="379"/>
      <c r="BY15" s="379"/>
      <c r="BZ15" s="379"/>
      <c r="CA15" s="379"/>
      <c r="CB15" s="379"/>
      <c r="CC15" s="380"/>
      <c r="CD15" s="513" t="s">
        <v>130</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131</v>
      </c>
      <c r="M16" s="524"/>
      <c r="N16" s="524"/>
      <c r="O16" s="524"/>
      <c r="P16" s="524"/>
      <c r="Q16" s="525"/>
      <c r="R16" s="516" t="s">
        <v>132</v>
      </c>
      <c r="S16" s="517"/>
      <c r="T16" s="517"/>
      <c r="U16" s="517"/>
      <c r="V16" s="518"/>
      <c r="W16" s="405"/>
      <c r="X16" s="406"/>
      <c r="Y16" s="406"/>
      <c r="Z16" s="406"/>
      <c r="AA16" s="406"/>
      <c r="AB16" s="395"/>
      <c r="AC16" s="499">
        <v>15.4</v>
      </c>
      <c r="AD16" s="500"/>
      <c r="AE16" s="500"/>
      <c r="AF16" s="500"/>
      <c r="AG16" s="501"/>
      <c r="AH16" s="499">
        <v>20.399999999999999</v>
      </c>
      <c r="AI16" s="500"/>
      <c r="AJ16" s="500"/>
      <c r="AK16" s="500"/>
      <c r="AL16" s="502"/>
      <c r="AM16" s="444"/>
      <c r="AN16" s="445"/>
      <c r="AO16" s="445"/>
      <c r="AP16" s="445"/>
      <c r="AQ16" s="445"/>
      <c r="AR16" s="445"/>
      <c r="AS16" s="445"/>
      <c r="AT16" s="446"/>
      <c r="AU16" s="447"/>
      <c r="AV16" s="448"/>
      <c r="AW16" s="448"/>
      <c r="AX16" s="448"/>
      <c r="AY16" s="449" t="s">
        <v>133</v>
      </c>
      <c r="AZ16" s="450"/>
      <c r="BA16" s="450"/>
      <c r="BB16" s="450"/>
      <c r="BC16" s="450"/>
      <c r="BD16" s="450"/>
      <c r="BE16" s="450"/>
      <c r="BF16" s="450"/>
      <c r="BG16" s="450"/>
      <c r="BH16" s="450"/>
      <c r="BI16" s="450"/>
      <c r="BJ16" s="450"/>
      <c r="BK16" s="450"/>
      <c r="BL16" s="450"/>
      <c r="BM16" s="451"/>
      <c r="BN16" s="415">
        <v>5167389</v>
      </c>
      <c r="BO16" s="416"/>
      <c r="BP16" s="416"/>
      <c r="BQ16" s="416"/>
      <c r="BR16" s="416"/>
      <c r="BS16" s="416"/>
      <c r="BT16" s="416"/>
      <c r="BU16" s="417"/>
      <c r="BV16" s="415">
        <v>4997564</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134</v>
      </c>
      <c r="N17" s="520"/>
      <c r="O17" s="520"/>
      <c r="P17" s="520"/>
      <c r="Q17" s="521"/>
      <c r="R17" s="516" t="s">
        <v>132</v>
      </c>
      <c r="S17" s="517"/>
      <c r="T17" s="517"/>
      <c r="U17" s="517"/>
      <c r="V17" s="518"/>
      <c r="W17" s="431" t="s">
        <v>135</v>
      </c>
      <c r="X17" s="432"/>
      <c r="Y17" s="432"/>
      <c r="Z17" s="432"/>
      <c r="AA17" s="432"/>
      <c r="AB17" s="422"/>
      <c r="AC17" s="466">
        <v>2296</v>
      </c>
      <c r="AD17" s="467"/>
      <c r="AE17" s="467"/>
      <c r="AF17" s="467"/>
      <c r="AG17" s="506"/>
      <c r="AH17" s="466">
        <v>2511</v>
      </c>
      <c r="AI17" s="467"/>
      <c r="AJ17" s="467"/>
      <c r="AK17" s="467"/>
      <c r="AL17" s="468"/>
      <c r="AM17" s="444"/>
      <c r="AN17" s="445"/>
      <c r="AO17" s="445"/>
      <c r="AP17" s="445"/>
      <c r="AQ17" s="445"/>
      <c r="AR17" s="445"/>
      <c r="AS17" s="445"/>
      <c r="AT17" s="446"/>
      <c r="AU17" s="447"/>
      <c r="AV17" s="448"/>
      <c r="AW17" s="448"/>
      <c r="AX17" s="448"/>
      <c r="AY17" s="449" t="s">
        <v>136</v>
      </c>
      <c r="AZ17" s="450"/>
      <c r="BA17" s="450"/>
      <c r="BB17" s="450"/>
      <c r="BC17" s="450"/>
      <c r="BD17" s="450"/>
      <c r="BE17" s="450"/>
      <c r="BF17" s="450"/>
      <c r="BG17" s="450"/>
      <c r="BH17" s="450"/>
      <c r="BI17" s="450"/>
      <c r="BJ17" s="450"/>
      <c r="BK17" s="450"/>
      <c r="BL17" s="450"/>
      <c r="BM17" s="451"/>
      <c r="BN17" s="415">
        <v>1151631</v>
      </c>
      <c r="BO17" s="416"/>
      <c r="BP17" s="416"/>
      <c r="BQ17" s="416"/>
      <c r="BR17" s="416"/>
      <c r="BS17" s="416"/>
      <c r="BT17" s="416"/>
      <c r="BU17" s="417"/>
      <c r="BV17" s="415">
        <v>1098392</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137</v>
      </c>
      <c r="C18" s="458"/>
      <c r="D18" s="458"/>
      <c r="E18" s="527"/>
      <c r="F18" s="527"/>
      <c r="G18" s="527"/>
      <c r="H18" s="527"/>
      <c r="I18" s="527"/>
      <c r="J18" s="527"/>
      <c r="K18" s="527"/>
      <c r="L18" s="528">
        <v>583.69000000000005</v>
      </c>
      <c r="M18" s="528"/>
      <c r="N18" s="528"/>
      <c r="O18" s="528"/>
      <c r="P18" s="528"/>
      <c r="Q18" s="528"/>
      <c r="R18" s="529"/>
      <c r="S18" s="529"/>
      <c r="T18" s="529"/>
      <c r="U18" s="529"/>
      <c r="V18" s="530"/>
      <c r="W18" s="433"/>
      <c r="X18" s="434"/>
      <c r="Y18" s="434"/>
      <c r="Z18" s="434"/>
      <c r="AA18" s="434"/>
      <c r="AB18" s="425"/>
      <c r="AC18" s="531">
        <v>57.5</v>
      </c>
      <c r="AD18" s="532"/>
      <c r="AE18" s="532"/>
      <c r="AF18" s="532"/>
      <c r="AG18" s="533"/>
      <c r="AH18" s="531">
        <v>51.2</v>
      </c>
      <c r="AI18" s="532"/>
      <c r="AJ18" s="532"/>
      <c r="AK18" s="532"/>
      <c r="AL18" s="534"/>
      <c r="AM18" s="444"/>
      <c r="AN18" s="445"/>
      <c r="AO18" s="445"/>
      <c r="AP18" s="445"/>
      <c r="AQ18" s="445"/>
      <c r="AR18" s="445"/>
      <c r="AS18" s="445"/>
      <c r="AT18" s="446"/>
      <c r="AU18" s="447"/>
      <c r="AV18" s="448"/>
      <c r="AW18" s="448"/>
      <c r="AX18" s="448"/>
      <c r="AY18" s="449" t="s">
        <v>138</v>
      </c>
      <c r="AZ18" s="450"/>
      <c r="BA18" s="450"/>
      <c r="BB18" s="450"/>
      <c r="BC18" s="450"/>
      <c r="BD18" s="450"/>
      <c r="BE18" s="450"/>
      <c r="BF18" s="450"/>
      <c r="BG18" s="450"/>
      <c r="BH18" s="450"/>
      <c r="BI18" s="450"/>
      <c r="BJ18" s="450"/>
      <c r="BK18" s="450"/>
      <c r="BL18" s="450"/>
      <c r="BM18" s="451"/>
      <c r="BN18" s="415">
        <v>5378500</v>
      </c>
      <c r="BO18" s="416"/>
      <c r="BP18" s="416"/>
      <c r="BQ18" s="416"/>
      <c r="BR18" s="416"/>
      <c r="BS18" s="416"/>
      <c r="BT18" s="416"/>
      <c r="BU18" s="417"/>
      <c r="BV18" s="415">
        <v>5718289</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139</v>
      </c>
      <c r="C19" s="458"/>
      <c r="D19" s="458"/>
      <c r="E19" s="527"/>
      <c r="F19" s="527"/>
      <c r="G19" s="527"/>
      <c r="H19" s="527"/>
      <c r="I19" s="527"/>
      <c r="J19" s="527"/>
      <c r="K19" s="527"/>
      <c r="L19" s="535">
        <v>14</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140</v>
      </c>
      <c r="AZ19" s="450"/>
      <c r="BA19" s="450"/>
      <c r="BB19" s="450"/>
      <c r="BC19" s="450"/>
      <c r="BD19" s="450"/>
      <c r="BE19" s="450"/>
      <c r="BF19" s="450"/>
      <c r="BG19" s="450"/>
      <c r="BH19" s="450"/>
      <c r="BI19" s="450"/>
      <c r="BJ19" s="450"/>
      <c r="BK19" s="450"/>
      <c r="BL19" s="450"/>
      <c r="BM19" s="451"/>
      <c r="BN19" s="415">
        <v>7593702</v>
      </c>
      <c r="BO19" s="416"/>
      <c r="BP19" s="416"/>
      <c r="BQ19" s="416"/>
      <c r="BR19" s="416"/>
      <c r="BS19" s="416"/>
      <c r="BT19" s="416"/>
      <c r="BU19" s="417"/>
      <c r="BV19" s="415">
        <v>7649074</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141</v>
      </c>
      <c r="C20" s="458"/>
      <c r="D20" s="458"/>
      <c r="E20" s="527"/>
      <c r="F20" s="527"/>
      <c r="G20" s="527"/>
      <c r="H20" s="527"/>
      <c r="I20" s="527"/>
      <c r="J20" s="527"/>
      <c r="K20" s="527"/>
      <c r="L20" s="535">
        <v>4052</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142</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143</v>
      </c>
      <c r="C22" s="546"/>
      <c r="D22" s="547"/>
      <c r="E22" s="427" t="s">
        <v>1</v>
      </c>
      <c r="F22" s="432"/>
      <c r="G22" s="432"/>
      <c r="H22" s="432"/>
      <c r="I22" s="432"/>
      <c r="J22" s="432"/>
      <c r="K22" s="422"/>
      <c r="L22" s="427" t="s">
        <v>144</v>
      </c>
      <c r="M22" s="432"/>
      <c r="N22" s="432"/>
      <c r="O22" s="432"/>
      <c r="P22" s="422"/>
      <c r="Q22" s="554" t="s">
        <v>145</v>
      </c>
      <c r="R22" s="555"/>
      <c r="S22" s="555"/>
      <c r="T22" s="555"/>
      <c r="U22" s="555"/>
      <c r="V22" s="556"/>
      <c r="W22" s="560" t="s">
        <v>146</v>
      </c>
      <c r="X22" s="546"/>
      <c r="Y22" s="547"/>
      <c r="Z22" s="427" t="s">
        <v>1</v>
      </c>
      <c r="AA22" s="432"/>
      <c r="AB22" s="432"/>
      <c r="AC22" s="432"/>
      <c r="AD22" s="432"/>
      <c r="AE22" s="432"/>
      <c r="AF22" s="432"/>
      <c r="AG22" s="422"/>
      <c r="AH22" s="573" t="s">
        <v>147</v>
      </c>
      <c r="AI22" s="432"/>
      <c r="AJ22" s="432"/>
      <c r="AK22" s="432"/>
      <c r="AL22" s="422"/>
      <c r="AM22" s="573" t="s">
        <v>148</v>
      </c>
      <c r="AN22" s="574"/>
      <c r="AO22" s="574"/>
      <c r="AP22" s="574"/>
      <c r="AQ22" s="574"/>
      <c r="AR22" s="575"/>
      <c r="AS22" s="554" t="s">
        <v>145</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149</v>
      </c>
      <c r="AZ23" s="376"/>
      <c r="BA23" s="376"/>
      <c r="BB23" s="376"/>
      <c r="BC23" s="376"/>
      <c r="BD23" s="376"/>
      <c r="BE23" s="376"/>
      <c r="BF23" s="376"/>
      <c r="BG23" s="376"/>
      <c r="BH23" s="376"/>
      <c r="BI23" s="376"/>
      <c r="BJ23" s="376"/>
      <c r="BK23" s="376"/>
      <c r="BL23" s="376"/>
      <c r="BM23" s="377"/>
      <c r="BN23" s="415">
        <v>9102540</v>
      </c>
      <c r="BO23" s="416"/>
      <c r="BP23" s="416"/>
      <c r="BQ23" s="416"/>
      <c r="BR23" s="416"/>
      <c r="BS23" s="416"/>
      <c r="BT23" s="416"/>
      <c r="BU23" s="417"/>
      <c r="BV23" s="415">
        <v>9442865</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150</v>
      </c>
      <c r="F24" s="445"/>
      <c r="G24" s="445"/>
      <c r="H24" s="445"/>
      <c r="I24" s="445"/>
      <c r="J24" s="445"/>
      <c r="K24" s="446"/>
      <c r="L24" s="466">
        <v>1</v>
      </c>
      <c r="M24" s="467"/>
      <c r="N24" s="467"/>
      <c r="O24" s="467"/>
      <c r="P24" s="506"/>
      <c r="Q24" s="466">
        <v>7700</v>
      </c>
      <c r="R24" s="467"/>
      <c r="S24" s="467"/>
      <c r="T24" s="467"/>
      <c r="U24" s="467"/>
      <c r="V24" s="506"/>
      <c r="W24" s="561"/>
      <c r="X24" s="549"/>
      <c r="Y24" s="550"/>
      <c r="Z24" s="465" t="s">
        <v>151</v>
      </c>
      <c r="AA24" s="445"/>
      <c r="AB24" s="445"/>
      <c r="AC24" s="445"/>
      <c r="AD24" s="445"/>
      <c r="AE24" s="445"/>
      <c r="AF24" s="445"/>
      <c r="AG24" s="446"/>
      <c r="AH24" s="466">
        <v>229</v>
      </c>
      <c r="AI24" s="467"/>
      <c r="AJ24" s="467"/>
      <c r="AK24" s="467"/>
      <c r="AL24" s="506"/>
      <c r="AM24" s="466">
        <v>688832</v>
      </c>
      <c r="AN24" s="467"/>
      <c r="AO24" s="467"/>
      <c r="AP24" s="467"/>
      <c r="AQ24" s="467"/>
      <c r="AR24" s="506"/>
      <c r="AS24" s="466">
        <v>3008</v>
      </c>
      <c r="AT24" s="467"/>
      <c r="AU24" s="467"/>
      <c r="AV24" s="467"/>
      <c r="AW24" s="467"/>
      <c r="AX24" s="468"/>
      <c r="AY24" s="581" t="s">
        <v>152</v>
      </c>
      <c r="AZ24" s="582"/>
      <c r="BA24" s="582"/>
      <c r="BB24" s="582"/>
      <c r="BC24" s="582"/>
      <c r="BD24" s="582"/>
      <c r="BE24" s="582"/>
      <c r="BF24" s="582"/>
      <c r="BG24" s="582"/>
      <c r="BH24" s="582"/>
      <c r="BI24" s="582"/>
      <c r="BJ24" s="582"/>
      <c r="BK24" s="582"/>
      <c r="BL24" s="582"/>
      <c r="BM24" s="583"/>
      <c r="BN24" s="415">
        <v>8066056</v>
      </c>
      <c r="BO24" s="416"/>
      <c r="BP24" s="416"/>
      <c r="BQ24" s="416"/>
      <c r="BR24" s="416"/>
      <c r="BS24" s="416"/>
      <c r="BT24" s="416"/>
      <c r="BU24" s="417"/>
      <c r="BV24" s="415">
        <v>8401276</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153</v>
      </c>
      <c r="F25" s="445"/>
      <c r="G25" s="445"/>
      <c r="H25" s="445"/>
      <c r="I25" s="445"/>
      <c r="J25" s="445"/>
      <c r="K25" s="446"/>
      <c r="L25" s="466">
        <v>1</v>
      </c>
      <c r="M25" s="467"/>
      <c r="N25" s="467"/>
      <c r="O25" s="467"/>
      <c r="P25" s="506"/>
      <c r="Q25" s="466">
        <v>6160</v>
      </c>
      <c r="R25" s="467"/>
      <c r="S25" s="467"/>
      <c r="T25" s="467"/>
      <c r="U25" s="467"/>
      <c r="V25" s="506"/>
      <c r="W25" s="561"/>
      <c r="X25" s="549"/>
      <c r="Y25" s="550"/>
      <c r="Z25" s="465" t="s">
        <v>154</v>
      </c>
      <c r="AA25" s="445"/>
      <c r="AB25" s="445"/>
      <c r="AC25" s="445"/>
      <c r="AD25" s="445"/>
      <c r="AE25" s="445"/>
      <c r="AF25" s="445"/>
      <c r="AG25" s="446"/>
      <c r="AH25" s="466">
        <v>43</v>
      </c>
      <c r="AI25" s="467"/>
      <c r="AJ25" s="467"/>
      <c r="AK25" s="467"/>
      <c r="AL25" s="506"/>
      <c r="AM25" s="466">
        <v>116444</v>
      </c>
      <c r="AN25" s="467"/>
      <c r="AO25" s="467"/>
      <c r="AP25" s="467"/>
      <c r="AQ25" s="467"/>
      <c r="AR25" s="506"/>
      <c r="AS25" s="466">
        <v>2708</v>
      </c>
      <c r="AT25" s="467"/>
      <c r="AU25" s="467"/>
      <c r="AV25" s="467"/>
      <c r="AW25" s="467"/>
      <c r="AX25" s="468"/>
      <c r="AY25" s="375" t="s">
        <v>155</v>
      </c>
      <c r="AZ25" s="376"/>
      <c r="BA25" s="376"/>
      <c r="BB25" s="376"/>
      <c r="BC25" s="376"/>
      <c r="BD25" s="376"/>
      <c r="BE25" s="376"/>
      <c r="BF25" s="376"/>
      <c r="BG25" s="376"/>
      <c r="BH25" s="376"/>
      <c r="BI25" s="376"/>
      <c r="BJ25" s="376"/>
      <c r="BK25" s="376"/>
      <c r="BL25" s="376"/>
      <c r="BM25" s="377"/>
      <c r="BN25" s="378">
        <v>164865</v>
      </c>
      <c r="BO25" s="379"/>
      <c r="BP25" s="379"/>
      <c r="BQ25" s="379"/>
      <c r="BR25" s="379"/>
      <c r="BS25" s="379"/>
      <c r="BT25" s="379"/>
      <c r="BU25" s="380"/>
      <c r="BV25" s="378">
        <v>176792</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156</v>
      </c>
      <c r="F26" s="445"/>
      <c r="G26" s="445"/>
      <c r="H26" s="445"/>
      <c r="I26" s="445"/>
      <c r="J26" s="445"/>
      <c r="K26" s="446"/>
      <c r="L26" s="466">
        <v>1</v>
      </c>
      <c r="M26" s="467"/>
      <c r="N26" s="467"/>
      <c r="O26" s="467"/>
      <c r="P26" s="506"/>
      <c r="Q26" s="466">
        <v>5540</v>
      </c>
      <c r="R26" s="467"/>
      <c r="S26" s="467"/>
      <c r="T26" s="467"/>
      <c r="U26" s="467"/>
      <c r="V26" s="506"/>
      <c r="W26" s="561"/>
      <c r="X26" s="549"/>
      <c r="Y26" s="550"/>
      <c r="Z26" s="465" t="s">
        <v>157</v>
      </c>
      <c r="AA26" s="571"/>
      <c r="AB26" s="571"/>
      <c r="AC26" s="571"/>
      <c r="AD26" s="571"/>
      <c r="AE26" s="571"/>
      <c r="AF26" s="571"/>
      <c r="AG26" s="572"/>
      <c r="AH26" s="466">
        <v>10</v>
      </c>
      <c r="AI26" s="467"/>
      <c r="AJ26" s="467"/>
      <c r="AK26" s="467"/>
      <c r="AL26" s="506"/>
      <c r="AM26" s="466">
        <v>26430</v>
      </c>
      <c r="AN26" s="467"/>
      <c r="AO26" s="467"/>
      <c r="AP26" s="467"/>
      <c r="AQ26" s="467"/>
      <c r="AR26" s="506"/>
      <c r="AS26" s="466">
        <v>2643</v>
      </c>
      <c r="AT26" s="467"/>
      <c r="AU26" s="467"/>
      <c r="AV26" s="467"/>
      <c r="AW26" s="467"/>
      <c r="AX26" s="468"/>
      <c r="AY26" s="418" t="s">
        <v>158</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159</v>
      </c>
      <c r="F27" s="445"/>
      <c r="G27" s="445"/>
      <c r="H27" s="445"/>
      <c r="I27" s="445"/>
      <c r="J27" s="445"/>
      <c r="K27" s="446"/>
      <c r="L27" s="466">
        <v>1</v>
      </c>
      <c r="M27" s="467"/>
      <c r="N27" s="467"/>
      <c r="O27" s="467"/>
      <c r="P27" s="506"/>
      <c r="Q27" s="466">
        <v>2650</v>
      </c>
      <c r="R27" s="467"/>
      <c r="S27" s="467"/>
      <c r="T27" s="467"/>
      <c r="U27" s="467"/>
      <c r="V27" s="506"/>
      <c r="W27" s="561"/>
      <c r="X27" s="549"/>
      <c r="Y27" s="550"/>
      <c r="Z27" s="465" t="s">
        <v>160</v>
      </c>
      <c r="AA27" s="445"/>
      <c r="AB27" s="445"/>
      <c r="AC27" s="445"/>
      <c r="AD27" s="445"/>
      <c r="AE27" s="445"/>
      <c r="AF27" s="445"/>
      <c r="AG27" s="446"/>
      <c r="AH27" s="466">
        <v>18</v>
      </c>
      <c r="AI27" s="467"/>
      <c r="AJ27" s="467"/>
      <c r="AK27" s="467"/>
      <c r="AL27" s="506"/>
      <c r="AM27" s="466">
        <v>49122</v>
      </c>
      <c r="AN27" s="467"/>
      <c r="AO27" s="467"/>
      <c r="AP27" s="467"/>
      <c r="AQ27" s="467"/>
      <c r="AR27" s="506"/>
      <c r="AS27" s="466">
        <v>2729</v>
      </c>
      <c r="AT27" s="467"/>
      <c r="AU27" s="467"/>
      <c r="AV27" s="467"/>
      <c r="AW27" s="467"/>
      <c r="AX27" s="468"/>
      <c r="AY27" s="507" t="s">
        <v>161</v>
      </c>
      <c r="AZ27" s="508"/>
      <c r="BA27" s="508"/>
      <c r="BB27" s="508"/>
      <c r="BC27" s="508"/>
      <c r="BD27" s="508"/>
      <c r="BE27" s="508"/>
      <c r="BF27" s="508"/>
      <c r="BG27" s="508"/>
      <c r="BH27" s="508"/>
      <c r="BI27" s="508"/>
      <c r="BJ27" s="508"/>
      <c r="BK27" s="508"/>
      <c r="BL27" s="508"/>
      <c r="BM27" s="509"/>
      <c r="BN27" s="584" t="s">
        <v>118</v>
      </c>
      <c r="BO27" s="585"/>
      <c r="BP27" s="585"/>
      <c r="BQ27" s="585"/>
      <c r="BR27" s="585"/>
      <c r="BS27" s="585"/>
      <c r="BT27" s="585"/>
      <c r="BU27" s="586"/>
      <c r="BV27" s="584">
        <v>13743</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162</v>
      </c>
      <c r="F28" s="445"/>
      <c r="G28" s="445"/>
      <c r="H28" s="445"/>
      <c r="I28" s="445"/>
      <c r="J28" s="445"/>
      <c r="K28" s="446"/>
      <c r="L28" s="466">
        <v>1</v>
      </c>
      <c r="M28" s="467"/>
      <c r="N28" s="467"/>
      <c r="O28" s="467"/>
      <c r="P28" s="506"/>
      <c r="Q28" s="466">
        <v>1990</v>
      </c>
      <c r="R28" s="467"/>
      <c r="S28" s="467"/>
      <c r="T28" s="467"/>
      <c r="U28" s="467"/>
      <c r="V28" s="506"/>
      <c r="W28" s="561"/>
      <c r="X28" s="549"/>
      <c r="Y28" s="550"/>
      <c r="Z28" s="465" t="s">
        <v>163</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164</v>
      </c>
      <c r="AZ28" s="588"/>
      <c r="BA28" s="588"/>
      <c r="BB28" s="589"/>
      <c r="BC28" s="375" t="s">
        <v>165</v>
      </c>
      <c r="BD28" s="376"/>
      <c r="BE28" s="376"/>
      <c r="BF28" s="376"/>
      <c r="BG28" s="376"/>
      <c r="BH28" s="376"/>
      <c r="BI28" s="376"/>
      <c r="BJ28" s="376"/>
      <c r="BK28" s="376"/>
      <c r="BL28" s="376"/>
      <c r="BM28" s="377"/>
      <c r="BN28" s="378">
        <v>4203025</v>
      </c>
      <c r="BO28" s="379"/>
      <c r="BP28" s="379"/>
      <c r="BQ28" s="379"/>
      <c r="BR28" s="379"/>
      <c r="BS28" s="379"/>
      <c r="BT28" s="379"/>
      <c r="BU28" s="380"/>
      <c r="BV28" s="378">
        <v>3658793</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166</v>
      </c>
      <c r="F29" s="445"/>
      <c r="G29" s="445"/>
      <c r="H29" s="445"/>
      <c r="I29" s="445"/>
      <c r="J29" s="445"/>
      <c r="K29" s="446"/>
      <c r="L29" s="466">
        <v>12</v>
      </c>
      <c r="M29" s="467"/>
      <c r="N29" s="467"/>
      <c r="O29" s="467"/>
      <c r="P29" s="506"/>
      <c r="Q29" s="466">
        <v>1850</v>
      </c>
      <c r="R29" s="467"/>
      <c r="S29" s="467"/>
      <c r="T29" s="467"/>
      <c r="U29" s="467"/>
      <c r="V29" s="506"/>
      <c r="W29" s="562"/>
      <c r="X29" s="563"/>
      <c r="Y29" s="564"/>
      <c r="Z29" s="465" t="s">
        <v>167</v>
      </c>
      <c r="AA29" s="445"/>
      <c r="AB29" s="445"/>
      <c r="AC29" s="445"/>
      <c r="AD29" s="445"/>
      <c r="AE29" s="445"/>
      <c r="AF29" s="445"/>
      <c r="AG29" s="446"/>
      <c r="AH29" s="466">
        <v>247</v>
      </c>
      <c r="AI29" s="467"/>
      <c r="AJ29" s="467"/>
      <c r="AK29" s="467"/>
      <c r="AL29" s="506"/>
      <c r="AM29" s="466">
        <v>737954</v>
      </c>
      <c r="AN29" s="467"/>
      <c r="AO29" s="467"/>
      <c r="AP29" s="467"/>
      <c r="AQ29" s="467"/>
      <c r="AR29" s="506"/>
      <c r="AS29" s="466">
        <v>2988</v>
      </c>
      <c r="AT29" s="467"/>
      <c r="AU29" s="467"/>
      <c r="AV29" s="467"/>
      <c r="AW29" s="467"/>
      <c r="AX29" s="468"/>
      <c r="AY29" s="590"/>
      <c r="AZ29" s="591"/>
      <c r="BA29" s="591"/>
      <c r="BB29" s="592"/>
      <c r="BC29" s="449" t="s">
        <v>168</v>
      </c>
      <c r="BD29" s="450"/>
      <c r="BE29" s="450"/>
      <c r="BF29" s="450"/>
      <c r="BG29" s="450"/>
      <c r="BH29" s="450"/>
      <c r="BI29" s="450"/>
      <c r="BJ29" s="450"/>
      <c r="BK29" s="450"/>
      <c r="BL29" s="450"/>
      <c r="BM29" s="451"/>
      <c r="BN29" s="415">
        <v>195799</v>
      </c>
      <c r="BO29" s="416"/>
      <c r="BP29" s="416"/>
      <c r="BQ29" s="416"/>
      <c r="BR29" s="416"/>
      <c r="BS29" s="416"/>
      <c r="BT29" s="416"/>
      <c r="BU29" s="417"/>
      <c r="BV29" s="415">
        <v>195334</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169</v>
      </c>
      <c r="X30" s="569"/>
      <c r="Y30" s="569"/>
      <c r="Z30" s="569"/>
      <c r="AA30" s="569"/>
      <c r="AB30" s="569"/>
      <c r="AC30" s="569"/>
      <c r="AD30" s="569"/>
      <c r="AE30" s="569"/>
      <c r="AF30" s="569"/>
      <c r="AG30" s="570"/>
      <c r="AH30" s="531">
        <v>90.2</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170</v>
      </c>
      <c r="BD30" s="582"/>
      <c r="BE30" s="582"/>
      <c r="BF30" s="582"/>
      <c r="BG30" s="582"/>
      <c r="BH30" s="582"/>
      <c r="BI30" s="582"/>
      <c r="BJ30" s="582"/>
      <c r="BK30" s="582"/>
      <c r="BL30" s="582"/>
      <c r="BM30" s="583"/>
      <c r="BN30" s="584">
        <v>2331785</v>
      </c>
      <c r="BO30" s="585"/>
      <c r="BP30" s="585"/>
      <c r="BQ30" s="585"/>
      <c r="BR30" s="585"/>
      <c r="BS30" s="585"/>
      <c r="BT30" s="585"/>
      <c r="BU30" s="586"/>
      <c r="BV30" s="584">
        <v>2212496</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177</v>
      </c>
      <c r="D33" s="439"/>
      <c r="E33" s="404" t="s">
        <v>178</v>
      </c>
      <c r="F33" s="404"/>
      <c r="G33" s="404"/>
      <c r="H33" s="404"/>
      <c r="I33" s="404"/>
      <c r="J33" s="404"/>
      <c r="K33" s="404"/>
      <c r="L33" s="404"/>
      <c r="M33" s="404"/>
      <c r="N33" s="404"/>
      <c r="O33" s="404"/>
      <c r="P33" s="404"/>
      <c r="Q33" s="404"/>
      <c r="R33" s="404"/>
      <c r="S33" s="404"/>
      <c r="T33" s="167"/>
      <c r="U33" s="439" t="s">
        <v>177</v>
      </c>
      <c r="V33" s="439"/>
      <c r="W33" s="404" t="s">
        <v>178</v>
      </c>
      <c r="X33" s="404"/>
      <c r="Y33" s="404"/>
      <c r="Z33" s="404"/>
      <c r="AA33" s="404"/>
      <c r="AB33" s="404"/>
      <c r="AC33" s="404"/>
      <c r="AD33" s="404"/>
      <c r="AE33" s="404"/>
      <c r="AF33" s="404"/>
      <c r="AG33" s="404"/>
      <c r="AH33" s="404"/>
      <c r="AI33" s="404"/>
      <c r="AJ33" s="404"/>
      <c r="AK33" s="404"/>
      <c r="AL33" s="167"/>
      <c r="AM33" s="439" t="s">
        <v>177</v>
      </c>
      <c r="AN33" s="439"/>
      <c r="AO33" s="404" t="s">
        <v>178</v>
      </c>
      <c r="AP33" s="404"/>
      <c r="AQ33" s="404"/>
      <c r="AR33" s="404"/>
      <c r="AS33" s="404"/>
      <c r="AT33" s="404"/>
      <c r="AU33" s="404"/>
      <c r="AV33" s="404"/>
      <c r="AW33" s="404"/>
      <c r="AX33" s="404"/>
      <c r="AY33" s="404"/>
      <c r="AZ33" s="404"/>
      <c r="BA33" s="404"/>
      <c r="BB33" s="404"/>
      <c r="BC33" s="404"/>
      <c r="BD33" s="168"/>
      <c r="BE33" s="404" t="s">
        <v>179</v>
      </c>
      <c r="BF33" s="404"/>
      <c r="BG33" s="404" t="s">
        <v>180</v>
      </c>
      <c r="BH33" s="404"/>
      <c r="BI33" s="404"/>
      <c r="BJ33" s="404"/>
      <c r="BK33" s="404"/>
      <c r="BL33" s="404"/>
      <c r="BM33" s="404"/>
      <c r="BN33" s="404"/>
      <c r="BO33" s="404"/>
      <c r="BP33" s="404"/>
      <c r="BQ33" s="404"/>
      <c r="BR33" s="404"/>
      <c r="BS33" s="404"/>
      <c r="BT33" s="404"/>
      <c r="BU33" s="404"/>
      <c r="BV33" s="168"/>
      <c r="BW33" s="439" t="s">
        <v>179</v>
      </c>
      <c r="BX33" s="439"/>
      <c r="BY33" s="404" t="s">
        <v>181</v>
      </c>
      <c r="BZ33" s="404"/>
      <c r="CA33" s="404"/>
      <c r="CB33" s="404"/>
      <c r="CC33" s="404"/>
      <c r="CD33" s="404"/>
      <c r="CE33" s="404"/>
      <c r="CF33" s="404"/>
      <c r="CG33" s="404"/>
      <c r="CH33" s="404"/>
      <c r="CI33" s="404"/>
      <c r="CJ33" s="404"/>
      <c r="CK33" s="404"/>
      <c r="CL33" s="404"/>
      <c r="CM33" s="404"/>
      <c r="CN33" s="167"/>
      <c r="CO33" s="439" t="s">
        <v>177</v>
      </c>
      <c r="CP33" s="439"/>
      <c r="CQ33" s="404" t="s">
        <v>182</v>
      </c>
      <c r="CR33" s="404"/>
      <c r="CS33" s="404"/>
      <c r="CT33" s="404"/>
      <c r="CU33" s="404"/>
      <c r="CV33" s="404"/>
      <c r="CW33" s="404"/>
      <c r="CX33" s="404"/>
      <c r="CY33" s="404"/>
      <c r="CZ33" s="404"/>
      <c r="DA33" s="404"/>
      <c r="DB33" s="404"/>
      <c r="DC33" s="404"/>
      <c r="DD33" s="404"/>
      <c r="DE33" s="404"/>
      <c r="DF33" s="167"/>
      <c r="DG33" s="404" t="s">
        <v>183</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3</v>
      </c>
      <c r="V34" s="596"/>
      <c r="W34" s="597" t="str">
        <f>IF('各会計、関係団体の財政状況及び健全化判断比率'!B28="","",'各会計、関係団体の財政状況及び健全化判断比率'!B28)</f>
        <v>訪問看護事業特別会計</v>
      </c>
      <c r="X34" s="597"/>
      <c r="Y34" s="597"/>
      <c r="Z34" s="597"/>
      <c r="AA34" s="597"/>
      <c r="AB34" s="597"/>
      <c r="AC34" s="597"/>
      <c r="AD34" s="597"/>
      <c r="AE34" s="597"/>
      <c r="AF34" s="597"/>
      <c r="AG34" s="597"/>
      <c r="AH34" s="597"/>
      <c r="AI34" s="597"/>
      <c r="AJ34" s="597"/>
      <c r="AK34" s="597"/>
      <c r="AL34" s="165"/>
      <c r="AM34" s="596">
        <f>IF(AO34="","",MAX(C34:D43,U34:V43)+1)</f>
        <v>8</v>
      </c>
      <c r="AN34" s="596"/>
      <c r="AO34" s="597" t="str">
        <f>IF('各会計、関係団体の財政状況及び健全化判断比率'!B33="","",'各会計、関係団体の財政状況及び健全化判断比率'!B33)</f>
        <v>病院事業会計</v>
      </c>
      <c r="AP34" s="597"/>
      <c r="AQ34" s="597"/>
      <c r="AR34" s="597"/>
      <c r="AS34" s="597"/>
      <c r="AT34" s="597"/>
      <c r="AU34" s="597"/>
      <c r="AV34" s="597"/>
      <c r="AW34" s="597"/>
      <c r="AX34" s="597"/>
      <c r="AY34" s="597"/>
      <c r="AZ34" s="597"/>
      <c r="BA34" s="597"/>
      <c r="BB34" s="597"/>
      <c r="BC34" s="597"/>
      <c r="BD34" s="165"/>
      <c r="BE34" s="596">
        <f>IF(BG34="","",MAX(C34:D43,U34:V43,AM34:AN43)+1)</f>
        <v>10</v>
      </c>
      <c r="BF34" s="596"/>
      <c r="BG34" s="597" t="str">
        <f>IF('各会計、関係団体の財政状況及び健全化判断比率'!B35="","",'各会計、関係団体の財政状況及び健全化判断比率'!B35)</f>
        <v>簡易水道事業特別会計</v>
      </c>
      <c r="BH34" s="597"/>
      <c r="BI34" s="597"/>
      <c r="BJ34" s="597"/>
      <c r="BK34" s="597"/>
      <c r="BL34" s="597"/>
      <c r="BM34" s="597"/>
      <c r="BN34" s="597"/>
      <c r="BO34" s="597"/>
      <c r="BP34" s="597"/>
      <c r="BQ34" s="597"/>
      <c r="BR34" s="597"/>
      <c r="BS34" s="597"/>
      <c r="BT34" s="597"/>
      <c r="BU34" s="597"/>
      <c r="BV34" s="165"/>
      <c r="BW34" s="596">
        <f>IF(BY34="","",MAX(C34:D43,U34:V43,AM34:AN43,BE34:BF43)+1)</f>
        <v>15</v>
      </c>
      <c r="BX34" s="596"/>
      <c r="BY34" s="597" t="str">
        <f>IF('各会計、関係団体の財政状況及び健全化判断比率'!B68="","",'各会計、関係団体の財政状況及び健全化判断比率'!B68)</f>
        <v>松山広域福祉施設事務組合　一般会計</v>
      </c>
      <c r="BZ34" s="597"/>
      <c r="CA34" s="597"/>
      <c r="CB34" s="597"/>
      <c r="CC34" s="597"/>
      <c r="CD34" s="597"/>
      <c r="CE34" s="597"/>
      <c r="CF34" s="597"/>
      <c r="CG34" s="597"/>
      <c r="CH34" s="597"/>
      <c r="CI34" s="597"/>
      <c r="CJ34" s="597"/>
      <c r="CK34" s="597"/>
      <c r="CL34" s="597"/>
      <c r="CM34" s="597"/>
      <c r="CN34" s="165"/>
      <c r="CO34" s="596">
        <f>IF(CQ34="","",MAX(C34:D43,U34:V43,AM34:AN43,BE34:BF43,BW34:BX43)+1)</f>
        <v>25</v>
      </c>
      <c r="CP34" s="596"/>
      <c r="CQ34" s="597" t="str">
        <f>IF('各会計、関係団体の財政状況及び健全化判断比率'!BS7="","",'各会計、関係団体の財政状況及び健全化判断比率'!BS7)</f>
        <v>公益社団法人久万高原農業公社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凶荒予備事業特別会計</v>
      </c>
      <c r="F35" s="597"/>
      <c r="G35" s="597"/>
      <c r="H35" s="597"/>
      <c r="I35" s="597"/>
      <c r="J35" s="597"/>
      <c r="K35" s="597"/>
      <c r="L35" s="597"/>
      <c r="M35" s="597"/>
      <c r="N35" s="597"/>
      <c r="O35" s="597"/>
      <c r="P35" s="597"/>
      <c r="Q35" s="597"/>
      <c r="R35" s="597"/>
      <c r="S35" s="597"/>
      <c r="T35" s="165"/>
      <c r="U35" s="596">
        <f>IF(W35="","",U34+1)</f>
        <v>4</v>
      </c>
      <c r="V35" s="596"/>
      <c r="W35" s="597" t="str">
        <f>IF('各会計、関係団体の財政状況及び健全化判断比率'!B29="","",'各会計、関係団体の財政状況及び健全化判断比率'!B29)</f>
        <v>国民健康保険事業特別会計</v>
      </c>
      <c r="X35" s="597"/>
      <c r="Y35" s="597"/>
      <c r="Z35" s="597"/>
      <c r="AA35" s="597"/>
      <c r="AB35" s="597"/>
      <c r="AC35" s="597"/>
      <c r="AD35" s="597"/>
      <c r="AE35" s="597"/>
      <c r="AF35" s="597"/>
      <c r="AG35" s="597"/>
      <c r="AH35" s="597"/>
      <c r="AI35" s="597"/>
      <c r="AJ35" s="597"/>
      <c r="AK35" s="597"/>
      <c r="AL35" s="165"/>
      <c r="AM35" s="596">
        <f t="shared" ref="AM35:AM43" si="0">IF(AO35="","",AM34+1)</f>
        <v>9</v>
      </c>
      <c r="AN35" s="596"/>
      <c r="AO35" s="597" t="str">
        <f>IF('各会計、関係団体の財政状況及び健全化判断比率'!B34="","",'各会計、関係団体の財政状況及び健全化判断比率'!B34)</f>
        <v>老人保健施設事業会計</v>
      </c>
      <c r="AP35" s="597"/>
      <c r="AQ35" s="597"/>
      <c r="AR35" s="597"/>
      <c r="AS35" s="597"/>
      <c r="AT35" s="597"/>
      <c r="AU35" s="597"/>
      <c r="AV35" s="597"/>
      <c r="AW35" s="597"/>
      <c r="AX35" s="597"/>
      <c r="AY35" s="597"/>
      <c r="AZ35" s="597"/>
      <c r="BA35" s="597"/>
      <c r="BB35" s="597"/>
      <c r="BC35" s="597"/>
      <c r="BD35" s="165"/>
      <c r="BE35" s="596">
        <f t="shared" ref="BE35:BE43" si="1">IF(BG35="","",BE34+1)</f>
        <v>11</v>
      </c>
      <c r="BF35" s="596"/>
      <c r="BG35" s="597" t="str">
        <f>IF('各会計、関係団体の財政状況及び健全化判断比率'!B36="","",'各会計、関係団体の財政状況及び健全化判断比率'!B36)</f>
        <v>公共下水道事業特別会計</v>
      </c>
      <c r="BH35" s="597"/>
      <c r="BI35" s="597"/>
      <c r="BJ35" s="597"/>
      <c r="BK35" s="597"/>
      <c r="BL35" s="597"/>
      <c r="BM35" s="597"/>
      <c r="BN35" s="597"/>
      <c r="BO35" s="597"/>
      <c r="BP35" s="597"/>
      <c r="BQ35" s="597"/>
      <c r="BR35" s="597"/>
      <c r="BS35" s="597"/>
      <c r="BT35" s="597"/>
      <c r="BU35" s="597"/>
      <c r="BV35" s="165"/>
      <c r="BW35" s="596">
        <f t="shared" ref="BW35:BW43" si="2">IF(BY35="","",BW34+1)</f>
        <v>16</v>
      </c>
      <c r="BX35" s="596"/>
      <c r="BY35" s="597" t="str">
        <f>IF('各会計、関係団体の財政状況及び健全化判断比率'!B69="","",'各会計、関係団体の財政状況及び健全化判断比率'!B69)</f>
        <v>松山広域福祉施設事務組合　公営企業会計</v>
      </c>
      <c r="BZ35" s="597"/>
      <c r="CA35" s="597"/>
      <c r="CB35" s="597"/>
      <c r="CC35" s="597"/>
      <c r="CD35" s="597"/>
      <c r="CE35" s="597"/>
      <c r="CF35" s="597"/>
      <c r="CG35" s="597"/>
      <c r="CH35" s="597"/>
      <c r="CI35" s="597"/>
      <c r="CJ35" s="597"/>
      <c r="CK35" s="597"/>
      <c r="CL35" s="597"/>
      <c r="CM35" s="597"/>
      <c r="CN35" s="165"/>
      <c r="CO35" s="596">
        <f t="shared" ref="CO35:CO43" si="3">IF(CQ35="","",CO34+1)</f>
        <v>26</v>
      </c>
      <c r="CP35" s="596"/>
      <c r="CQ35" s="597" t="str">
        <f>IF('各会計、関係団体の財政状況及び健全化判断比率'!BS8="","",'各会計、関係団体の財政状況及び健全化判断比率'!BS8)</f>
        <v>株式会社いぶき</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5</v>
      </c>
      <c r="V36" s="596"/>
      <c r="W36" s="597" t="str">
        <f>IF('各会計、関係団体の財政状況及び健全化判断比率'!B30="","",'各会計、関係団体の財政状況及び健全化判断比率'!B30)</f>
        <v>国民健康保険診療所事業特別会計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12</v>
      </c>
      <c r="BF36" s="596"/>
      <c r="BG36" s="597" t="str">
        <f>IF('各会計、関係団体の財政状況及び健全化判断比率'!B37="","",'各会計、関係団体の財政状況及び健全化判断比率'!B37)</f>
        <v>農業集落排水事業特別会計</v>
      </c>
      <c r="BH36" s="597"/>
      <c r="BI36" s="597"/>
      <c r="BJ36" s="597"/>
      <c r="BK36" s="597"/>
      <c r="BL36" s="597"/>
      <c r="BM36" s="597"/>
      <c r="BN36" s="597"/>
      <c r="BO36" s="597"/>
      <c r="BP36" s="597"/>
      <c r="BQ36" s="597"/>
      <c r="BR36" s="597"/>
      <c r="BS36" s="597"/>
      <c r="BT36" s="597"/>
      <c r="BU36" s="597"/>
      <c r="BV36" s="165"/>
      <c r="BW36" s="596">
        <f t="shared" si="2"/>
        <v>17</v>
      </c>
      <c r="BX36" s="596"/>
      <c r="BY36" s="597" t="str">
        <f>IF('各会計、関係団体の財政状況及び健全化判断比率'!B70="","",'各会計、関係団体の財政状況及び健全化判断比率'!B70)</f>
        <v>愛媛県市町総合事務組合　退職手当事業分</v>
      </c>
      <c r="BZ36" s="597"/>
      <c r="CA36" s="597"/>
      <c r="CB36" s="597"/>
      <c r="CC36" s="597"/>
      <c r="CD36" s="597"/>
      <c r="CE36" s="597"/>
      <c r="CF36" s="597"/>
      <c r="CG36" s="597"/>
      <c r="CH36" s="597"/>
      <c r="CI36" s="597"/>
      <c r="CJ36" s="597"/>
      <c r="CK36" s="597"/>
      <c r="CL36" s="597"/>
      <c r="CM36" s="597"/>
      <c r="CN36" s="165"/>
      <c r="CO36" s="596">
        <f t="shared" si="3"/>
        <v>27</v>
      </c>
      <c r="CP36" s="596"/>
      <c r="CQ36" s="597" t="str">
        <f>IF('各会計、関係団体の財政状況及び健全化判断比率'!BS9="","",'各会計、関係団体の財政状況及び健全化判断比率'!BS9)</f>
        <v>一般社団法人柳谷産業開発公社</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f t="shared" si="4"/>
        <v>6</v>
      </c>
      <c r="V37" s="596"/>
      <c r="W37" s="597" t="str">
        <f>IF('各会計、関係団体の財政状況及び健全化判断比率'!B31="","",'各会計、関係団体の財政状況及び健全化判断比率'!B31)</f>
        <v>介護保険事業特別会計</v>
      </c>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f t="shared" si="1"/>
        <v>13</v>
      </c>
      <c r="BF37" s="596"/>
      <c r="BG37" s="597" t="str">
        <f>IF('各会計、関係団体の財政状況及び健全化判断比率'!B38="","",'各会計、関係団体の財政状況及び健全化判断比率'!B38)</f>
        <v>浄化槽事業特別会計</v>
      </c>
      <c r="BH37" s="597"/>
      <c r="BI37" s="597"/>
      <c r="BJ37" s="597"/>
      <c r="BK37" s="597"/>
      <c r="BL37" s="597"/>
      <c r="BM37" s="597"/>
      <c r="BN37" s="597"/>
      <c r="BO37" s="597"/>
      <c r="BP37" s="597"/>
      <c r="BQ37" s="597"/>
      <c r="BR37" s="597"/>
      <c r="BS37" s="597"/>
      <c r="BT37" s="597"/>
      <c r="BU37" s="597"/>
      <c r="BV37" s="165"/>
      <c r="BW37" s="596">
        <f t="shared" si="2"/>
        <v>18</v>
      </c>
      <c r="BX37" s="596"/>
      <c r="BY37" s="597" t="str">
        <f>IF('各会計、関係団体の財政状況及び健全化判断比率'!B71="","",'各会計、関係団体の財政状況及び健全化判断比率'!B71)</f>
        <v>愛媛県市町総合事務組合　消防補償事業分</v>
      </c>
      <c r="BZ37" s="597"/>
      <c r="CA37" s="597"/>
      <c r="CB37" s="597"/>
      <c r="CC37" s="597"/>
      <c r="CD37" s="597"/>
      <c r="CE37" s="597"/>
      <c r="CF37" s="597"/>
      <c r="CG37" s="597"/>
      <c r="CH37" s="597"/>
      <c r="CI37" s="597"/>
      <c r="CJ37" s="597"/>
      <c r="CK37" s="597"/>
      <c r="CL37" s="597"/>
      <c r="CM37" s="597"/>
      <c r="CN37" s="165"/>
      <c r="CO37" s="596">
        <f t="shared" si="3"/>
        <v>28</v>
      </c>
      <c r="CP37" s="596"/>
      <c r="CQ37" s="597" t="str">
        <f>IF('各会計、関係団体の財政状況及び健全化判断比率'!BS10="","",'各会計、関係団体の財政状況及び健全化判断比率'!BS10)</f>
        <v>株式会社みかわ</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f t="shared" si="4"/>
        <v>7</v>
      </c>
      <c r="V38" s="596"/>
      <c r="W38" s="597" t="str">
        <f>IF('各会計、関係団体の財政状況及び健全化判断比率'!B32="","",'各会計、関係団体の財政状況及び健全化判断比率'!B32)</f>
        <v>後期高齢者医療保険事業特別会計</v>
      </c>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f t="shared" si="1"/>
        <v>14</v>
      </c>
      <c r="BF38" s="596"/>
      <c r="BG38" s="597" t="str">
        <f>IF('各会計、関係団体の財政状況及び健全化判断比率'!B39="","",'各会計、関係団体の財政状況及び健全化判断比率'!B39)</f>
        <v>分譲宅地造成事業特別会計</v>
      </c>
      <c r="BH38" s="597"/>
      <c r="BI38" s="597"/>
      <c r="BJ38" s="597"/>
      <c r="BK38" s="597"/>
      <c r="BL38" s="597"/>
      <c r="BM38" s="597"/>
      <c r="BN38" s="597"/>
      <c r="BO38" s="597"/>
      <c r="BP38" s="597"/>
      <c r="BQ38" s="597"/>
      <c r="BR38" s="597"/>
      <c r="BS38" s="597"/>
      <c r="BT38" s="597"/>
      <c r="BU38" s="597"/>
      <c r="BV38" s="165"/>
      <c r="BW38" s="596">
        <f t="shared" si="2"/>
        <v>19</v>
      </c>
      <c r="BX38" s="596"/>
      <c r="BY38" s="597" t="str">
        <f>IF('各会計、関係団体の財政状況及び健全化判断比率'!B72="","",'各会計、関係団体の財政状況及び健全化判断比率'!B72)</f>
        <v>愛媛県市町総合事務組合　交通災害事業分</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20</v>
      </c>
      <c r="BX39" s="596"/>
      <c r="BY39" s="597" t="str">
        <f>IF('各会計、関係団体の財政状況及び健全化判断比率'!B73="","",'各会計、関係団体の財政状況及び健全化判断比率'!B73)</f>
        <v>愛媛県市町総合事務組合　自治会館事業分</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21</v>
      </c>
      <c r="BX40" s="596"/>
      <c r="BY40" s="597" t="str">
        <f>IF('各会計、関係団体の財政状況及び健全化判断比率'!B74="","",'各会計、関係団体の財政状況及び健全化判断比率'!B74)</f>
        <v>愛媛県市町総合事務組合　議員公務災害事業分</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22</v>
      </c>
      <c r="BX41" s="596"/>
      <c r="BY41" s="597" t="str">
        <f>IF('各会計、関係団体の財政状況及び健全化判断比率'!B75="","",'各会計、関係団体の財政状況及び健全化判断比率'!B75)</f>
        <v>愛媛県市町総合事務組合　共通経費分</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23</v>
      </c>
      <c r="BX42" s="596"/>
      <c r="BY42" s="597" t="str">
        <f>IF('各会計、関係団体の財政状況及び健全化判断比率'!B76="","",'各会計、関係団体の財政状況及び健全化判断比率'!B76)</f>
        <v>愛媛地方税滞納整理機構</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24</v>
      </c>
      <c r="BX43" s="596"/>
      <c r="BY43" s="597" t="str">
        <f>IF('各会計、関係団体の財政状況及び健全化判断比率'!B77="","",'各会計、関係団体の財政状況及び健全化判断比率'!B77)</f>
        <v>愛媛県後期高齢者医療広域連合　一般会計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c r="E52" s="139" t="s">
        <v>191</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534</v>
      </c>
      <c r="G33" s="29" t="s">
        <v>535</v>
      </c>
      <c r="H33" s="29" t="s">
        <v>536</v>
      </c>
      <c r="I33" s="29" t="s">
        <v>537</v>
      </c>
      <c r="J33" s="30" t="s">
        <v>538</v>
      </c>
      <c r="K33" s="22"/>
      <c r="L33" s="22"/>
      <c r="M33" s="22"/>
      <c r="N33" s="22"/>
      <c r="O33" s="22"/>
      <c r="P33" s="22"/>
    </row>
    <row r="34" spans="1:16" ht="39" customHeight="1">
      <c r="A34" s="22"/>
      <c r="B34" s="31"/>
      <c r="C34" s="1181" t="s">
        <v>539</v>
      </c>
      <c r="D34" s="1181"/>
      <c r="E34" s="1182"/>
      <c r="F34" s="32">
        <v>11.61</v>
      </c>
      <c r="G34" s="33">
        <v>11.31</v>
      </c>
      <c r="H34" s="33">
        <v>11.81</v>
      </c>
      <c r="I34" s="33">
        <v>12.11</v>
      </c>
      <c r="J34" s="34">
        <v>11.91</v>
      </c>
      <c r="K34" s="22"/>
      <c r="L34" s="22"/>
      <c r="M34" s="22"/>
      <c r="N34" s="22"/>
      <c r="O34" s="22"/>
      <c r="P34" s="22"/>
    </row>
    <row r="35" spans="1:16" ht="39" customHeight="1">
      <c r="A35" s="22"/>
      <c r="B35" s="35"/>
      <c r="C35" s="1175" t="s">
        <v>540</v>
      </c>
      <c r="D35" s="1176"/>
      <c r="E35" s="1177"/>
      <c r="F35" s="36">
        <v>8.43</v>
      </c>
      <c r="G35" s="37">
        <v>7.49</v>
      </c>
      <c r="H35" s="37">
        <v>7.92</v>
      </c>
      <c r="I35" s="37">
        <v>9.3000000000000007</v>
      </c>
      <c r="J35" s="38">
        <v>6.71</v>
      </c>
      <c r="K35" s="22"/>
      <c r="L35" s="22"/>
      <c r="M35" s="22"/>
      <c r="N35" s="22"/>
      <c r="O35" s="22"/>
      <c r="P35" s="22"/>
    </row>
    <row r="36" spans="1:16" ht="39" customHeight="1">
      <c r="A36" s="22"/>
      <c r="B36" s="35"/>
      <c r="C36" s="1175" t="s">
        <v>541</v>
      </c>
      <c r="D36" s="1176"/>
      <c r="E36" s="1177"/>
      <c r="F36" s="36">
        <v>4.8899999999999997</v>
      </c>
      <c r="G36" s="37">
        <v>5.05</v>
      </c>
      <c r="H36" s="37">
        <v>5.25</v>
      </c>
      <c r="I36" s="37">
        <v>5.71</v>
      </c>
      <c r="J36" s="38">
        <v>5.69</v>
      </c>
      <c r="K36" s="22"/>
      <c r="L36" s="22"/>
      <c r="M36" s="22"/>
      <c r="N36" s="22"/>
      <c r="O36" s="22"/>
      <c r="P36" s="22"/>
    </row>
    <row r="37" spans="1:16" ht="39" customHeight="1">
      <c r="A37" s="22"/>
      <c r="B37" s="35"/>
      <c r="C37" s="1175" t="s">
        <v>542</v>
      </c>
      <c r="D37" s="1176"/>
      <c r="E37" s="1177"/>
      <c r="F37" s="36">
        <v>2.15</v>
      </c>
      <c r="G37" s="37">
        <v>2.5</v>
      </c>
      <c r="H37" s="37">
        <v>2.21</v>
      </c>
      <c r="I37" s="37">
        <v>2.1800000000000002</v>
      </c>
      <c r="J37" s="38">
        <v>2.25</v>
      </c>
      <c r="K37" s="22"/>
      <c r="L37" s="22"/>
      <c r="M37" s="22"/>
      <c r="N37" s="22"/>
      <c r="O37" s="22"/>
      <c r="P37" s="22"/>
    </row>
    <row r="38" spans="1:16" ht="39" customHeight="1">
      <c r="A38" s="22"/>
      <c r="B38" s="35"/>
      <c r="C38" s="1175" t="s">
        <v>543</v>
      </c>
      <c r="D38" s="1176"/>
      <c r="E38" s="1177"/>
      <c r="F38" s="36">
        <v>0.03</v>
      </c>
      <c r="G38" s="37">
        <v>0.05</v>
      </c>
      <c r="H38" s="37">
        <v>0.22</v>
      </c>
      <c r="I38" s="37">
        <v>0.39</v>
      </c>
      <c r="J38" s="38">
        <v>0.4</v>
      </c>
      <c r="K38" s="22"/>
      <c r="L38" s="22"/>
      <c r="M38" s="22"/>
      <c r="N38" s="22"/>
      <c r="O38" s="22"/>
      <c r="P38" s="22"/>
    </row>
    <row r="39" spans="1:16" ht="39" customHeight="1">
      <c r="A39" s="22"/>
      <c r="B39" s="35"/>
      <c r="C39" s="1175" t="s">
        <v>544</v>
      </c>
      <c r="D39" s="1176"/>
      <c r="E39" s="1177"/>
      <c r="F39" s="36">
        <v>0.13</v>
      </c>
      <c r="G39" s="37">
        <v>0.11</v>
      </c>
      <c r="H39" s="37">
        <v>0.03</v>
      </c>
      <c r="I39" s="37">
        <v>0</v>
      </c>
      <c r="J39" s="38">
        <v>0.35</v>
      </c>
      <c r="K39" s="22"/>
      <c r="L39" s="22"/>
      <c r="M39" s="22"/>
      <c r="N39" s="22"/>
      <c r="O39" s="22"/>
      <c r="P39" s="22"/>
    </row>
    <row r="40" spans="1:16" ht="39" customHeight="1">
      <c r="A40" s="22"/>
      <c r="B40" s="35"/>
      <c r="C40" s="1175" t="s">
        <v>545</v>
      </c>
      <c r="D40" s="1176"/>
      <c r="E40" s="1177"/>
      <c r="F40" s="36">
        <v>0.14000000000000001</v>
      </c>
      <c r="G40" s="37">
        <v>0.12</v>
      </c>
      <c r="H40" s="37">
        <v>0.08</v>
      </c>
      <c r="I40" s="37">
        <v>0.09</v>
      </c>
      <c r="J40" s="38">
        <v>0.14000000000000001</v>
      </c>
      <c r="K40" s="22"/>
      <c r="L40" s="22"/>
      <c r="M40" s="22"/>
      <c r="N40" s="22"/>
      <c r="O40" s="22"/>
      <c r="P40" s="22"/>
    </row>
    <row r="41" spans="1:16" ht="39" customHeight="1">
      <c r="A41" s="22"/>
      <c r="B41" s="35"/>
      <c r="C41" s="1175" t="s">
        <v>546</v>
      </c>
      <c r="D41" s="1176"/>
      <c r="E41" s="1177"/>
      <c r="F41" s="36">
        <v>0.06</v>
      </c>
      <c r="G41" s="37">
        <v>0.08</v>
      </c>
      <c r="H41" s="37">
        <v>0.08</v>
      </c>
      <c r="I41" s="37">
        <v>0.09</v>
      </c>
      <c r="J41" s="38">
        <v>0.1</v>
      </c>
      <c r="K41" s="22"/>
      <c r="L41" s="22"/>
      <c r="M41" s="22"/>
      <c r="N41" s="22"/>
      <c r="O41" s="22"/>
      <c r="P41" s="22"/>
    </row>
    <row r="42" spans="1:16" ht="39" customHeight="1">
      <c r="A42" s="22"/>
      <c r="B42" s="39"/>
      <c r="C42" s="1175" t="s">
        <v>547</v>
      </c>
      <c r="D42" s="1176"/>
      <c r="E42" s="1177"/>
      <c r="F42" s="36" t="s">
        <v>495</v>
      </c>
      <c r="G42" s="37" t="s">
        <v>495</v>
      </c>
      <c r="H42" s="37" t="s">
        <v>495</v>
      </c>
      <c r="I42" s="37" t="s">
        <v>495</v>
      </c>
      <c r="J42" s="38" t="s">
        <v>495</v>
      </c>
      <c r="K42" s="22"/>
      <c r="L42" s="22"/>
      <c r="M42" s="22"/>
      <c r="N42" s="22"/>
      <c r="O42" s="22"/>
      <c r="P42" s="22"/>
    </row>
    <row r="43" spans="1:16" ht="39" customHeight="1" thickBot="1">
      <c r="A43" s="22"/>
      <c r="B43" s="40"/>
      <c r="C43" s="1178" t="s">
        <v>548</v>
      </c>
      <c r="D43" s="1179"/>
      <c r="E43" s="1180"/>
      <c r="F43" s="41">
        <v>0.4</v>
      </c>
      <c r="G43" s="42">
        <v>0.35</v>
      </c>
      <c r="H43" s="42">
        <v>0.2</v>
      </c>
      <c r="I43" s="42">
        <v>0.39</v>
      </c>
      <c r="J43" s="43">
        <v>0.23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534</v>
      </c>
      <c r="L44" s="56" t="s">
        <v>535</v>
      </c>
      <c r="M44" s="56" t="s">
        <v>536</v>
      </c>
      <c r="N44" s="56" t="s">
        <v>537</v>
      </c>
      <c r="O44" s="57" t="s">
        <v>538</v>
      </c>
      <c r="P44" s="48"/>
      <c r="Q44" s="48"/>
      <c r="R44" s="48"/>
      <c r="S44" s="48"/>
      <c r="T44" s="48"/>
      <c r="U44" s="48"/>
    </row>
    <row r="45" spans="1:21" ht="30.75" customHeight="1">
      <c r="A45" s="48"/>
      <c r="B45" s="1191" t="s">
        <v>11</v>
      </c>
      <c r="C45" s="1192"/>
      <c r="D45" s="58"/>
      <c r="E45" s="1197" t="s">
        <v>12</v>
      </c>
      <c r="F45" s="1197"/>
      <c r="G45" s="1197"/>
      <c r="H45" s="1197"/>
      <c r="I45" s="1197"/>
      <c r="J45" s="1198"/>
      <c r="K45" s="59">
        <v>1661</v>
      </c>
      <c r="L45" s="60">
        <v>1463</v>
      </c>
      <c r="M45" s="60">
        <v>1343</v>
      </c>
      <c r="N45" s="60">
        <v>1258</v>
      </c>
      <c r="O45" s="61">
        <v>1170</v>
      </c>
      <c r="P45" s="48"/>
      <c r="Q45" s="48"/>
      <c r="R45" s="48"/>
      <c r="S45" s="48"/>
      <c r="T45" s="48"/>
      <c r="U45" s="48"/>
    </row>
    <row r="46" spans="1:21" ht="30.75" customHeight="1">
      <c r="A46" s="48"/>
      <c r="B46" s="1193"/>
      <c r="C46" s="1194"/>
      <c r="D46" s="62"/>
      <c r="E46" s="1185" t="s">
        <v>13</v>
      </c>
      <c r="F46" s="1185"/>
      <c r="G46" s="1185"/>
      <c r="H46" s="1185"/>
      <c r="I46" s="1185"/>
      <c r="J46" s="1186"/>
      <c r="K46" s="63" t="s">
        <v>495</v>
      </c>
      <c r="L46" s="64" t="s">
        <v>495</v>
      </c>
      <c r="M46" s="64" t="s">
        <v>495</v>
      </c>
      <c r="N46" s="64" t="s">
        <v>495</v>
      </c>
      <c r="O46" s="65" t="s">
        <v>495</v>
      </c>
      <c r="P46" s="48"/>
      <c r="Q46" s="48"/>
      <c r="R46" s="48"/>
      <c r="S46" s="48"/>
      <c r="T46" s="48"/>
      <c r="U46" s="48"/>
    </row>
    <row r="47" spans="1:21" ht="30.75" customHeight="1">
      <c r="A47" s="48"/>
      <c r="B47" s="1193"/>
      <c r="C47" s="1194"/>
      <c r="D47" s="62"/>
      <c r="E47" s="1185" t="s">
        <v>14</v>
      </c>
      <c r="F47" s="1185"/>
      <c r="G47" s="1185"/>
      <c r="H47" s="1185"/>
      <c r="I47" s="1185"/>
      <c r="J47" s="1186"/>
      <c r="K47" s="63" t="s">
        <v>495</v>
      </c>
      <c r="L47" s="64" t="s">
        <v>495</v>
      </c>
      <c r="M47" s="64" t="s">
        <v>495</v>
      </c>
      <c r="N47" s="64" t="s">
        <v>495</v>
      </c>
      <c r="O47" s="65" t="s">
        <v>495</v>
      </c>
      <c r="P47" s="48"/>
      <c r="Q47" s="48"/>
      <c r="R47" s="48"/>
      <c r="S47" s="48"/>
      <c r="T47" s="48"/>
      <c r="U47" s="48"/>
    </row>
    <row r="48" spans="1:21" ht="30.75" customHeight="1">
      <c r="A48" s="48"/>
      <c r="B48" s="1193"/>
      <c r="C48" s="1194"/>
      <c r="D48" s="62"/>
      <c r="E48" s="1185" t="s">
        <v>15</v>
      </c>
      <c r="F48" s="1185"/>
      <c r="G48" s="1185"/>
      <c r="H48" s="1185"/>
      <c r="I48" s="1185"/>
      <c r="J48" s="1186"/>
      <c r="K48" s="63">
        <v>642</v>
      </c>
      <c r="L48" s="64">
        <v>653</v>
      </c>
      <c r="M48" s="64">
        <v>663</v>
      </c>
      <c r="N48" s="64">
        <v>650</v>
      </c>
      <c r="O48" s="65">
        <v>619</v>
      </c>
      <c r="P48" s="48"/>
      <c r="Q48" s="48"/>
      <c r="R48" s="48"/>
      <c r="S48" s="48"/>
      <c r="T48" s="48"/>
      <c r="U48" s="48"/>
    </row>
    <row r="49" spans="1:21" ht="30.75" customHeight="1">
      <c r="A49" s="48"/>
      <c r="B49" s="1193"/>
      <c r="C49" s="1194"/>
      <c r="D49" s="62"/>
      <c r="E49" s="1185" t="s">
        <v>16</v>
      </c>
      <c r="F49" s="1185"/>
      <c r="G49" s="1185"/>
      <c r="H49" s="1185"/>
      <c r="I49" s="1185"/>
      <c r="J49" s="1186"/>
      <c r="K49" s="63" t="s">
        <v>495</v>
      </c>
      <c r="L49" s="64" t="s">
        <v>495</v>
      </c>
      <c r="M49" s="64" t="s">
        <v>495</v>
      </c>
      <c r="N49" s="64" t="s">
        <v>495</v>
      </c>
      <c r="O49" s="65" t="s">
        <v>495</v>
      </c>
      <c r="P49" s="48"/>
      <c r="Q49" s="48"/>
      <c r="R49" s="48"/>
      <c r="S49" s="48"/>
      <c r="T49" s="48"/>
      <c r="U49" s="48"/>
    </row>
    <row r="50" spans="1:21" ht="30.75" customHeight="1">
      <c r="A50" s="48"/>
      <c r="B50" s="1193"/>
      <c r="C50" s="1194"/>
      <c r="D50" s="62"/>
      <c r="E50" s="1185" t="s">
        <v>17</v>
      </c>
      <c r="F50" s="1185"/>
      <c r="G50" s="1185"/>
      <c r="H50" s="1185"/>
      <c r="I50" s="1185"/>
      <c r="J50" s="1186"/>
      <c r="K50" s="63">
        <v>29</v>
      </c>
      <c r="L50" s="64">
        <v>21</v>
      </c>
      <c r="M50" s="64">
        <v>18</v>
      </c>
      <c r="N50" s="64">
        <v>18</v>
      </c>
      <c r="O50" s="65">
        <v>18</v>
      </c>
      <c r="P50" s="48"/>
      <c r="Q50" s="48"/>
      <c r="R50" s="48"/>
      <c r="S50" s="48"/>
      <c r="T50" s="48"/>
      <c r="U50" s="48"/>
    </row>
    <row r="51" spans="1:21" ht="30.75" customHeight="1">
      <c r="A51" s="48"/>
      <c r="B51" s="1195"/>
      <c r="C51" s="1196"/>
      <c r="D51" s="66"/>
      <c r="E51" s="1185" t="s">
        <v>18</v>
      </c>
      <c r="F51" s="1185"/>
      <c r="G51" s="1185"/>
      <c r="H51" s="1185"/>
      <c r="I51" s="1185"/>
      <c r="J51" s="1186"/>
      <c r="K51" s="63" t="s">
        <v>495</v>
      </c>
      <c r="L51" s="64" t="s">
        <v>495</v>
      </c>
      <c r="M51" s="64" t="s">
        <v>495</v>
      </c>
      <c r="N51" s="64" t="s">
        <v>495</v>
      </c>
      <c r="O51" s="65" t="s">
        <v>495</v>
      </c>
      <c r="P51" s="48"/>
      <c r="Q51" s="48"/>
      <c r="R51" s="48"/>
      <c r="S51" s="48"/>
      <c r="T51" s="48"/>
      <c r="U51" s="48"/>
    </row>
    <row r="52" spans="1:21" ht="30.75" customHeight="1">
      <c r="A52" s="48"/>
      <c r="B52" s="1183" t="s">
        <v>19</v>
      </c>
      <c r="C52" s="1184"/>
      <c r="D52" s="66"/>
      <c r="E52" s="1185" t="s">
        <v>20</v>
      </c>
      <c r="F52" s="1185"/>
      <c r="G52" s="1185"/>
      <c r="H52" s="1185"/>
      <c r="I52" s="1185"/>
      <c r="J52" s="1186"/>
      <c r="K52" s="63">
        <v>1443</v>
      </c>
      <c r="L52" s="64">
        <v>1364</v>
      </c>
      <c r="M52" s="64">
        <v>1332</v>
      </c>
      <c r="N52" s="64">
        <v>1276</v>
      </c>
      <c r="O52" s="65">
        <v>1245</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889</v>
      </c>
      <c r="L53" s="69">
        <v>773</v>
      </c>
      <c r="M53" s="69">
        <v>692</v>
      </c>
      <c r="N53" s="69">
        <v>650</v>
      </c>
      <c r="O53" s="70">
        <v>562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534</v>
      </c>
      <c r="J40" s="79" t="s">
        <v>535</v>
      </c>
      <c r="K40" s="79" t="s">
        <v>536</v>
      </c>
      <c r="L40" s="79" t="s">
        <v>537</v>
      </c>
      <c r="M40" s="80" t="s">
        <v>538</v>
      </c>
    </row>
    <row r="41" spans="2:13" ht="27.75" customHeight="1">
      <c r="B41" s="1199" t="s">
        <v>24</v>
      </c>
      <c r="C41" s="1200"/>
      <c r="D41" s="81"/>
      <c r="E41" s="1205" t="s">
        <v>25</v>
      </c>
      <c r="F41" s="1205"/>
      <c r="G41" s="1205"/>
      <c r="H41" s="1206"/>
      <c r="I41" s="82">
        <v>10477</v>
      </c>
      <c r="J41" s="83">
        <v>9912</v>
      </c>
      <c r="K41" s="83">
        <v>9917</v>
      </c>
      <c r="L41" s="83">
        <v>9443</v>
      </c>
      <c r="M41" s="84">
        <v>9103</v>
      </c>
    </row>
    <row r="42" spans="2:13" ht="27.75" customHeight="1">
      <c r="B42" s="1201"/>
      <c r="C42" s="1202"/>
      <c r="D42" s="85"/>
      <c r="E42" s="1207" t="s">
        <v>26</v>
      </c>
      <c r="F42" s="1207"/>
      <c r="G42" s="1207"/>
      <c r="H42" s="1208"/>
      <c r="I42" s="86">
        <v>222</v>
      </c>
      <c r="J42" s="87">
        <v>201</v>
      </c>
      <c r="K42" s="87">
        <v>183</v>
      </c>
      <c r="L42" s="87">
        <v>164</v>
      </c>
      <c r="M42" s="88">
        <v>147</v>
      </c>
    </row>
    <row r="43" spans="2:13" ht="27.75" customHeight="1">
      <c r="B43" s="1201"/>
      <c r="C43" s="1202"/>
      <c r="D43" s="85"/>
      <c r="E43" s="1207" t="s">
        <v>27</v>
      </c>
      <c r="F43" s="1207"/>
      <c r="G43" s="1207"/>
      <c r="H43" s="1208"/>
      <c r="I43" s="86">
        <v>7885</v>
      </c>
      <c r="J43" s="87">
        <v>7475</v>
      </c>
      <c r="K43" s="87">
        <v>7139</v>
      </c>
      <c r="L43" s="87">
        <v>6701</v>
      </c>
      <c r="M43" s="88">
        <v>6243</v>
      </c>
    </row>
    <row r="44" spans="2:13" ht="27.75" customHeight="1">
      <c r="B44" s="1201"/>
      <c r="C44" s="1202"/>
      <c r="D44" s="85"/>
      <c r="E44" s="1207" t="s">
        <v>28</v>
      </c>
      <c r="F44" s="1207"/>
      <c r="G44" s="1207"/>
      <c r="H44" s="1208"/>
      <c r="I44" s="86" t="s">
        <v>495</v>
      </c>
      <c r="J44" s="87" t="s">
        <v>495</v>
      </c>
      <c r="K44" s="87" t="s">
        <v>495</v>
      </c>
      <c r="L44" s="87" t="s">
        <v>495</v>
      </c>
      <c r="M44" s="88" t="s">
        <v>495</v>
      </c>
    </row>
    <row r="45" spans="2:13" ht="27.75" customHeight="1">
      <c r="B45" s="1201"/>
      <c r="C45" s="1202"/>
      <c r="D45" s="85"/>
      <c r="E45" s="1207" t="s">
        <v>29</v>
      </c>
      <c r="F45" s="1207"/>
      <c r="G45" s="1207"/>
      <c r="H45" s="1208"/>
      <c r="I45" s="86">
        <v>1726</v>
      </c>
      <c r="J45" s="87">
        <v>1683</v>
      </c>
      <c r="K45" s="87">
        <v>1573</v>
      </c>
      <c r="L45" s="87">
        <v>1506</v>
      </c>
      <c r="M45" s="88">
        <v>1362</v>
      </c>
    </row>
    <row r="46" spans="2:13" ht="27.75" customHeight="1">
      <c r="B46" s="1201"/>
      <c r="C46" s="1202"/>
      <c r="D46" s="85"/>
      <c r="E46" s="1207" t="s">
        <v>30</v>
      </c>
      <c r="F46" s="1207"/>
      <c r="G46" s="1207"/>
      <c r="H46" s="1208"/>
      <c r="I46" s="86" t="s">
        <v>495</v>
      </c>
      <c r="J46" s="87" t="s">
        <v>495</v>
      </c>
      <c r="K46" s="87" t="s">
        <v>495</v>
      </c>
      <c r="L46" s="87" t="s">
        <v>495</v>
      </c>
      <c r="M46" s="88" t="s">
        <v>495</v>
      </c>
    </row>
    <row r="47" spans="2:13" ht="27.75" customHeight="1">
      <c r="B47" s="1201"/>
      <c r="C47" s="1202"/>
      <c r="D47" s="85"/>
      <c r="E47" s="1207" t="s">
        <v>31</v>
      </c>
      <c r="F47" s="1207"/>
      <c r="G47" s="1207"/>
      <c r="H47" s="1208"/>
      <c r="I47" s="86" t="s">
        <v>495</v>
      </c>
      <c r="J47" s="87" t="s">
        <v>495</v>
      </c>
      <c r="K47" s="87" t="s">
        <v>495</v>
      </c>
      <c r="L47" s="87" t="s">
        <v>495</v>
      </c>
      <c r="M47" s="88" t="s">
        <v>495</v>
      </c>
    </row>
    <row r="48" spans="2:13" ht="27.75" customHeight="1">
      <c r="B48" s="1203"/>
      <c r="C48" s="1204"/>
      <c r="D48" s="85"/>
      <c r="E48" s="1207" t="s">
        <v>32</v>
      </c>
      <c r="F48" s="1207"/>
      <c r="G48" s="1207"/>
      <c r="H48" s="1208"/>
      <c r="I48" s="86" t="s">
        <v>495</v>
      </c>
      <c r="J48" s="87" t="s">
        <v>495</v>
      </c>
      <c r="K48" s="87" t="s">
        <v>495</v>
      </c>
      <c r="L48" s="87" t="s">
        <v>495</v>
      </c>
      <c r="M48" s="88" t="s">
        <v>495</v>
      </c>
    </row>
    <row r="49" spans="2:13" ht="27.75" customHeight="1">
      <c r="B49" s="1209" t="s">
        <v>33</v>
      </c>
      <c r="C49" s="1210"/>
      <c r="D49" s="89"/>
      <c r="E49" s="1207" t="s">
        <v>34</v>
      </c>
      <c r="F49" s="1207"/>
      <c r="G49" s="1207"/>
      <c r="H49" s="1208"/>
      <c r="I49" s="86">
        <v>3108</v>
      </c>
      <c r="J49" s="87">
        <v>4145</v>
      </c>
      <c r="K49" s="87">
        <v>5032</v>
      </c>
      <c r="L49" s="87">
        <v>5514</v>
      </c>
      <c r="M49" s="88">
        <v>6166</v>
      </c>
    </row>
    <row r="50" spans="2:13" ht="27.75" customHeight="1">
      <c r="B50" s="1201"/>
      <c r="C50" s="1202"/>
      <c r="D50" s="85"/>
      <c r="E50" s="1207" t="s">
        <v>35</v>
      </c>
      <c r="F50" s="1207"/>
      <c r="G50" s="1207"/>
      <c r="H50" s="1208"/>
      <c r="I50" s="86">
        <v>572</v>
      </c>
      <c r="J50" s="87">
        <v>462</v>
      </c>
      <c r="K50" s="87">
        <v>392</v>
      </c>
      <c r="L50" s="87">
        <v>312</v>
      </c>
      <c r="M50" s="88">
        <v>285</v>
      </c>
    </row>
    <row r="51" spans="2:13" ht="27.75" customHeight="1">
      <c r="B51" s="1203"/>
      <c r="C51" s="1204"/>
      <c r="D51" s="85"/>
      <c r="E51" s="1207" t="s">
        <v>36</v>
      </c>
      <c r="F51" s="1207"/>
      <c r="G51" s="1207"/>
      <c r="H51" s="1208"/>
      <c r="I51" s="86">
        <v>11680</v>
      </c>
      <c r="J51" s="87">
        <v>11148</v>
      </c>
      <c r="K51" s="87">
        <v>10804</v>
      </c>
      <c r="L51" s="87">
        <v>10516</v>
      </c>
      <c r="M51" s="88">
        <v>9954</v>
      </c>
    </row>
    <row r="52" spans="2:13" ht="27.75" customHeight="1" thickBot="1">
      <c r="B52" s="1211" t="s">
        <v>37</v>
      </c>
      <c r="C52" s="1212"/>
      <c r="D52" s="90"/>
      <c r="E52" s="1213" t="s">
        <v>38</v>
      </c>
      <c r="F52" s="1213"/>
      <c r="G52" s="1213"/>
      <c r="H52" s="1214"/>
      <c r="I52" s="91">
        <v>4950</v>
      </c>
      <c r="J52" s="92">
        <v>3516</v>
      </c>
      <c r="K52" s="92">
        <v>2583</v>
      </c>
      <c r="L52" s="92">
        <v>1473</v>
      </c>
      <c r="M52" s="93">
        <v>449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571</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571</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572</v>
      </c>
      <c r="C41" s="246"/>
      <c r="D41" s="246"/>
      <c r="E41" s="246"/>
      <c r="F41" s="246"/>
      <c r="G41" s="246"/>
      <c r="H41" s="246"/>
      <c r="I41" s="246"/>
      <c r="J41" s="246"/>
      <c r="K41" s="246"/>
      <c r="L41" s="246"/>
      <c r="M41" s="246"/>
      <c r="N41" s="246"/>
      <c r="O41" s="246"/>
      <c r="P41" s="247"/>
    </row>
    <row r="42" spans="2:17">
      <c r="B42" s="248"/>
      <c r="C42" s="244"/>
      <c r="D42" s="244"/>
      <c r="E42" s="244"/>
      <c r="F42" s="244"/>
      <c r="G42" s="351" t="s">
        <v>573</v>
      </c>
      <c r="I42" s="352"/>
      <c r="J42" s="352"/>
      <c r="K42" s="352"/>
      <c r="L42" s="244"/>
      <c r="M42" s="244"/>
      <c r="N42" s="244"/>
      <c r="O42" s="244"/>
    </row>
    <row r="43" spans="2:17">
      <c r="B43" s="248"/>
      <c r="C43" s="244"/>
      <c r="D43" s="244"/>
      <c r="E43" s="244"/>
      <c r="F43" s="244"/>
      <c r="G43" s="1251"/>
      <c r="H43" s="1228"/>
      <c r="I43" s="1228"/>
      <c r="J43" s="1228"/>
      <c r="K43" s="1228"/>
      <c r="L43" s="1228"/>
      <c r="M43" s="1228"/>
      <c r="N43" s="1228"/>
      <c r="O43" s="1229"/>
    </row>
    <row r="44" spans="2:17">
      <c r="B44" s="248"/>
      <c r="C44" s="244"/>
      <c r="D44" s="244"/>
      <c r="E44" s="244"/>
      <c r="F44" s="244"/>
      <c r="G44" s="1230"/>
      <c r="H44" s="1231"/>
      <c r="I44" s="1231"/>
      <c r="J44" s="1231"/>
      <c r="K44" s="1231"/>
      <c r="L44" s="1231"/>
      <c r="M44" s="1231"/>
      <c r="N44" s="1231"/>
      <c r="O44" s="1232"/>
    </row>
    <row r="45" spans="2:17">
      <c r="B45" s="248"/>
      <c r="C45" s="244"/>
      <c r="D45" s="244"/>
      <c r="E45" s="244"/>
      <c r="F45" s="244"/>
      <c r="G45" s="1230"/>
      <c r="H45" s="1231"/>
      <c r="I45" s="1231"/>
      <c r="J45" s="1231"/>
      <c r="K45" s="1231"/>
      <c r="L45" s="1231"/>
      <c r="M45" s="1231"/>
      <c r="N45" s="1231"/>
      <c r="O45" s="1232"/>
    </row>
    <row r="46" spans="2:17">
      <c r="B46" s="248"/>
      <c r="C46" s="244"/>
      <c r="D46" s="244"/>
      <c r="E46" s="244"/>
      <c r="F46" s="244"/>
      <c r="G46" s="1230"/>
      <c r="H46" s="1231"/>
      <c r="I46" s="1231"/>
      <c r="J46" s="1231"/>
      <c r="K46" s="1231"/>
      <c r="L46" s="1231"/>
      <c r="M46" s="1231"/>
      <c r="N46" s="1231"/>
      <c r="O46" s="1232"/>
    </row>
    <row r="47" spans="2:17">
      <c r="B47" s="248"/>
      <c r="C47" s="244"/>
      <c r="D47" s="244"/>
      <c r="E47" s="244"/>
      <c r="F47" s="244"/>
      <c r="G47" s="1233"/>
      <c r="H47" s="1234"/>
      <c r="I47" s="1234"/>
      <c r="J47" s="1234"/>
      <c r="K47" s="1234"/>
      <c r="L47" s="1234"/>
      <c r="M47" s="1234"/>
      <c r="N47" s="1234"/>
      <c r="O47" s="1235"/>
    </row>
    <row r="48" spans="2:17">
      <c r="B48" s="248"/>
      <c r="C48" s="244"/>
      <c r="D48" s="244"/>
      <c r="E48" s="244"/>
      <c r="F48" s="244"/>
      <c r="G48" s="244"/>
      <c r="H48" s="353"/>
      <c r="I48" s="353"/>
      <c r="J48" s="353"/>
    </row>
    <row r="49" spans="1:17">
      <c r="B49" s="248"/>
      <c r="C49" s="244"/>
      <c r="D49" s="244"/>
      <c r="E49" s="244"/>
      <c r="F49" s="244"/>
      <c r="G49" s="243" t="s">
        <v>574</v>
      </c>
    </row>
    <row r="50" spans="1:17">
      <c r="B50" s="248"/>
      <c r="C50" s="244"/>
      <c r="D50" s="244"/>
      <c r="E50" s="244"/>
      <c r="F50" s="244"/>
      <c r="G50" s="1236"/>
      <c r="H50" s="1237"/>
      <c r="I50" s="1237"/>
      <c r="J50" s="1238"/>
      <c r="K50" s="354" t="s">
        <v>534</v>
      </c>
      <c r="L50" s="354" t="s">
        <v>535</v>
      </c>
      <c r="M50" s="354" t="s">
        <v>536</v>
      </c>
      <c r="N50" s="354" t="s">
        <v>537</v>
      </c>
      <c r="O50" s="354" t="s">
        <v>538</v>
      </c>
    </row>
    <row r="51" spans="1:17">
      <c r="B51" s="248"/>
      <c r="C51" s="244"/>
      <c r="D51" s="244"/>
      <c r="E51" s="244"/>
      <c r="F51" s="244"/>
      <c r="G51" s="1239" t="s">
        <v>575</v>
      </c>
      <c r="H51" s="1240"/>
      <c r="I51" s="1245" t="s">
        <v>576</v>
      </c>
      <c r="J51" s="1245"/>
      <c r="K51" s="1249"/>
      <c r="L51" s="1249"/>
      <c r="M51" s="1249"/>
      <c r="N51" s="1249"/>
      <c r="O51" s="1249"/>
    </row>
    <row r="52" spans="1:17">
      <c r="B52" s="248"/>
      <c r="C52" s="244"/>
      <c r="D52" s="244"/>
      <c r="E52" s="244"/>
      <c r="F52" s="244"/>
      <c r="G52" s="1241"/>
      <c r="H52" s="1242"/>
      <c r="I52" s="1246"/>
      <c r="J52" s="1246"/>
      <c r="K52" s="1215"/>
      <c r="L52" s="1215"/>
      <c r="M52" s="1215"/>
      <c r="N52" s="1215"/>
      <c r="O52" s="1215"/>
    </row>
    <row r="53" spans="1:17">
      <c r="A53" s="355"/>
      <c r="B53" s="248"/>
      <c r="C53" s="244"/>
      <c r="D53" s="244"/>
      <c r="E53" s="244"/>
      <c r="F53" s="244"/>
      <c r="G53" s="1241"/>
      <c r="H53" s="1242"/>
      <c r="I53" s="1225" t="s">
        <v>577</v>
      </c>
      <c r="J53" s="1225"/>
      <c r="K53" s="1250"/>
      <c r="L53" s="1250"/>
      <c r="M53" s="1250"/>
      <c r="N53" s="1250"/>
      <c r="O53" s="1250"/>
    </row>
    <row r="54" spans="1:17">
      <c r="A54" s="355"/>
      <c r="B54" s="248"/>
      <c r="C54" s="244"/>
      <c r="D54" s="244"/>
      <c r="E54" s="244"/>
      <c r="F54" s="244"/>
      <c r="G54" s="1243"/>
      <c r="H54" s="1244"/>
      <c r="I54" s="1225"/>
      <c r="J54" s="1225"/>
      <c r="K54" s="1248"/>
      <c r="L54" s="1248"/>
      <c r="M54" s="1248"/>
      <c r="N54" s="1248"/>
      <c r="O54" s="1248"/>
    </row>
    <row r="55" spans="1:17">
      <c r="A55" s="355"/>
      <c r="B55" s="248"/>
      <c r="C55" s="244"/>
      <c r="D55" s="244"/>
      <c r="E55" s="244"/>
      <c r="F55" s="244"/>
      <c r="G55" s="1219" t="s">
        <v>578</v>
      </c>
      <c r="H55" s="1220"/>
      <c r="I55" s="1225" t="s">
        <v>576</v>
      </c>
      <c r="J55" s="1225"/>
      <c r="K55" s="1249"/>
      <c r="L55" s="1249"/>
      <c r="M55" s="1249"/>
      <c r="N55" s="1249"/>
      <c r="O55" s="1249"/>
    </row>
    <row r="56" spans="1:17">
      <c r="A56" s="355"/>
      <c r="B56" s="248"/>
      <c r="C56" s="244"/>
      <c r="D56" s="244"/>
      <c r="E56" s="244"/>
      <c r="F56" s="244"/>
      <c r="G56" s="1221"/>
      <c r="H56" s="1222"/>
      <c r="I56" s="1225"/>
      <c r="J56" s="1225"/>
      <c r="K56" s="1215"/>
      <c r="L56" s="1215"/>
      <c r="M56" s="1215"/>
      <c r="N56" s="1215"/>
      <c r="O56" s="1215"/>
    </row>
    <row r="57" spans="1:17" s="355" customFormat="1">
      <c r="B57" s="356"/>
      <c r="C57" s="352"/>
      <c r="D57" s="352"/>
      <c r="E57" s="352"/>
      <c r="F57" s="352"/>
      <c r="G57" s="1221"/>
      <c r="H57" s="1222"/>
      <c r="I57" s="1217" t="s">
        <v>577</v>
      </c>
      <c r="J57" s="1217"/>
      <c r="K57" s="1250"/>
      <c r="L57" s="1250"/>
      <c r="M57" s="1250"/>
      <c r="N57" s="1250"/>
      <c r="O57" s="1250"/>
      <c r="P57" s="357"/>
      <c r="Q57" s="356"/>
    </row>
    <row r="58" spans="1:17" s="355" customFormat="1">
      <c r="A58" s="243"/>
      <c r="B58" s="356"/>
      <c r="C58" s="352"/>
      <c r="D58" s="352"/>
      <c r="E58" s="352"/>
      <c r="F58" s="352"/>
      <c r="G58" s="1223"/>
      <c r="H58" s="1224"/>
      <c r="I58" s="1217"/>
      <c r="J58" s="1217"/>
      <c r="K58" s="1248"/>
      <c r="L58" s="1248"/>
      <c r="M58" s="1248"/>
      <c r="N58" s="1248"/>
      <c r="O58" s="1248"/>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579</v>
      </c>
      <c r="C63" s="244"/>
      <c r="D63" s="244"/>
      <c r="E63" s="244"/>
      <c r="F63" s="244"/>
      <c r="G63" s="244"/>
      <c r="H63" s="244"/>
      <c r="I63" s="244"/>
      <c r="J63" s="244"/>
      <c r="K63" s="244"/>
      <c r="L63" s="244"/>
      <c r="M63" s="244"/>
      <c r="N63" s="244"/>
      <c r="O63" s="244"/>
    </row>
    <row r="64" spans="1:17">
      <c r="B64" s="248"/>
      <c r="C64" s="244"/>
      <c r="D64" s="244"/>
      <c r="E64" s="244"/>
      <c r="F64" s="244"/>
      <c r="G64" s="351" t="s">
        <v>573</v>
      </c>
      <c r="I64" s="352"/>
      <c r="J64" s="352"/>
      <c r="K64" s="352"/>
      <c r="L64" s="244"/>
      <c r="M64" s="244"/>
      <c r="N64" s="244"/>
      <c r="O64" s="244"/>
    </row>
    <row r="65" spans="2:30">
      <c r="B65" s="248"/>
      <c r="C65" s="244"/>
      <c r="D65" s="244"/>
      <c r="E65" s="244"/>
      <c r="F65" s="244"/>
      <c r="G65" s="1227" t="s">
        <v>582</v>
      </c>
      <c r="H65" s="1228"/>
      <c r="I65" s="1228"/>
      <c r="J65" s="1228"/>
      <c r="K65" s="1228"/>
      <c r="L65" s="1228"/>
      <c r="M65" s="1228"/>
      <c r="N65" s="1228"/>
      <c r="O65" s="1229"/>
    </row>
    <row r="66" spans="2:30">
      <c r="B66" s="248"/>
      <c r="C66" s="244"/>
      <c r="D66" s="244"/>
      <c r="E66" s="244"/>
      <c r="F66" s="244"/>
      <c r="G66" s="1230"/>
      <c r="H66" s="1231"/>
      <c r="I66" s="1231"/>
      <c r="J66" s="1231"/>
      <c r="K66" s="1231"/>
      <c r="L66" s="1231"/>
      <c r="M66" s="1231"/>
      <c r="N66" s="1231"/>
      <c r="O66" s="1232"/>
    </row>
    <row r="67" spans="2:30">
      <c r="B67" s="248"/>
      <c r="C67" s="244"/>
      <c r="D67" s="244"/>
      <c r="E67" s="244"/>
      <c r="F67" s="244"/>
      <c r="G67" s="1230"/>
      <c r="H67" s="1231"/>
      <c r="I67" s="1231"/>
      <c r="J67" s="1231"/>
      <c r="K67" s="1231"/>
      <c r="L67" s="1231"/>
      <c r="M67" s="1231"/>
      <c r="N67" s="1231"/>
      <c r="O67" s="1232"/>
    </row>
    <row r="68" spans="2:30">
      <c r="B68" s="248"/>
      <c r="C68" s="244"/>
      <c r="D68" s="244"/>
      <c r="E68" s="244"/>
      <c r="F68" s="244"/>
      <c r="G68" s="1230"/>
      <c r="H68" s="1231"/>
      <c r="I68" s="1231"/>
      <c r="J68" s="1231"/>
      <c r="K68" s="1231"/>
      <c r="L68" s="1231"/>
      <c r="M68" s="1231"/>
      <c r="N68" s="1231"/>
      <c r="O68" s="1232"/>
    </row>
    <row r="69" spans="2:30">
      <c r="B69" s="248"/>
      <c r="C69" s="244"/>
      <c r="D69" s="244"/>
      <c r="E69" s="244"/>
      <c r="F69" s="244"/>
      <c r="G69" s="1233"/>
      <c r="H69" s="1234"/>
      <c r="I69" s="1234"/>
      <c r="J69" s="1234"/>
      <c r="K69" s="1234"/>
      <c r="L69" s="1234"/>
      <c r="M69" s="1234"/>
      <c r="N69" s="1234"/>
      <c r="O69" s="1235"/>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580</v>
      </c>
      <c r="I71" s="368"/>
      <c r="J71" s="364"/>
      <c r="K71" s="364"/>
      <c r="L71" s="365"/>
      <c r="M71" s="364"/>
      <c r="N71" s="365"/>
      <c r="O71" s="366"/>
    </row>
    <row r="72" spans="2:30">
      <c r="B72" s="248"/>
      <c r="C72" s="244"/>
      <c r="D72" s="244"/>
      <c r="E72" s="244"/>
      <c r="F72" s="244"/>
      <c r="G72" s="1236"/>
      <c r="H72" s="1237"/>
      <c r="I72" s="1237"/>
      <c r="J72" s="1238"/>
      <c r="K72" s="354" t="s">
        <v>534</v>
      </c>
      <c r="L72" s="354" t="s">
        <v>535</v>
      </c>
      <c r="M72" s="354" t="s">
        <v>536</v>
      </c>
      <c r="N72" s="354" t="s">
        <v>537</v>
      </c>
      <c r="O72" s="354" t="s">
        <v>538</v>
      </c>
    </row>
    <row r="73" spans="2:30">
      <c r="B73" s="248"/>
      <c r="C73" s="244"/>
      <c r="D73" s="244"/>
      <c r="E73" s="244"/>
      <c r="F73" s="244"/>
      <c r="G73" s="1239" t="s">
        <v>575</v>
      </c>
      <c r="H73" s="1240"/>
      <c r="I73" s="1245" t="s">
        <v>576</v>
      </c>
      <c r="J73" s="1245"/>
      <c r="K73" s="1226">
        <v>92.7</v>
      </c>
      <c r="L73" s="1226">
        <v>61.1</v>
      </c>
      <c r="M73" s="1215">
        <v>45.3</v>
      </c>
      <c r="N73" s="1215">
        <v>27.2</v>
      </c>
      <c r="O73" s="1215">
        <v>8.3000000000000007</v>
      </c>
      <c r="S73" s="243">
        <v>9.9</v>
      </c>
    </row>
    <row r="74" spans="2:30">
      <c r="B74" s="248"/>
      <c r="C74" s="244"/>
      <c r="D74" s="244"/>
      <c r="E74" s="244"/>
      <c r="F74" s="244"/>
      <c r="G74" s="1241"/>
      <c r="H74" s="1242"/>
      <c r="I74" s="1246"/>
      <c r="J74" s="1246"/>
      <c r="K74" s="1226"/>
      <c r="L74" s="1226"/>
      <c r="M74" s="1215"/>
      <c r="N74" s="1215"/>
      <c r="O74" s="1215"/>
    </row>
    <row r="75" spans="2:30">
      <c r="B75" s="248"/>
      <c r="C75" s="244"/>
      <c r="D75" s="244"/>
      <c r="E75" s="244"/>
      <c r="F75" s="244"/>
      <c r="G75" s="1241"/>
      <c r="H75" s="1242"/>
      <c r="I75" s="1225" t="s">
        <v>581</v>
      </c>
      <c r="J75" s="1225"/>
      <c r="K75" s="1247">
        <v>16.600000000000001</v>
      </c>
      <c r="L75" s="1247">
        <v>15.3</v>
      </c>
      <c r="M75" s="1247">
        <v>14</v>
      </c>
      <c r="N75" s="1247">
        <v>12.5</v>
      </c>
      <c r="O75" s="1247">
        <v>11.5</v>
      </c>
      <c r="U75" s="243">
        <v>81.2</v>
      </c>
      <c r="W75" s="243">
        <v>87.2</v>
      </c>
      <c r="Y75" s="243">
        <v>99.8</v>
      </c>
      <c r="AA75" s="243">
        <v>109.5</v>
      </c>
      <c r="AC75" s="243">
        <v>115.2</v>
      </c>
    </row>
    <row r="76" spans="2:30">
      <c r="B76" s="248"/>
      <c r="C76" s="244"/>
      <c r="D76" s="244"/>
      <c r="E76" s="244"/>
      <c r="F76" s="244"/>
      <c r="G76" s="1243"/>
      <c r="H76" s="1244"/>
      <c r="I76" s="1225"/>
      <c r="J76" s="1225"/>
      <c r="K76" s="1248"/>
      <c r="L76" s="1248"/>
      <c r="M76" s="1248"/>
      <c r="N76" s="1248"/>
      <c r="O76" s="1248"/>
    </row>
    <row r="77" spans="2:30">
      <c r="B77" s="248"/>
      <c r="C77" s="244"/>
      <c r="D77" s="244"/>
      <c r="E77" s="244"/>
      <c r="F77" s="244"/>
      <c r="G77" s="1219" t="s">
        <v>578</v>
      </c>
      <c r="H77" s="1220"/>
      <c r="I77" s="1225" t="s">
        <v>576</v>
      </c>
      <c r="J77" s="1225"/>
      <c r="K77" s="1226">
        <v>20.3</v>
      </c>
      <c r="L77" s="1226">
        <v>5.7</v>
      </c>
      <c r="M77" s="1215">
        <v>0</v>
      </c>
      <c r="N77" s="1215">
        <v>0</v>
      </c>
      <c r="O77" s="1215">
        <v>0</v>
      </c>
      <c r="R77" s="243">
        <v>12.3</v>
      </c>
      <c r="T77" s="243">
        <v>11.1</v>
      </c>
    </row>
    <row r="78" spans="2:30">
      <c r="B78" s="248"/>
      <c r="C78" s="244"/>
      <c r="D78" s="244"/>
      <c r="E78" s="244"/>
      <c r="F78" s="244"/>
      <c r="G78" s="1221"/>
      <c r="H78" s="1222"/>
      <c r="I78" s="1225"/>
      <c r="J78" s="1225"/>
      <c r="K78" s="1226"/>
      <c r="L78" s="1226"/>
      <c r="M78" s="1215"/>
      <c r="N78" s="1215"/>
      <c r="O78" s="1215"/>
    </row>
    <row r="79" spans="2:30">
      <c r="B79" s="248"/>
      <c r="C79" s="244"/>
      <c r="D79" s="244"/>
      <c r="E79" s="244"/>
      <c r="F79" s="244"/>
      <c r="G79" s="1221"/>
      <c r="H79" s="1222"/>
      <c r="I79" s="1216" t="s">
        <v>581</v>
      </c>
      <c r="J79" s="1217"/>
      <c r="K79" s="1218">
        <v>12.2</v>
      </c>
      <c r="L79" s="1218">
        <v>10.8</v>
      </c>
      <c r="M79" s="1218">
        <v>9.8000000000000007</v>
      </c>
      <c r="N79" s="1218">
        <v>9.1</v>
      </c>
      <c r="O79" s="1218">
        <v>8.6</v>
      </c>
      <c r="V79" s="243">
        <v>53.5</v>
      </c>
      <c r="X79" s="243">
        <v>48.2</v>
      </c>
      <c r="Z79" s="243">
        <v>34.200000000000003</v>
      </c>
      <c r="AB79" s="243">
        <v>30.3</v>
      </c>
      <c r="AD79" s="243">
        <v>28.9</v>
      </c>
    </row>
    <row r="80" spans="2:30">
      <c r="B80" s="248"/>
      <c r="C80" s="244"/>
      <c r="D80" s="244"/>
      <c r="E80" s="244"/>
      <c r="F80" s="244"/>
      <c r="G80" s="1223"/>
      <c r="H80" s="1224"/>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533</v>
      </c>
      <c r="G2" s="111"/>
      <c r="H2" s="112"/>
    </row>
    <row r="3" spans="1:8">
      <c r="A3" s="108" t="s">
        <v>526</v>
      </c>
      <c r="B3" s="113"/>
      <c r="C3" s="114"/>
      <c r="D3" s="115">
        <v>127415</v>
      </c>
      <c r="E3" s="116"/>
      <c r="F3" s="117">
        <v>146140</v>
      </c>
      <c r="G3" s="118"/>
      <c r="H3" s="119"/>
    </row>
    <row r="4" spans="1:8">
      <c r="A4" s="120"/>
      <c r="B4" s="121"/>
      <c r="C4" s="122"/>
      <c r="D4" s="123">
        <v>74914</v>
      </c>
      <c r="E4" s="124"/>
      <c r="F4" s="125">
        <v>75451</v>
      </c>
      <c r="G4" s="126"/>
      <c r="H4" s="127"/>
    </row>
    <row r="5" spans="1:8">
      <c r="A5" s="108" t="s">
        <v>528</v>
      </c>
      <c r="B5" s="113"/>
      <c r="C5" s="114"/>
      <c r="D5" s="115">
        <v>97876</v>
      </c>
      <c r="E5" s="116"/>
      <c r="F5" s="117">
        <v>146641</v>
      </c>
      <c r="G5" s="118"/>
      <c r="H5" s="119"/>
    </row>
    <row r="6" spans="1:8">
      <c r="A6" s="120"/>
      <c r="B6" s="121"/>
      <c r="C6" s="122"/>
      <c r="D6" s="123">
        <v>48299</v>
      </c>
      <c r="E6" s="124"/>
      <c r="F6" s="125">
        <v>68142</v>
      </c>
      <c r="G6" s="126"/>
      <c r="H6" s="127"/>
    </row>
    <row r="7" spans="1:8">
      <c r="A7" s="108" t="s">
        <v>529</v>
      </c>
      <c r="B7" s="113"/>
      <c r="C7" s="114"/>
      <c r="D7" s="115">
        <v>211616</v>
      </c>
      <c r="E7" s="116"/>
      <c r="F7" s="117">
        <v>174587</v>
      </c>
      <c r="G7" s="118"/>
      <c r="H7" s="119"/>
    </row>
    <row r="8" spans="1:8">
      <c r="A8" s="120"/>
      <c r="B8" s="121"/>
      <c r="C8" s="122"/>
      <c r="D8" s="123">
        <v>65555</v>
      </c>
      <c r="E8" s="124"/>
      <c r="F8" s="125">
        <v>79695</v>
      </c>
      <c r="G8" s="126"/>
      <c r="H8" s="127"/>
    </row>
    <row r="9" spans="1:8">
      <c r="A9" s="108" t="s">
        <v>530</v>
      </c>
      <c r="B9" s="113"/>
      <c r="C9" s="114"/>
      <c r="D9" s="115">
        <v>120713</v>
      </c>
      <c r="E9" s="116"/>
      <c r="F9" s="117">
        <v>175675</v>
      </c>
      <c r="G9" s="118"/>
      <c r="H9" s="119"/>
    </row>
    <row r="10" spans="1:8">
      <c r="A10" s="120"/>
      <c r="B10" s="121"/>
      <c r="C10" s="122"/>
      <c r="D10" s="123">
        <v>64060</v>
      </c>
      <c r="E10" s="124"/>
      <c r="F10" s="125">
        <v>87698</v>
      </c>
      <c r="G10" s="126"/>
      <c r="H10" s="127"/>
    </row>
    <row r="11" spans="1:8">
      <c r="A11" s="108" t="s">
        <v>531</v>
      </c>
      <c r="B11" s="113"/>
      <c r="C11" s="114"/>
      <c r="D11" s="115">
        <v>100466</v>
      </c>
      <c r="E11" s="116"/>
      <c r="F11" s="117">
        <v>162193</v>
      </c>
      <c r="G11" s="118"/>
      <c r="H11" s="119"/>
    </row>
    <row r="12" spans="1:8">
      <c r="A12" s="120"/>
      <c r="B12" s="121"/>
      <c r="C12" s="128"/>
      <c r="D12" s="123">
        <v>60044</v>
      </c>
      <c r="E12" s="124"/>
      <c r="F12" s="125">
        <v>79985</v>
      </c>
      <c r="G12" s="126"/>
      <c r="H12" s="127"/>
    </row>
    <row r="13" spans="1:8">
      <c r="A13" s="108"/>
      <c r="B13" s="113"/>
      <c r="C13" s="129"/>
      <c r="D13" s="130">
        <v>131617</v>
      </c>
      <c r="E13" s="131"/>
      <c r="F13" s="132">
        <v>161047</v>
      </c>
      <c r="G13" s="133"/>
      <c r="H13" s="119"/>
    </row>
    <row r="14" spans="1:8">
      <c r="A14" s="120"/>
      <c r="B14" s="121"/>
      <c r="C14" s="122"/>
      <c r="D14" s="123">
        <v>62574</v>
      </c>
      <c r="E14" s="124"/>
      <c r="F14" s="125">
        <v>78194</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8.5299999999999994</v>
      </c>
      <c r="C19" s="134">
        <f>ROUND(VALUE(SUBSTITUTE(実質収支比率等に係る経年分析!G$48,"▲","-")),2)</f>
        <v>7.54</v>
      </c>
      <c r="D19" s="134">
        <f>ROUND(VALUE(SUBSTITUTE(実質収支比率等に係る経年分析!H$48,"▲","-")),2)</f>
        <v>7.98</v>
      </c>
      <c r="E19" s="134">
        <f>ROUND(VALUE(SUBSTITUTE(実質収支比率等に係る経年分析!I$48,"▲","-")),2)</f>
        <v>9.39</v>
      </c>
      <c r="F19" s="134">
        <f>ROUND(VALUE(SUBSTITUTE(実質収支比率等に係る経年分析!J$48,"▲","-")),2)</f>
        <v>6.73</v>
      </c>
    </row>
    <row r="20" spans="1:11">
      <c r="A20" s="134" t="s">
        <v>43</v>
      </c>
      <c r="B20" s="134">
        <f>ROUND(VALUE(SUBSTITUTE(実質収支比率等に係る経年分析!F$47,"▲","-")),2)</f>
        <v>28.09</v>
      </c>
      <c r="C20" s="134">
        <f>ROUND(VALUE(SUBSTITUTE(実質収支比率等に係る経年分析!G$47,"▲","-")),2)</f>
        <v>35.29</v>
      </c>
      <c r="D20" s="134">
        <f>ROUND(VALUE(SUBSTITUTE(実質収支比率等に係る経年分析!H$47,"▲","-")),2)</f>
        <v>44.43</v>
      </c>
      <c r="E20" s="134">
        <f>ROUND(VALUE(SUBSTITUTE(実質収支比率等に係る経年分析!I$47,"▲","-")),2)</f>
        <v>55.12</v>
      </c>
      <c r="F20" s="134">
        <f>ROUND(VALUE(SUBSTITUTE(実質収支比率等に係る経年分析!J$47,"▲","-")),2)</f>
        <v>64.040000000000006</v>
      </c>
    </row>
    <row r="21" spans="1:11">
      <c r="A21" s="134" t="s">
        <v>44</v>
      </c>
      <c r="B21" s="134">
        <f>IF(ISNUMBER(VALUE(SUBSTITUTE(実質収支比率等に係る経年分析!F$49,"▲","-"))),ROUND(VALUE(SUBSTITUTE(実質収支比率等に係る経年分析!F$49,"▲","-")),2),NA())</f>
        <v>0.23</v>
      </c>
      <c r="C21" s="134">
        <f>IF(ISNUMBER(VALUE(SUBSTITUTE(実質収支比率等に係る経年分析!G$49,"▲","-"))),ROUND(VALUE(SUBSTITUTE(実質収支比率等に係る経年分析!G$49,"▲","-")),2),NA())</f>
        <v>3.82</v>
      </c>
      <c r="D21" s="134">
        <f>IF(ISNUMBER(VALUE(SUBSTITUTE(実質収支比率等に係る経年分析!H$49,"▲","-"))),ROUND(VALUE(SUBSTITUTE(実質収支比率等に係る経年分析!H$49,"▲","-")),2),NA())</f>
        <v>5.13</v>
      </c>
      <c r="E21" s="134">
        <f>IF(ISNUMBER(VALUE(SUBSTITUTE(実質収支比率等に係る経年分析!I$49,"▲","-"))),ROUND(VALUE(SUBSTITUTE(実質収支比率等に係る経年分析!I$49,"▲","-")),2),NA())</f>
        <v>5.27</v>
      </c>
      <c r="F21" s="134">
        <f>IF(ISNUMBER(VALUE(SUBSTITUTE(実質収支比率等に係る経年分析!J$49,"▲","-"))),ROUND(VALUE(SUBSTITUTE(実質収支比率等に係る経年分析!J$49,"▲","-")),2),NA())</f>
        <v>0.81</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0.35</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訪問看護事業特別会計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v>
      </c>
    </row>
    <row r="30" spans="1:11">
      <c r="A30" s="135" t="str">
        <f>IF(連結実質赤字比率に係る赤字・黒字の構成分析!C$40="",NA(),連結実質赤字比率に係る赤字・黒字の構成分析!C$40)</f>
        <v>国民健康保険診療所事業特別会計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0.14000000000000001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0.14000000000000001</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0.35</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2.15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2.21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2.1800000000000002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2.25</v>
      </c>
    </row>
    <row r="34" spans="1:16">
      <c r="A34" s="135" t="str">
        <f>IF(連結実質赤字比率に係る赤字・黒字の構成分析!C$36="",NA(),連結実質赤字比率に係る赤字・黒字の構成分析!C$36)</f>
        <v>老人保健施設事業会計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4.8899999999999997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5.25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5.71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5.69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8.43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7.49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7.92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9.3000000000000007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6.71</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11.61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11.31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11.81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12.11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11.91</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1443</v>
      </c>
      <c r="E42" s="136"/>
      <c r="F42" s="136"/>
      <c r="G42" s="136">
        <f>'実質公債費比率（分子）の構造'!L$52</f>
        <v>1364</v>
      </c>
      <c r="H42" s="136"/>
      <c r="I42" s="136"/>
      <c r="J42" s="136">
        <f>'実質公債費比率（分子）の構造'!M$52</f>
        <v>1332</v>
      </c>
      <c r="K42" s="136"/>
      <c r="L42" s="136"/>
      <c r="M42" s="136">
        <f>'実質公債費比率（分子）の構造'!N$52</f>
        <v>1276</v>
      </c>
      <c r="N42" s="136"/>
      <c r="O42" s="136"/>
      <c r="P42" s="136">
        <f>'実質公債費比率（分子）の構造'!O$52</f>
        <v>1245</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29</v>
      </c>
      <c r="C44" s="136"/>
      <c r="D44" s="136"/>
      <c r="E44" s="136">
        <f>'実質公債費比率（分子）の構造'!L$50</f>
        <v>21</v>
      </c>
      <c r="F44" s="136"/>
      <c r="G44" s="136"/>
      <c r="H44" s="136">
        <f>'実質公債費比率（分子）の構造'!M$50</f>
        <v>18</v>
      </c>
      <c r="I44" s="136"/>
      <c r="J44" s="136"/>
      <c r="K44" s="136">
        <f>'実質公債費比率（分子）の構造'!N$50</f>
        <v>18</v>
      </c>
      <c r="L44" s="136"/>
      <c r="M44" s="136"/>
      <c r="N44" s="136">
        <f>'実質公債費比率（分子）の構造'!O$50</f>
        <v>18</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642</v>
      </c>
      <c r="C46" s="136"/>
      <c r="D46" s="136"/>
      <c r="E46" s="136">
        <f>'実質公債費比率（分子）の構造'!L$48</f>
        <v>653</v>
      </c>
      <c r="F46" s="136"/>
      <c r="G46" s="136"/>
      <c r="H46" s="136">
        <f>'実質公債費比率（分子）の構造'!M$48</f>
        <v>663</v>
      </c>
      <c r="I46" s="136"/>
      <c r="J46" s="136"/>
      <c r="K46" s="136">
        <f>'実質公債費比率（分子）の構造'!N$48</f>
        <v>650</v>
      </c>
      <c r="L46" s="136"/>
      <c r="M46" s="136"/>
      <c r="N46" s="136">
        <f>'実質公債費比率（分子）の構造'!O$48</f>
        <v>619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1661</v>
      </c>
      <c r="C49" s="136"/>
      <c r="D49" s="136"/>
      <c r="E49" s="136">
        <f>'実質公債費比率（分子）の構造'!L$45</f>
        <v>1463</v>
      </c>
      <c r="F49" s="136"/>
      <c r="G49" s="136"/>
      <c r="H49" s="136">
        <f>'実質公債費比率（分子）の構造'!M$45</f>
        <v>1343</v>
      </c>
      <c r="I49" s="136"/>
      <c r="J49" s="136"/>
      <c r="K49" s="136">
        <f>'実質公債費比率（分子）の構造'!N$45</f>
        <v>1258</v>
      </c>
      <c r="L49" s="136"/>
      <c r="M49" s="136"/>
      <c r="N49" s="136">
        <f>'実質公債費比率（分子）の構造'!O$45</f>
        <v>1170</v>
      </c>
      <c r="O49" s="136"/>
      <c r="P49" s="136"/>
    </row>
    <row r="50" spans="1:16">
      <c r="A50" s="136" t="s">
        <v>59</v>
      </c>
      <c r="B50" s="136" t="e">
        <f>NA()</f>
        <v>#N/A</v>
      </c>
      <c r="C50" s="136">
        <f>IF(ISNUMBER('実質公債費比率（分子）の構造'!K$53),'実質公債費比率（分子）の構造'!K$53,NA())</f>
        <v>889</v>
      </c>
      <c r="D50" s="136" t="e">
        <f>NA()</f>
        <v>#N/A</v>
      </c>
      <c r="E50" s="136" t="e">
        <f>NA()</f>
        <v>#N/A</v>
      </c>
      <c r="F50" s="136">
        <f>IF(ISNUMBER('実質公債費比率（分子）の構造'!L$53),'実質公債費比率（分子）の構造'!L$53,NA())</f>
        <v>773</v>
      </c>
      <c r="G50" s="136" t="e">
        <f>NA()</f>
        <v>#N/A</v>
      </c>
      <c r="H50" s="136" t="e">
        <f>NA()</f>
        <v>#N/A</v>
      </c>
      <c r="I50" s="136">
        <f>IF(ISNUMBER('実質公債費比率（分子）の構造'!M$53),'実質公債費比率（分子）の構造'!M$53,NA())</f>
        <v>692</v>
      </c>
      <c r="J50" s="136" t="e">
        <f>NA()</f>
        <v>#N/A</v>
      </c>
      <c r="K50" s="136" t="e">
        <f>NA()</f>
        <v>#N/A</v>
      </c>
      <c r="L50" s="136">
        <f>IF(ISNUMBER('実質公債費比率（分子）の構造'!N$53),'実質公債費比率（分子）の構造'!N$53,NA())</f>
        <v>650</v>
      </c>
      <c r="M50" s="136" t="e">
        <f>NA()</f>
        <v>#N/A</v>
      </c>
      <c r="N50" s="136" t="e">
        <f>NA()</f>
        <v>#N/A</v>
      </c>
      <c r="O50" s="136">
        <f>IF(ISNUMBER('実質公債費比率（分子）の構造'!O$53),'実質公債費比率（分子）の構造'!O$53,NA())</f>
        <v>562</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11680</v>
      </c>
      <c r="E56" s="135"/>
      <c r="F56" s="135"/>
      <c r="G56" s="135">
        <f>'将来負担比率（分子）の構造'!J$51</f>
        <v>11148</v>
      </c>
      <c r="H56" s="135"/>
      <c r="I56" s="135"/>
      <c r="J56" s="135">
        <f>'将来負担比率（分子）の構造'!K$51</f>
        <v>10804</v>
      </c>
      <c r="K56" s="135"/>
      <c r="L56" s="135"/>
      <c r="M56" s="135">
        <f>'将来負担比率（分子）の構造'!L$51</f>
        <v>10516</v>
      </c>
      <c r="N56" s="135"/>
      <c r="O56" s="135"/>
      <c r="P56" s="135">
        <f>'将来負担比率（分子）の構造'!M$51</f>
        <v>9954</v>
      </c>
    </row>
    <row r="57" spans="1:16">
      <c r="A57" s="135" t="s">
        <v>35</v>
      </c>
      <c r="B57" s="135"/>
      <c r="C57" s="135"/>
      <c r="D57" s="135">
        <f>'将来負担比率（分子）の構造'!I$50</f>
        <v>572</v>
      </c>
      <c r="E57" s="135"/>
      <c r="F57" s="135"/>
      <c r="G57" s="135">
        <f>'将来負担比率（分子）の構造'!J$50</f>
        <v>462</v>
      </c>
      <c r="H57" s="135"/>
      <c r="I57" s="135"/>
      <c r="J57" s="135">
        <f>'将来負担比率（分子）の構造'!K$50</f>
        <v>392</v>
      </c>
      <c r="K57" s="135"/>
      <c r="L57" s="135"/>
      <c r="M57" s="135">
        <f>'将来負担比率（分子）の構造'!L$50</f>
        <v>312</v>
      </c>
      <c r="N57" s="135"/>
      <c r="O57" s="135"/>
      <c r="P57" s="135">
        <f>'将来負担比率（分子）の構造'!M$50</f>
        <v>285</v>
      </c>
    </row>
    <row r="58" spans="1:16">
      <c r="A58" s="135" t="s">
        <v>34</v>
      </c>
      <c r="B58" s="135"/>
      <c r="C58" s="135"/>
      <c r="D58" s="135">
        <f>'将来負担比率（分子）の構造'!I$49</f>
        <v>3108</v>
      </c>
      <c r="E58" s="135"/>
      <c r="F58" s="135"/>
      <c r="G58" s="135">
        <f>'将来負担比率（分子）の構造'!J$49</f>
        <v>4145</v>
      </c>
      <c r="H58" s="135"/>
      <c r="I58" s="135"/>
      <c r="J58" s="135">
        <f>'将来負担比率（分子）の構造'!K$49</f>
        <v>5032</v>
      </c>
      <c r="K58" s="135"/>
      <c r="L58" s="135"/>
      <c r="M58" s="135">
        <f>'将来負担比率（分子）の構造'!L$49</f>
        <v>5514</v>
      </c>
      <c r="N58" s="135"/>
      <c r="O58" s="135"/>
      <c r="P58" s="135">
        <f>'将来負担比率（分子）の構造'!M$49</f>
        <v>6166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1726</v>
      </c>
      <c r="C62" s="135"/>
      <c r="D62" s="135"/>
      <c r="E62" s="135">
        <f>'将来負担比率（分子）の構造'!J$45</f>
        <v>1683</v>
      </c>
      <c r="F62" s="135"/>
      <c r="G62" s="135"/>
      <c r="H62" s="135">
        <f>'将来負担比率（分子）の構造'!K$45</f>
        <v>1573</v>
      </c>
      <c r="I62" s="135"/>
      <c r="J62" s="135"/>
      <c r="K62" s="135">
        <f>'将来負担比率（分子）の構造'!L$45</f>
        <v>1506</v>
      </c>
      <c r="L62" s="135"/>
      <c r="M62" s="135"/>
      <c r="N62" s="135">
        <f>'将来負担比率（分子）の構造'!M$45</f>
        <v>1362</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7885</v>
      </c>
      <c r="C64" s="135"/>
      <c r="D64" s="135"/>
      <c r="E64" s="135">
        <f>'将来負担比率（分子）の構造'!J$43</f>
        <v>7475</v>
      </c>
      <c r="F64" s="135"/>
      <c r="G64" s="135"/>
      <c r="H64" s="135">
        <f>'将来負担比率（分子）の構造'!K$43</f>
        <v>7139</v>
      </c>
      <c r="I64" s="135"/>
      <c r="J64" s="135"/>
      <c r="K64" s="135">
        <f>'将来負担比率（分子）の構造'!L$43</f>
        <v>6701</v>
      </c>
      <c r="L64" s="135"/>
      <c r="M64" s="135"/>
      <c r="N64" s="135">
        <f>'将来負担比率（分子）の構造'!M$43</f>
        <v>6243</v>
      </c>
      <c r="O64" s="135"/>
      <c r="P64" s="135"/>
    </row>
    <row r="65" spans="1:16">
      <c r="A65" s="135" t="s">
        <v>26</v>
      </c>
      <c r="B65" s="135">
        <f>'将来負担比率（分子）の構造'!I$42</f>
        <v>222</v>
      </c>
      <c r="C65" s="135"/>
      <c r="D65" s="135"/>
      <c r="E65" s="135">
        <f>'将来負担比率（分子）の構造'!J$42</f>
        <v>201</v>
      </c>
      <c r="F65" s="135"/>
      <c r="G65" s="135"/>
      <c r="H65" s="135">
        <f>'将来負担比率（分子）の構造'!K$42</f>
        <v>183</v>
      </c>
      <c r="I65" s="135"/>
      <c r="J65" s="135"/>
      <c r="K65" s="135">
        <f>'将来負担比率（分子）の構造'!L$42</f>
        <v>164</v>
      </c>
      <c r="L65" s="135"/>
      <c r="M65" s="135"/>
      <c r="N65" s="135">
        <f>'将来負担比率（分子）の構造'!M$42</f>
        <v>147</v>
      </c>
      <c r="O65" s="135"/>
      <c r="P65" s="135"/>
    </row>
    <row r="66" spans="1:16">
      <c r="A66" s="135" t="s">
        <v>25</v>
      </c>
      <c r="B66" s="135">
        <f>'将来負担比率（分子）の構造'!I$41</f>
        <v>10477</v>
      </c>
      <c r="C66" s="135"/>
      <c r="D66" s="135"/>
      <c r="E66" s="135">
        <f>'将来負担比率（分子）の構造'!J$41</f>
        <v>9912</v>
      </c>
      <c r="F66" s="135"/>
      <c r="G66" s="135"/>
      <c r="H66" s="135">
        <f>'将来負担比率（分子）の構造'!K$41</f>
        <v>9917</v>
      </c>
      <c r="I66" s="135"/>
      <c r="J66" s="135"/>
      <c r="K66" s="135">
        <f>'将来負担比率（分子）の構造'!L$41</f>
        <v>9443</v>
      </c>
      <c r="L66" s="135"/>
      <c r="M66" s="135"/>
      <c r="N66" s="135">
        <f>'将来負担比率（分子）の構造'!M$41</f>
        <v>9103</v>
      </c>
      <c r="O66" s="135"/>
      <c r="P66" s="135"/>
    </row>
    <row r="67" spans="1:16">
      <c r="A67" s="135" t="s">
        <v>63</v>
      </c>
      <c r="B67" s="135" t="e">
        <f>NA()</f>
        <v>#N/A</v>
      </c>
      <c r="C67" s="135">
        <f>IF(ISNUMBER('将来負担比率（分子）の構造'!I$52), IF('将来負担比率（分子）の構造'!I$52 &lt; 0, 0, '将来負担比率（分子）の構造'!I$52), NA())</f>
        <v>4950</v>
      </c>
      <c r="D67" s="135" t="e">
        <f>NA()</f>
        <v>#N/A</v>
      </c>
      <c r="E67" s="135" t="e">
        <f>NA()</f>
        <v>#N/A</v>
      </c>
      <c r="F67" s="135">
        <f>IF(ISNUMBER('将来負担比率（分子）の構造'!J$52), IF('将来負担比率（分子）の構造'!J$52 &lt; 0, 0, '将来負担比率（分子）の構造'!J$52), NA())</f>
        <v>3516</v>
      </c>
      <c r="G67" s="135" t="e">
        <f>NA()</f>
        <v>#N/A</v>
      </c>
      <c r="H67" s="135" t="e">
        <f>NA()</f>
        <v>#N/A</v>
      </c>
      <c r="I67" s="135">
        <f>IF(ISNUMBER('将来負担比率（分子）の構造'!K$52), IF('将来負担比率（分子）の構造'!K$52 &lt; 0, 0, '将来負担比率（分子）の構造'!K$52), NA())</f>
        <v>2583</v>
      </c>
      <c r="J67" s="135" t="e">
        <f>NA()</f>
        <v>#N/A</v>
      </c>
      <c r="K67" s="135" t="e">
        <f>NA()</f>
        <v>#N/A</v>
      </c>
      <c r="L67" s="135">
        <f>IF(ISNUMBER('将来負担比率（分子）の構造'!L$52), IF('将来負担比率（分子）の構造'!L$52 &lt; 0, 0, '将来負担比率（分子）の構造'!L$52), NA())</f>
        <v>1473</v>
      </c>
      <c r="M67" s="135" t="e">
        <f>NA()</f>
        <v>#N/A</v>
      </c>
      <c r="N67" s="135" t="e">
        <f>NA()</f>
        <v>#N/A</v>
      </c>
      <c r="O67" s="135">
        <f>IF(ISNUMBER('将来負担比率（分子）の構造'!M$52), IF('将来負担比率（分子）の構造'!M$52 &lt; 0, 0, '将来負担比率（分子）の構造'!M$52), NA())</f>
        <v>449</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192</v>
      </c>
      <c r="DI1" s="600"/>
      <c r="DJ1" s="600"/>
      <c r="DK1" s="600"/>
      <c r="DL1" s="600"/>
      <c r="DM1" s="600"/>
      <c r="DN1" s="601"/>
      <c r="DP1" s="599" t="s">
        <v>193</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195</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196</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198</v>
      </c>
      <c r="S4" s="603"/>
      <c r="T4" s="603"/>
      <c r="U4" s="603"/>
      <c r="V4" s="603"/>
      <c r="W4" s="603"/>
      <c r="X4" s="603"/>
      <c r="Y4" s="604"/>
      <c r="Z4" s="602" t="s">
        <v>199</v>
      </c>
      <c r="AA4" s="603"/>
      <c r="AB4" s="603"/>
      <c r="AC4" s="604"/>
      <c r="AD4" s="602" t="s">
        <v>200</v>
      </c>
      <c r="AE4" s="603"/>
      <c r="AF4" s="603"/>
      <c r="AG4" s="603"/>
      <c r="AH4" s="603"/>
      <c r="AI4" s="603"/>
      <c r="AJ4" s="603"/>
      <c r="AK4" s="604"/>
      <c r="AL4" s="602" t="s">
        <v>199</v>
      </c>
      <c r="AM4" s="603"/>
      <c r="AN4" s="603"/>
      <c r="AO4" s="604"/>
      <c r="AP4" s="608" t="s">
        <v>201</v>
      </c>
      <c r="AQ4" s="608"/>
      <c r="AR4" s="608"/>
      <c r="AS4" s="608"/>
      <c r="AT4" s="608"/>
      <c r="AU4" s="608"/>
      <c r="AV4" s="608"/>
      <c r="AW4" s="608"/>
      <c r="AX4" s="608"/>
      <c r="AY4" s="608"/>
      <c r="AZ4" s="608"/>
      <c r="BA4" s="608"/>
      <c r="BB4" s="608"/>
      <c r="BC4" s="608"/>
      <c r="BD4" s="608"/>
      <c r="BE4" s="608"/>
      <c r="BF4" s="608"/>
      <c r="BG4" s="608" t="s">
        <v>202</v>
      </c>
      <c r="BH4" s="608"/>
      <c r="BI4" s="608"/>
      <c r="BJ4" s="608"/>
      <c r="BK4" s="608"/>
      <c r="BL4" s="608"/>
      <c r="BM4" s="608"/>
      <c r="BN4" s="608"/>
      <c r="BO4" s="608" t="s">
        <v>199</v>
      </c>
      <c r="BP4" s="608"/>
      <c r="BQ4" s="608"/>
      <c r="BR4" s="608"/>
      <c r="BS4" s="608" t="s">
        <v>203</v>
      </c>
      <c r="BT4" s="608"/>
      <c r="BU4" s="608"/>
      <c r="BV4" s="608"/>
      <c r="BW4" s="608"/>
      <c r="BX4" s="608"/>
      <c r="BY4" s="608"/>
      <c r="BZ4" s="608"/>
      <c r="CA4" s="608"/>
      <c r="CB4" s="608"/>
      <c r="CD4" s="605" t="s">
        <v>204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205</v>
      </c>
      <c r="C5" s="610"/>
      <c r="D5" s="610"/>
      <c r="E5" s="610"/>
      <c r="F5" s="610"/>
      <c r="G5" s="610"/>
      <c r="H5" s="610"/>
      <c r="I5" s="610"/>
      <c r="J5" s="610"/>
      <c r="K5" s="610"/>
      <c r="L5" s="610"/>
      <c r="M5" s="610"/>
      <c r="N5" s="610"/>
      <c r="O5" s="610"/>
      <c r="P5" s="610"/>
      <c r="Q5" s="611"/>
      <c r="R5" s="612">
        <v>879243</v>
      </c>
      <c r="S5" s="613"/>
      <c r="T5" s="613"/>
      <c r="U5" s="613"/>
      <c r="V5" s="613"/>
      <c r="W5" s="613"/>
      <c r="X5" s="613"/>
      <c r="Y5" s="614"/>
      <c r="Z5" s="615">
        <v>8.9</v>
      </c>
      <c r="AA5" s="615"/>
      <c r="AB5" s="615"/>
      <c r="AC5" s="615"/>
      <c r="AD5" s="616">
        <v>879243</v>
      </c>
      <c r="AE5" s="616"/>
      <c r="AF5" s="616"/>
      <c r="AG5" s="616"/>
      <c r="AH5" s="616"/>
      <c r="AI5" s="616"/>
      <c r="AJ5" s="616"/>
      <c r="AK5" s="616"/>
      <c r="AL5" s="617">
        <v>13.9</v>
      </c>
      <c r="AM5" s="618"/>
      <c r="AN5" s="618"/>
      <c r="AO5" s="619"/>
      <c r="AP5" s="609" t="s">
        <v>206</v>
      </c>
      <c r="AQ5" s="610"/>
      <c r="AR5" s="610"/>
      <c r="AS5" s="610"/>
      <c r="AT5" s="610"/>
      <c r="AU5" s="610"/>
      <c r="AV5" s="610"/>
      <c r="AW5" s="610"/>
      <c r="AX5" s="610"/>
      <c r="AY5" s="610"/>
      <c r="AZ5" s="610"/>
      <c r="BA5" s="610"/>
      <c r="BB5" s="610"/>
      <c r="BC5" s="610"/>
      <c r="BD5" s="610"/>
      <c r="BE5" s="610"/>
      <c r="BF5" s="611"/>
      <c r="BG5" s="623">
        <v>878302</v>
      </c>
      <c r="BH5" s="624"/>
      <c r="BI5" s="624"/>
      <c r="BJ5" s="624"/>
      <c r="BK5" s="624"/>
      <c r="BL5" s="624"/>
      <c r="BM5" s="624"/>
      <c r="BN5" s="625"/>
      <c r="BO5" s="626">
        <v>99.9</v>
      </c>
      <c r="BP5" s="626"/>
      <c r="BQ5" s="626"/>
      <c r="BR5" s="626"/>
      <c r="BS5" s="627" t="s">
        <v>207</v>
      </c>
      <c r="BT5" s="627"/>
      <c r="BU5" s="627"/>
      <c r="BV5" s="627"/>
      <c r="BW5" s="627"/>
      <c r="BX5" s="627"/>
      <c r="BY5" s="627"/>
      <c r="BZ5" s="627"/>
      <c r="CA5" s="627"/>
      <c r="CB5" s="631"/>
      <c r="CD5" s="605" t="s">
        <v>201</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199</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c r="B6" s="620" t="s">
        <v>211</v>
      </c>
      <c r="C6" s="621"/>
      <c r="D6" s="621"/>
      <c r="E6" s="621"/>
      <c r="F6" s="621"/>
      <c r="G6" s="621"/>
      <c r="H6" s="621"/>
      <c r="I6" s="621"/>
      <c r="J6" s="621"/>
      <c r="K6" s="621"/>
      <c r="L6" s="621"/>
      <c r="M6" s="621"/>
      <c r="N6" s="621"/>
      <c r="O6" s="621"/>
      <c r="P6" s="621"/>
      <c r="Q6" s="622"/>
      <c r="R6" s="623">
        <v>77850</v>
      </c>
      <c r="S6" s="624"/>
      <c r="T6" s="624"/>
      <c r="U6" s="624"/>
      <c r="V6" s="624"/>
      <c r="W6" s="624"/>
      <c r="X6" s="624"/>
      <c r="Y6" s="625"/>
      <c r="Z6" s="626">
        <v>0.8</v>
      </c>
      <c r="AA6" s="626"/>
      <c r="AB6" s="626"/>
      <c r="AC6" s="626"/>
      <c r="AD6" s="627">
        <v>77850</v>
      </c>
      <c r="AE6" s="627"/>
      <c r="AF6" s="627"/>
      <c r="AG6" s="627"/>
      <c r="AH6" s="627"/>
      <c r="AI6" s="627"/>
      <c r="AJ6" s="627"/>
      <c r="AK6" s="627"/>
      <c r="AL6" s="628">
        <v>1.2</v>
      </c>
      <c r="AM6" s="629"/>
      <c r="AN6" s="629"/>
      <c r="AO6" s="630"/>
      <c r="AP6" s="620" t="s">
        <v>212</v>
      </c>
      <c r="AQ6" s="621"/>
      <c r="AR6" s="621"/>
      <c r="AS6" s="621"/>
      <c r="AT6" s="621"/>
      <c r="AU6" s="621"/>
      <c r="AV6" s="621"/>
      <c r="AW6" s="621"/>
      <c r="AX6" s="621"/>
      <c r="AY6" s="621"/>
      <c r="AZ6" s="621"/>
      <c r="BA6" s="621"/>
      <c r="BB6" s="621"/>
      <c r="BC6" s="621"/>
      <c r="BD6" s="621"/>
      <c r="BE6" s="621"/>
      <c r="BF6" s="622"/>
      <c r="BG6" s="623">
        <v>878302</v>
      </c>
      <c r="BH6" s="624"/>
      <c r="BI6" s="624"/>
      <c r="BJ6" s="624"/>
      <c r="BK6" s="624"/>
      <c r="BL6" s="624"/>
      <c r="BM6" s="624"/>
      <c r="BN6" s="625"/>
      <c r="BO6" s="626">
        <v>99.9</v>
      </c>
      <c r="BP6" s="626"/>
      <c r="BQ6" s="626"/>
      <c r="BR6" s="626"/>
      <c r="BS6" s="627" t="s">
        <v>207</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81599</v>
      </c>
      <c r="CS6" s="624"/>
      <c r="CT6" s="624"/>
      <c r="CU6" s="624"/>
      <c r="CV6" s="624"/>
      <c r="CW6" s="624"/>
      <c r="CX6" s="624"/>
      <c r="CY6" s="625"/>
      <c r="CZ6" s="626">
        <v>0.9</v>
      </c>
      <c r="DA6" s="626"/>
      <c r="DB6" s="626"/>
      <c r="DC6" s="626"/>
      <c r="DD6" s="632" t="s">
        <v>207</v>
      </c>
      <c r="DE6" s="624"/>
      <c r="DF6" s="624"/>
      <c r="DG6" s="624"/>
      <c r="DH6" s="624"/>
      <c r="DI6" s="624"/>
      <c r="DJ6" s="624"/>
      <c r="DK6" s="624"/>
      <c r="DL6" s="624"/>
      <c r="DM6" s="624"/>
      <c r="DN6" s="624"/>
      <c r="DO6" s="624"/>
      <c r="DP6" s="625"/>
      <c r="DQ6" s="632">
        <v>81549</v>
      </c>
      <c r="DR6" s="624"/>
      <c r="DS6" s="624"/>
      <c r="DT6" s="624"/>
      <c r="DU6" s="624"/>
      <c r="DV6" s="624"/>
      <c r="DW6" s="624"/>
      <c r="DX6" s="624"/>
      <c r="DY6" s="624"/>
      <c r="DZ6" s="624"/>
      <c r="EA6" s="624"/>
      <c r="EB6" s="624"/>
      <c r="EC6" s="633"/>
    </row>
    <row r="7" spans="2:143" ht="11.25" customHeight="1">
      <c r="B7" s="620" t="s">
        <v>214</v>
      </c>
      <c r="C7" s="621"/>
      <c r="D7" s="621"/>
      <c r="E7" s="621"/>
      <c r="F7" s="621"/>
      <c r="G7" s="621"/>
      <c r="H7" s="621"/>
      <c r="I7" s="621"/>
      <c r="J7" s="621"/>
      <c r="K7" s="621"/>
      <c r="L7" s="621"/>
      <c r="M7" s="621"/>
      <c r="N7" s="621"/>
      <c r="O7" s="621"/>
      <c r="P7" s="621"/>
      <c r="Q7" s="622"/>
      <c r="R7" s="623">
        <v>1829</v>
      </c>
      <c r="S7" s="624"/>
      <c r="T7" s="624"/>
      <c r="U7" s="624"/>
      <c r="V7" s="624"/>
      <c r="W7" s="624"/>
      <c r="X7" s="624"/>
      <c r="Y7" s="625"/>
      <c r="Z7" s="626">
        <v>0</v>
      </c>
      <c r="AA7" s="626"/>
      <c r="AB7" s="626"/>
      <c r="AC7" s="626"/>
      <c r="AD7" s="627">
        <v>1829</v>
      </c>
      <c r="AE7" s="627"/>
      <c r="AF7" s="627"/>
      <c r="AG7" s="627"/>
      <c r="AH7" s="627"/>
      <c r="AI7" s="627"/>
      <c r="AJ7" s="627"/>
      <c r="AK7" s="627"/>
      <c r="AL7" s="628">
        <v>0</v>
      </c>
      <c r="AM7" s="629"/>
      <c r="AN7" s="629"/>
      <c r="AO7" s="630"/>
      <c r="AP7" s="620" t="s">
        <v>215</v>
      </c>
      <c r="AQ7" s="621"/>
      <c r="AR7" s="621"/>
      <c r="AS7" s="621"/>
      <c r="AT7" s="621"/>
      <c r="AU7" s="621"/>
      <c r="AV7" s="621"/>
      <c r="AW7" s="621"/>
      <c r="AX7" s="621"/>
      <c r="AY7" s="621"/>
      <c r="AZ7" s="621"/>
      <c r="BA7" s="621"/>
      <c r="BB7" s="621"/>
      <c r="BC7" s="621"/>
      <c r="BD7" s="621"/>
      <c r="BE7" s="621"/>
      <c r="BF7" s="622"/>
      <c r="BG7" s="623">
        <v>266426</v>
      </c>
      <c r="BH7" s="624"/>
      <c r="BI7" s="624"/>
      <c r="BJ7" s="624"/>
      <c r="BK7" s="624"/>
      <c r="BL7" s="624"/>
      <c r="BM7" s="624"/>
      <c r="BN7" s="625"/>
      <c r="BO7" s="626">
        <v>30.3</v>
      </c>
      <c r="BP7" s="626"/>
      <c r="BQ7" s="626"/>
      <c r="BR7" s="626"/>
      <c r="BS7" s="627" t="s">
        <v>207</v>
      </c>
      <c r="BT7" s="627"/>
      <c r="BU7" s="627"/>
      <c r="BV7" s="627"/>
      <c r="BW7" s="627"/>
      <c r="BX7" s="627"/>
      <c r="BY7" s="627"/>
      <c r="BZ7" s="627"/>
      <c r="CA7" s="627"/>
      <c r="CB7" s="631"/>
      <c r="CD7" s="637" t="s">
        <v>216</v>
      </c>
      <c r="CE7" s="638"/>
      <c r="CF7" s="638"/>
      <c r="CG7" s="638"/>
      <c r="CH7" s="638"/>
      <c r="CI7" s="638"/>
      <c r="CJ7" s="638"/>
      <c r="CK7" s="638"/>
      <c r="CL7" s="638"/>
      <c r="CM7" s="638"/>
      <c r="CN7" s="638"/>
      <c r="CO7" s="638"/>
      <c r="CP7" s="638"/>
      <c r="CQ7" s="639"/>
      <c r="CR7" s="623">
        <v>1318176</v>
      </c>
      <c r="CS7" s="624"/>
      <c r="CT7" s="624"/>
      <c r="CU7" s="624"/>
      <c r="CV7" s="624"/>
      <c r="CW7" s="624"/>
      <c r="CX7" s="624"/>
      <c r="CY7" s="625"/>
      <c r="CZ7" s="626">
        <v>14.5</v>
      </c>
      <c r="DA7" s="626"/>
      <c r="DB7" s="626"/>
      <c r="DC7" s="626"/>
      <c r="DD7" s="632">
        <v>14398</v>
      </c>
      <c r="DE7" s="624"/>
      <c r="DF7" s="624"/>
      <c r="DG7" s="624"/>
      <c r="DH7" s="624"/>
      <c r="DI7" s="624"/>
      <c r="DJ7" s="624"/>
      <c r="DK7" s="624"/>
      <c r="DL7" s="624"/>
      <c r="DM7" s="624"/>
      <c r="DN7" s="624"/>
      <c r="DO7" s="624"/>
      <c r="DP7" s="625"/>
      <c r="DQ7" s="632">
        <v>1183910</v>
      </c>
      <c r="DR7" s="624"/>
      <c r="DS7" s="624"/>
      <c r="DT7" s="624"/>
      <c r="DU7" s="624"/>
      <c r="DV7" s="624"/>
      <c r="DW7" s="624"/>
      <c r="DX7" s="624"/>
      <c r="DY7" s="624"/>
      <c r="DZ7" s="624"/>
      <c r="EA7" s="624"/>
      <c r="EB7" s="624"/>
      <c r="EC7" s="633"/>
    </row>
    <row r="8" spans="2:143" ht="11.25" customHeight="1">
      <c r="B8" s="620" t="s">
        <v>217</v>
      </c>
      <c r="C8" s="621"/>
      <c r="D8" s="621"/>
      <c r="E8" s="621"/>
      <c r="F8" s="621"/>
      <c r="G8" s="621"/>
      <c r="H8" s="621"/>
      <c r="I8" s="621"/>
      <c r="J8" s="621"/>
      <c r="K8" s="621"/>
      <c r="L8" s="621"/>
      <c r="M8" s="621"/>
      <c r="N8" s="621"/>
      <c r="O8" s="621"/>
      <c r="P8" s="621"/>
      <c r="Q8" s="622"/>
      <c r="R8" s="623">
        <v>3662</v>
      </c>
      <c r="S8" s="624"/>
      <c r="T8" s="624"/>
      <c r="U8" s="624"/>
      <c r="V8" s="624"/>
      <c r="W8" s="624"/>
      <c r="X8" s="624"/>
      <c r="Y8" s="625"/>
      <c r="Z8" s="626">
        <v>0</v>
      </c>
      <c r="AA8" s="626"/>
      <c r="AB8" s="626"/>
      <c r="AC8" s="626"/>
      <c r="AD8" s="627">
        <v>3662</v>
      </c>
      <c r="AE8" s="627"/>
      <c r="AF8" s="627"/>
      <c r="AG8" s="627"/>
      <c r="AH8" s="627"/>
      <c r="AI8" s="627"/>
      <c r="AJ8" s="627"/>
      <c r="AK8" s="627"/>
      <c r="AL8" s="628">
        <v>0.1</v>
      </c>
      <c r="AM8" s="629"/>
      <c r="AN8" s="629"/>
      <c r="AO8" s="630"/>
      <c r="AP8" s="620" t="s">
        <v>218</v>
      </c>
      <c r="AQ8" s="621"/>
      <c r="AR8" s="621"/>
      <c r="AS8" s="621"/>
      <c r="AT8" s="621"/>
      <c r="AU8" s="621"/>
      <c r="AV8" s="621"/>
      <c r="AW8" s="621"/>
      <c r="AX8" s="621"/>
      <c r="AY8" s="621"/>
      <c r="AZ8" s="621"/>
      <c r="BA8" s="621"/>
      <c r="BB8" s="621"/>
      <c r="BC8" s="621"/>
      <c r="BD8" s="621"/>
      <c r="BE8" s="621"/>
      <c r="BF8" s="622"/>
      <c r="BG8" s="623">
        <v>11204</v>
      </c>
      <c r="BH8" s="624"/>
      <c r="BI8" s="624"/>
      <c r="BJ8" s="624"/>
      <c r="BK8" s="624"/>
      <c r="BL8" s="624"/>
      <c r="BM8" s="624"/>
      <c r="BN8" s="625"/>
      <c r="BO8" s="626">
        <v>1.3</v>
      </c>
      <c r="BP8" s="626"/>
      <c r="BQ8" s="626"/>
      <c r="BR8" s="626"/>
      <c r="BS8" s="632" t="s">
        <v>109</v>
      </c>
      <c r="BT8" s="624"/>
      <c r="BU8" s="624"/>
      <c r="BV8" s="624"/>
      <c r="BW8" s="624"/>
      <c r="BX8" s="624"/>
      <c r="BY8" s="624"/>
      <c r="BZ8" s="624"/>
      <c r="CA8" s="624"/>
      <c r="CB8" s="633"/>
      <c r="CD8" s="637" t="s">
        <v>219</v>
      </c>
      <c r="CE8" s="638"/>
      <c r="CF8" s="638"/>
      <c r="CG8" s="638"/>
      <c r="CH8" s="638"/>
      <c r="CI8" s="638"/>
      <c r="CJ8" s="638"/>
      <c r="CK8" s="638"/>
      <c r="CL8" s="638"/>
      <c r="CM8" s="638"/>
      <c r="CN8" s="638"/>
      <c r="CO8" s="638"/>
      <c r="CP8" s="638"/>
      <c r="CQ8" s="639"/>
      <c r="CR8" s="623">
        <v>1787290</v>
      </c>
      <c r="CS8" s="624"/>
      <c r="CT8" s="624"/>
      <c r="CU8" s="624"/>
      <c r="CV8" s="624"/>
      <c r="CW8" s="624"/>
      <c r="CX8" s="624"/>
      <c r="CY8" s="625"/>
      <c r="CZ8" s="626">
        <v>19.7</v>
      </c>
      <c r="DA8" s="626"/>
      <c r="DB8" s="626"/>
      <c r="DC8" s="626"/>
      <c r="DD8" s="632">
        <v>7579</v>
      </c>
      <c r="DE8" s="624"/>
      <c r="DF8" s="624"/>
      <c r="DG8" s="624"/>
      <c r="DH8" s="624"/>
      <c r="DI8" s="624"/>
      <c r="DJ8" s="624"/>
      <c r="DK8" s="624"/>
      <c r="DL8" s="624"/>
      <c r="DM8" s="624"/>
      <c r="DN8" s="624"/>
      <c r="DO8" s="624"/>
      <c r="DP8" s="625"/>
      <c r="DQ8" s="632">
        <v>1165448</v>
      </c>
      <c r="DR8" s="624"/>
      <c r="DS8" s="624"/>
      <c r="DT8" s="624"/>
      <c r="DU8" s="624"/>
      <c r="DV8" s="624"/>
      <c r="DW8" s="624"/>
      <c r="DX8" s="624"/>
      <c r="DY8" s="624"/>
      <c r="DZ8" s="624"/>
      <c r="EA8" s="624"/>
      <c r="EB8" s="624"/>
      <c r="EC8" s="633"/>
    </row>
    <row r="9" spans="2:143" ht="11.25" customHeight="1">
      <c r="B9" s="620" t="s">
        <v>220</v>
      </c>
      <c r="C9" s="621"/>
      <c r="D9" s="621"/>
      <c r="E9" s="621"/>
      <c r="F9" s="621"/>
      <c r="G9" s="621"/>
      <c r="H9" s="621"/>
      <c r="I9" s="621"/>
      <c r="J9" s="621"/>
      <c r="K9" s="621"/>
      <c r="L9" s="621"/>
      <c r="M9" s="621"/>
      <c r="N9" s="621"/>
      <c r="O9" s="621"/>
      <c r="P9" s="621"/>
      <c r="Q9" s="622"/>
      <c r="R9" s="623">
        <v>3688</v>
      </c>
      <c r="S9" s="624"/>
      <c r="T9" s="624"/>
      <c r="U9" s="624"/>
      <c r="V9" s="624"/>
      <c r="W9" s="624"/>
      <c r="X9" s="624"/>
      <c r="Y9" s="625"/>
      <c r="Z9" s="626">
        <v>0</v>
      </c>
      <c r="AA9" s="626"/>
      <c r="AB9" s="626"/>
      <c r="AC9" s="626"/>
      <c r="AD9" s="627">
        <v>3688</v>
      </c>
      <c r="AE9" s="627"/>
      <c r="AF9" s="627"/>
      <c r="AG9" s="627"/>
      <c r="AH9" s="627"/>
      <c r="AI9" s="627"/>
      <c r="AJ9" s="627"/>
      <c r="AK9" s="627"/>
      <c r="AL9" s="628">
        <v>0.1</v>
      </c>
      <c r="AM9" s="629"/>
      <c r="AN9" s="629"/>
      <c r="AO9" s="630"/>
      <c r="AP9" s="620" t="s">
        <v>221</v>
      </c>
      <c r="AQ9" s="621"/>
      <c r="AR9" s="621"/>
      <c r="AS9" s="621"/>
      <c r="AT9" s="621"/>
      <c r="AU9" s="621"/>
      <c r="AV9" s="621"/>
      <c r="AW9" s="621"/>
      <c r="AX9" s="621"/>
      <c r="AY9" s="621"/>
      <c r="AZ9" s="621"/>
      <c r="BA9" s="621"/>
      <c r="BB9" s="621"/>
      <c r="BC9" s="621"/>
      <c r="BD9" s="621"/>
      <c r="BE9" s="621"/>
      <c r="BF9" s="622"/>
      <c r="BG9" s="623">
        <v>225420</v>
      </c>
      <c r="BH9" s="624"/>
      <c r="BI9" s="624"/>
      <c r="BJ9" s="624"/>
      <c r="BK9" s="624"/>
      <c r="BL9" s="624"/>
      <c r="BM9" s="624"/>
      <c r="BN9" s="625"/>
      <c r="BO9" s="626">
        <v>25.6</v>
      </c>
      <c r="BP9" s="626"/>
      <c r="BQ9" s="626"/>
      <c r="BR9" s="626"/>
      <c r="BS9" s="632" t="s">
        <v>109</v>
      </c>
      <c r="BT9" s="624"/>
      <c r="BU9" s="624"/>
      <c r="BV9" s="624"/>
      <c r="BW9" s="624"/>
      <c r="BX9" s="624"/>
      <c r="BY9" s="624"/>
      <c r="BZ9" s="624"/>
      <c r="CA9" s="624"/>
      <c r="CB9" s="633"/>
      <c r="CD9" s="637" t="s">
        <v>222</v>
      </c>
      <c r="CE9" s="638"/>
      <c r="CF9" s="638"/>
      <c r="CG9" s="638"/>
      <c r="CH9" s="638"/>
      <c r="CI9" s="638"/>
      <c r="CJ9" s="638"/>
      <c r="CK9" s="638"/>
      <c r="CL9" s="638"/>
      <c r="CM9" s="638"/>
      <c r="CN9" s="638"/>
      <c r="CO9" s="638"/>
      <c r="CP9" s="638"/>
      <c r="CQ9" s="639"/>
      <c r="CR9" s="623">
        <v>981765</v>
      </c>
      <c r="CS9" s="624"/>
      <c r="CT9" s="624"/>
      <c r="CU9" s="624"/>
      <c r="CV9" s="624"/>
      <c r="CW9" s="624"/>
      <c r="CX9" s="624"/>
      <c r="CY9" s="625"/>
      <c r="CZ9" s="626">
        <v>10.8</v>
      </c>
      <c r="DA9" s="626"/>
      <c r="DB9" s="626"/>
      <c r="DC9" s="626"/>
      <c r="DD9" s="632">
        <v>4568</v>
      </c>
      <c r="DE9" s="624"/>
      <c r="DF9" s="624"/>
      <c r="DG9" s="624"/>
      <c r="DH9" s="624"/>
      <c r="DI9" s="624"/>
      <c r="DJ9" s="624"/>
      <c r="DK9" s="624"/>
      <c r="DL9" s="624"/>
      <c r="DM9" s="624"/>
      <c r="DN9" s="624"/>
      <c r="DO9" s="624"/>
      <c r="DP9" s="625"/>
      <c r="DQ9" s="632">
        <v>911754</v>
      </c>
      <c r="DR9" s="624"/>
      <c r="DS9" s="624"/>
      <c r="DT9" s="624"/>
      <c r="DU9" s="624"/>
      <c r="DV9" s="624"/>
      <c r="DW9" s="624"/>
      <c r="DX9" s="624"/>
      <c r="DY9" s="624"/>
      <c r="DZ9" s="624"/>
      <c r="EA9" s="624"/>
      <c r="EB9" s="624"/>
      <c r="EC9" s="633"/>
    </row>
    <row r="10" spans="2:143" ht="11.25" customHeight="1">
      <c r="B10" s="620" t="s">
        <v>223</v>
      </c>
      <c r="C10" s="621"/>
      <c r="D10" s="621"/>
      <c r="E10" s="621"/>
      <c r="F10" s="621"/>
      <c r="G10" s="621"/>
      <c r="H10" s="621"/>
      <c r="I10" s="621"/>
      <c r="J10" s="621"/>
      <c r="K10" s="621"/>
      <c r="L10" s="621"/>
      <c r="M10" s="621"/>
      <c r="N10" s="621"/>
      <c r="O10" s="621"/>
      <c r="P10" s="621"/>
      <c r="Q10" s="622"/>
      <c r="R10" s="623">
        <v>172916</v>
      </c>
      <c r="S10" s="624"/>
      <c r="T10" s="624"/>
      <c r="U10" s="624"/>
      <c r="V10" s="624"/>
      <c r="W10" s="624"/>
      <c r="X10" s="624"/>
      <c r="Y10" s="625"/>
      <c r="Z10" s="626">
        <v>1.7</v>
      </c>
      <c r="AA10" s="626"/>
      <c r="AB10" s="626"/>
      <c r="AC10" s="626"/>
      <c r="AD10" s="627">
        <v>172916</v>
      </c>
      <c r="AE10" s="627"/>
      <c r="AF10" s="627"/>
      <c r="AG10" s="627"/>
      <c r="AH10" s="627"/>
      <c r="AI10" s="627"/>
      <c r="AJ10" s="627"/>
      <c r="AK10" s="627"/>
      <c r="AL10" s="628">
        <v>2.7</v>
      </c>
      <c r="AM10" s="629"/>
      <c r="AN10" s="629"/>
      <c r="AO10" s="630"/>
      <c r="AP10" s="620" t="s">
        <v>224</v>
      </c>
      <c r="AQ10" s="621"/>
      <c r="AR10" s="621"/>
      <c r="AS10" s="621"/>
      <c r="AT10" s="621"/>
      <c r="AU10" s="621"/>
      <c r="AV10" s="621"/>
      <c r="AW10" s="621"/>
      <c r="AX10" s="621"/>
      <c r="AY10" s="621"/>
      <c r="AZ10" s="621"/>
      <c r="BA10" s="621"/>
      <c r="BB10" s="621"/>
      <c r="BC10" s="621"/>
      <c r="BD10" s="621"/>
      <c r="BE10" s="621"/>
      <c r="BF10" s="622"/>
      <c r="BG10" s="623">
        <v>20807</v>
      </c>
      <c r="BH10" s="624"/>
      <c r="BI10" s="624"/>
      <c r="BJ10" s="624"/>
      <c r="BK10" s="624"/>
      <c r="BL10" s="624"/>
      <c r="BM10" s="624"/>
      <c r="BN10" s="625"/>
      <c r="BO10" s="626">
        <v>2.4</v>
      </c>
      <c r="BP10" s="626"/>
      <c r="BQ10" s="626"/>
      <c r="BR10" s="626"/>
      <c r="BS10" s="632" t="s">
        <v>109</v>
      </c>
      <c r="BT10" s="624"/>
      <c r="BU10" s="624"/>
      <c r="BV10" s="624"/>
      <c r="BW10" s="624"/>
      <c r="BX10" s="624"/>
      <c r="BY10" s="624"/>
      <c r="BZ10" s="624"/>
      <c r="CA10" s="624"/>
      <c r="CB10" s="633"/>
      <c r="CD10" s="637" t="s">
        <v>225</v>
      </c>
      <c r="CE10" s="638"/>
      <c r="CF10" s="638"/>
      <c r="CG10" s="638"/>
      <c r="CH10" s="638"/>
      <c r="CI10" s="638"/>
      <c r="CJ10" s="638"/>
      <c r="CK10" s="638"/>
      <c r="CL10" s="638"/>
      <c r="CM10" s="638"/>
      <c r="CN10" s="638"/>
      <c r="CO10" s="638"/>
      <c r="CP10" s="638"/>
      <c r="CQ10" s="639"/>
      <c r="CR10" s="623" t="s">
        <v>109</v>
      </c>
      <c r="CS10" s="624"/>
      <c r="CT10" s="624"/>
      <c r="CU10" s="624"/>
      <c r="CV10" s="624"/>
      <c r="CW10" s="624"/>
      <c r="CX10" s="624"/>
      <c r="CY10" s="625"/>
      <c r="CZ10" s="626" t="s">
        <v>109</v>
      </c>
      <c r="DA10" s="626"/>
      <c r="DB10" s="626"/>
      <c r="DC10" s="626"/>
      <c r="DD10" s="632" t="s">
        <v>109</v>
      </c>
      <c r="DE10" s="624"/>
      <c r="DF10" s="624"/>
      <c r="DG10" s="624"/>
      <c r="DH10" s="624"/>
      <c r="DI10" s="624"/>
      <c r="DJ10" s="624"/>
      <c r="DK10" s="624"/>
      <c r="DL10" s="624"/>
      <c r="DM10" s="624"/>
      <c r="DN10" s="624"/>
      <c r="DO10" s="624"/>
      <c r="DP10" s="625"/>
      <c r="DQ10" s="632" t="s">
        <v>109</v>
      </c>
      <c r="DR10" s="624"/>
      <c r="DS10" s="624"/>
      <c r="DT10" s="624"/>
      <c r="DU10" s="624"/>
      <c r="DV10" s="624"/>
      <c r="DW10" s="624"/>
      <c r="DX10" s="624"/>
      <c r="DY10" s="624"/>
      <c r="DZ10" s="624"/>
      <c r="EA10" s="624"/>
      <c r="EB10" s="624"/>
      <c r="EC10" s="633"/>
    </row>
    <row r="11" spans="2:143" ht="11.25" customHeight="1">
      <c r="B11" s="620" t="s">
        <v>226</v>
      </c>
      <c r="C11" s="621"/>
      <c r="D11" s="621"/>
      <c r="E11" s="621"/>
      <c r="F11" s="621"/>
      <c r="G11" s="621"/>
      <c r="H11" s="621"/>
      <c r="I11" s="621"/>
      <c r="J11" s="621"/>
      <c r="K11" s="621"/>
      <c r="L11" s="621"/>
      <c r="M11" s="621"/>
      <c r="N11" s="621"/>
      <c r="O11" s="621"/>
      <c r="P11" s="621"/>
      <c r="Q11" s="622"/>
      <c r="R11" s="623">
        <v>23680</v>
      </c>
      <c r="S11" s="624"/>
      <c r="T11" s="624"/>
      <c r="U11" s="624"/>
      <c r="V11" s="624"/>
      <c r="W11" s="624"/>
      <c r="X11" s="624"/>
      <c r="Y11" s="625"/>
      <c r="Z11" s="626">
        <v>0.2</v>
      </c>
      <c r="AA11" s="626"/>
      <c r="AB11" s="626"/>
      <c r="AC11" s="626"/>
      <c r="AD11" s="627">
        <v>23680</v>
      </c>
      <c r="AE11" s="627"/>
      <c r="AF11" s="627"/>
      <c r="AG11" s="627"/>
      <c r="AH11" s="627"/>
      <c r="AI11" s="627"/>
      <c r="AJ11" s="627"/>
      <c r="AK11" s="627"/>
      <c r="AL11" s="628">
        <v>0.4</v>
      </c>
      <c r="AM11" s="629"/>
      <c r="AN11" s="629"/>
      <c r="AO11" s="630"/>
      <c r="AP11" s="620" t="s">
        <v>227</v>
      </c>
      <c r="AQ11" s="621"/>
      <c r="AR11" s="621"/>
      <c r="AS11" s="621"/>
      <c r="AT11" s="621"/>
      <c r="AU11" s="621"/>
      <c r="AV11" s="621"/>
      <c r="AW11" s="621"/>
      <c r="AX11" s="621"/>
      <c r="AY11" s="621"/>
      <c r="AZ11" s="621"/>
      <c r="BA11" s="621"/>
      <c r="BB11" s="621"/>
      <c r="BC11" s="621"/>
      <c r="BD11" s="621"/>
      <c r="BE11" s="621"/>
      <c r="BF11" s="622"/>
      <c r="BG11" s="623">
        <v>8995</v>
      </c>
      <c r="BH11" s="624"/>
      <c r="BI11" s="624"/>
      <c r="BJ11" s="624"/>
      <c r="BK11" s="624"/>
      <c r="BL11" s="624"/>
      <c r="BM11" s="624"/>
      <c r="BN11" s="625"/>
      <c r="BO11" s="626">
        <v>1</v>
      </c>
      <c r="BP11" s="626"/>
      <c r="BQ11" s="626"/>
      <c r="BR11" s="626"/>
      <c r="BS11" s="632" t="s">
        <v>109</v>
      </c>
      <c r="BT11" s="624"/>
      <c r="BU11" s="624"/>
      <c r="BV11" s="624"/>
      <c r="BW11" s="624"/>
      <c r="BX11" s="624"/>
      <c r="BY11" s="624"/>
      <c r="BZ11" s="624"/>
      <c r="CA11" s="624"/>
      <c r="CB11" s="633"/>
      <c r="CD11" s="637" t="s">
        <v>228</v>
      </c>
      <c r="CE11" s="638"/>
      <c r="CF11" s="638"/>
      <c r="CG11" s="638"/>
      <c r="CH11" s="638"/>
      <c r="CI11" s="638"/>
      <c r="CJ11" s="638"/>
      <c r="CK11" s="638"/>
      <c r="CL11" s="638"/>
      <c r="CM11" s="638"/>
      <c r="CN11" s="638"/>
      <c r="CO11" s="638"/>
      <c r="CP11" s="638"/>
      <c r="CQ11" s="639"/>
      <c r="CR11" s="623">
        <v>1102968</v>
      </c>
      <c r="CS11" s="624"/>
      <c r="CT11" s="624"/>
      <c r="CU11" s="624"/>
      <c r="CV11" s="624"/>
      <c r="CW11" s="624"/>
      <c r="CX11" s="624"/>
      <c r="CY11" s="625"/>
      <c r="CZ11" s="626">
        <v>12.1</v>
      </c>
      <c r="DA11" s="626"/>
      <c r="DB11" s="626"/>
      <c r="DC11" s="626"/>
      <c r="DD11" s="632">
        <v>234742</v>
      </c>
      <c r="DE11" s="624"/>
      <c r="DF11" s="624"/>
      <c r="DG11" s="624"/>
      <c r="DH11" s="624"/>
      <c r="DI11" s="624"/>
      <c r="DJ11" s="624"/>
      <c r="DK11" s="624"/>
      <c r="DL11" s="624"/>
      <c r="DM11" s="624"/>
      <c r="DN11" s="624"/>
      <c r="DO11" s="624"/>
      <c r="DP11" s="625"/>
      <c r="DQ11" s="632">
        <v>497701</v>
      </c>
      <c r="DR11" s="624"/>
      <c r="DS11" s="624"/>
      <c r="DT11" s="624"/>
      <c r="DU11" s="624"/>
      <c r="DV11" s="624"/>
      <c r="DW11" s="624"/>
      <c r="DX11" s="624"/>
      <c r="DY11" s="624"/>
      <c r="DZ11" s="624"/>
      <c r="EA11" s="624"/>
      <c r="EB11" s="624"/>
      <c r="EC11" s="633"/>
    </row>
    <row r="12" spans="2:143" ht="11.25" customHeight="1">
      <c r="B12" s="620" t="s">
        <v>229</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230</v>
      </c>
      <c r="AQ12" s="621"/>
      <c r="AR12" s="621"/>
      <c r="AS12" s="621"/>
      <c r="AT12" s="621"/>
      <c r="AU12" s="621"/>
      <c r="AV12" s="621"/>
      <c r="AW12" s="621"/>
      <c r="AX12" s="621"/>
      <c r="AY12" s="621"/>
      <c r="AZ12" s="621"/>
      <c r="BA12" s="621"/>
      <c r="BB12" s="621"/>
      <c r="BC12" s="621"/>
      <c r="BD12" s="621"/>
      <c r="BE12" s="621"/>
      <c r="BF12" s="622"/>
      <c r="BG12" s="623">
        <v>539406</v>
      </c>
      <c r="BH12" s="624"/>
      <c r="BI12" s="624"/>
      <c r="BJ12" s="624"/>
      <c r="BK12" s="624"/>
      <c r="BL12" s="624"/>
      <c r="BM12" s="624"/>
      <c r="BN12" s="625"/>
      <c r="BO12" s="626">
        <v>61.3</v>
      </c>
      <c r="BP12" s="626"/>
      <c r="BQ12" s="626"/>
      <c r="BR12" s="626"/>
      <c r="BS12" s="632" t="s">
        <v>109</v>
      </c>
      <c r="BT12" s="624"/>
      <c r="BU12" s="624"/>
      <c r="BV12" s="624"/>
      <c r="BW12" s="624"/>
      <c r="BX12" s="624"/>
      <c r="BY12" s="624"/>
      <c r="BZ12" s="624"/>
      <c r="CA12" s="624"/>
      <c r="CB12" s="633"/>
      <c r="CD12" s="637" t="s">
        <v>231</v>
      </c>
      <c r="CE12" s="638"/>
      <c r="CF12" s="638"/>
      <c r="CG12" s="638"/>
      <c r="CH12" s="638"/>
      <c r="CI12" s="638"/>
      <c r="CJ12" s="638"/>
      <c r="CK12" s="638"/>
      <c r="CL12" s="638"/>
      <c r="CM12" s="638"/>
      <c r="CN12" s="638"/>
      <c r="CO12" s="638"/>
      <c r="CP12" s="638"/>
      <c r="CQ12" s="639"/>
      <c r="CR12" s="623">
        <v>205610</v>
      </c>
      <c r="CS12" s="624"/>
      <c r="CT12" s="624"/>
      <c r="CU12" s="624"/>
      <c r="CV12" s="624"/>
      <c r="CW12" s="624"/>
      <c r="CX12" s="624"/>
      <c r="CY12" s="625"/>
      <c r="CZ12" s="626">
        <v>2.2999999999999998</v>
      </c>
      <c r="DA12" s="626"/>
      <c r="DB12" s="626"/>
      <c r="DC12" s="626"/>
      <c r="DD12" s="632">
        <v>37819</v>
      </c>
      <c r="DE12" s="624"/>
      <c r="DF12" s="624"/>
      <c r="DG12" s="624"/>
      <c r="DH12" s="624"/>
      <c r="DI12" s="624"/>
      <c r="DJ12" s="624"/>
      <c r="DK12" s="624"/>
      <c r="DL12" s="624"/>
      <c r="DM12" s="624"/>
      <c r="DN12" s="624"/>
      <c r="DO12" s="624"/>
      <c r="DP12" s="625"/>
      <c r="DQ12" s="632">
        <v>150257</v>
      </c>
      <c r="DR12" s="624"/>
      <c r="DS12" s="624"/>
      <c r="DT12" s="624"/>
      <c r="DU12" s="624"/>
      <c r="DV12" s="624"/>
      <c r="DW12" s="624"/>
      <c r="DX12" s="624"/>
      <c r="DY12" s="624"/>
      <c r="DZ12" s="624"/>
      <c r="EA12" s="624"/>
      <c r="EB12" s="624"/>
      <c r="EC12" s="633"/>
    </row>
    <row r="13" spans="2:143" ht="11.25" customHeight="1">
      <c r="B13" s="620" t="s">
        <v>232</v>
      </c>
      <c r="C13" s="621"/>
      <c r="D13" s="621"/>
      <c r="E13" s="621"/>
      <c r="F13" s="621"/>
      <c r="G13" s="621"/>
      <c r="H13" s="621"/>
      <c r="I13" s="621"/>
      <c r="J13" s="621"/>
      <c r="K13" s="621"/>
      <c r="L13" s="621"/>
      <c r="M13" s="621"/>
      <c r="N13" s="621"/>
      <c r="O13" s="621"/>
      <c r="P13" s="621"/>
      <c r="Q13" s="622"/>
      <c r="R13" s="623">
        <v>12070</v>
      </c>
      <c r="S13" s="624"/>
      <c r="T13" s="624"/>
      <c r="U13" s="624"/>
      <c r="V13" s="624"/>
      <c r="W13" s="624"/>
      <c r="X13" s="624"/>
      <c r="Y13" s="625"/>
      <c r="Z13" s="626">
        <v>0.1</v>
      </c>
      <c r="AA13" s="626"/>
      <c r="AB13" s="626"/>
      <c r="AC13" s="626"/>
      <c r="AD13" s="627">
        <v>12070</v>
      </c>
      <c r="AE13" s="627"/>
      <c r="AF13" s="627"/>
      <c r="AG13" s="627"/>
      <c r="AH13" s="627"/>
      <c r="AI13" s="627"/>
      <c r="AJ13" s="627"/>
      <c r="AK13" s="627"/>
      <c r="AL13" s="628">
        <v>0.2</v>
      </c>
      <c r="AM13" s="629"/>
      <c r="AN13" s="629"/>
      <c r="AO13" s="630"/>
      <c r="AP13" s="620" t="s">
        <v>233</v>
      </c>
      <c r="AQ13" s="621"/>
      <c r="AR13" s="621"/>
      <c r="AS13" s="621"/>
      <c r="AT13" s="621"/>
      <c r="AU13" s="621"/>
      <c r="AV13" s="621"/>
      <c r="AW13" s="621"/>
      <c r="AX13" s="621"/>
      <c r="AY13" s="621"/>
      <c r="AZ13" s="621"/>
      <c r="BA13" s="621"/>
      <c r="BB13" s="621"/>
      <c r="BC13" s="621"/>
      <c r="BD13" s="621"/>
      <c r="BE13" s="621"/>
      <c r="BF13" s="622"/>
      <c r="BG13" s="623">
        <v>515398</v>
      </c>
      <c r="BH13" s="624"/>
      <c r="BI13" s="624"/>
      <c r="BJ13" s="624"/>
      <c r="BK13" s="624"/>
      <c r="BL13" s="624"/>
      <c r="BM13" s="624"/>
      <c r="BN13" s="625"/>
      <c r="BO13" s="626">
        <v>58.6</v>
      </c>
      <c r="BP13" s="626"/>
      <c r="BQ13" s="626"/>
      <c r="BR13" s="626"/>
      <c r="BS13" s="632" t="s">
        <v>109</v>
      </c>
      <c r="BT13" s="624"/>
      <c r="BU13" s="624"/>
      <c r="BV13" s="624"/>
      <c r="BW13" s="624"/>
      <c r="BX13" s="624"/>
      <c r="BY13" s="624"/>
      <c r="BZ13" s="624"/>
      <c r="CA13" s="624"/>
      <c r="CB13" s="633"/>
      <c r="CD13" s="637" t="s">
        <v>234</v>
      </c>
      <c r="CE13" s="638"/>
      <c r="CF13" s="638"/>
      <c r="CG13" s="638"/>
      <c r="CH13" s="638"/>
      <c r="CI13" s="638"/>
      <c r="CJ13" s="638"/>
      <c r="CK13" s="638"/>
      <c r="CL13" s="638"/>
      <c r="CM13" s="638"/>
      <c r="CN13" s="638"/>
      <c r="CO13" s="638"/>
      <c r="CP13" s="638"/>
      <c r="CQ13" s="639"/>
      <c r="CR13" s="623">
        <v>602441</v>
      </c>
      <c r="CS13" s="624"/>
      <c r="CT13" s="624"/>
      <c r="CU13" s="624"/>
      <c r="CV13" s="624"/>
      <c r="CW13" s="624"/>
      <c r="CX13" s="624"/>
      <c r="CY13" s="625"/>
      <c r="CZ13" s="626">
        <v>6.6</v>
      </c>
      <c r="DA13" s="626"/>
      <c r="DB13" s="626"/>
      <c r="DC13" s="626"/>
      <c r="DD13" s="632">
        <v>233345</v>
      </c>
      <c r="DE13" s="624"/>
      <c r="DF13" s="624"/>
      <c r="DG13" s="624"/>
      <c r="DH13" s="624"/>
      <c r="DI13" s="624"/>
      <c r="DJ13" s="624"/>
      <c r="DK13" s="624"/>
      <c r="DL13" s="624"/>
      <c r="DM13" s="624"/>
      <c r="DN13" s="624"/>
      <c r="DO13" s="624"/>
      <c r="DP13" s="625"/>
      <c r="DQ13" s="632">
        <v>390940</v>
      </c>
      <c r="DR13" s="624"/>
      <c r="DS13" s="624"/>
      <c r="DT13" s="624"/>
      <c r="DU13" s="624"/>
      <c r="DV13" s="624"/>
      <c r="DW13" s="624"/>
      <c r="DX13" s="624"/>
      <c r="DY13" s="624"/>
      <c r="DZ13" s="624"/>
      <c r="EA13" s="624"/>
      <c r="EB13" s="624"/>
      <c r="EC13" s="633"/>
    </row>
    <row r="14" spans="2:143" ht="11.25" customHeight="1">
      <c r="B14" s="620" t="s">
        <v>235</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236</v>
      </c>
      <c r="AQ14" s="621"/>
      <c r="AR14" s="621"/>
      <c r="AS14" s="621"/>
      <c r="AT14" s="621"/>
      <c r="AU14" s="621"/>
      <c r="AV14" s="621"/>
      <c r="AW14" s="621"/>
      <c r="AX14" s="621"/>
      <c r="AY14" s="621"/>
      <c r="AZ14" s="621"/>
      <c r="BA14" s="621"/>
      <c r="BB14" s="621"/>
      <c r="BC14" s="621"/>
      <c r="BD14" s="621"/>
      <c r="BE14" s="621"/>
      <c r="BF14" s="622"/>
      <c r="BG14" s="623">
        <v>26630</v>
      </c>
      <c r="BH14" s="624"/>
      <c r="BI14" s="624"/>
      <c r="BJ14" s="624"/>
      <c r="BK14" s="624"/>
      <c r="BL14" s="624"/>
      <c r="BM14" s="624"/>
      <c r="BN14" s="625"/>
      <c r="BO14" s="626">
        <v>3</v>
      </c>
      <c r="BP14" s="626"/>
      <c r="BQ14" s="626"/>
      <c r="BR14" s="626"/>
      <c r="BS14" s="632" t="s">
        <v>109</v>
      </c>
      <c r="BT14" s="624"/>
      <c r="BU14" s="624"/>
      <c r="BV14" s="624"/>
      <c r="BW14" s="624"/>
      <c r="BX14" s="624"/>
      <c r="BY14" s="624"/>
      <c r="BZ14" s="624"/>
      <c r="CA14" s="624"/>
      <c r="CB14" s="633"/>
      <c r="CD14" s="637" t="s">
        <v>237</v>
      </c>
      <c r="CE14" s="638"/>
      <c r="CF14" s="638"/>
      <c r="CG14" s="638"/>
      <c r="CH14" s="638"/>
      <c r="CI14" s="638"/>
      <c r="CJ14" s="638"/>
      <c r="CK14" s="638"/>
      <c r="CL14" s="638"/>
      <c r="CM14" s="638"/>
      <c r="CN14" s="638"/>
      <c r="CO14" s="638"/>
      <c r="CP14" s="638"/>
      <c r="CQ14" s="639"/>
      <c r="CR14" s="623">
        <v>740398</v>
      </c>
      <c r="CS14" s="624"/>
      <c r="CT14" s="624"/>
      <c r="CU14" s="624"/>
      <c r="CV14" s="624"/>
      <c r="CW14" s="624"/>
      <c r="CX14" s="624"/>
      <c r="CY14" s="625"/>
      <c r="CZ14" s="626">
        <v>8.1</v>
      </c>
      <c r="DA14" s="626"/>
      <c r="DB14" s="626"/>
      <c r="DC14" s="626"/>
      <c r="DD14" s="632">
        <v>329219</v>
      </c>
      <c r="DE14" s="624"/>
      <c r="DF14" s="624"/>
      <c r="DG14" s="624"/>
      <c r="DH14" s="624"/>
      <c r="DI14" s="624"/>
      <c r="DJ14" s="624"/>
      <c r="DK14" s="624"/>
      <c r="DL14" s="624"/>
      <c r="DM14" s="624"/>
      <c r="DN14" s="624"/>
      <c r="DO14" s="624"/>
      <c r="DP14" s="625"/>
      <c r="DQ14" s="632">
        <v>423696</v>
      </c>
      <c r="DR14" s="624"/>
      <c r="DS14" s="624"/>
      <c r="DT14" s="624"/>
      <c r="DU14" s="624"/>
      <c r="DV14" s="624"/>
      <c r="DW14" s="624"/>
      <c r="DX14" s="624"/>
      <c r="DY14" s="624"/>
      <c r="DZ14" s="624"/>
      <c r="EA14" s="624"/>
      <c r="EB14" s="624"/>
      <c r="EC14" s="633"/>
    </row>
    <row r="15" spans="2:143" ht="11.25" customHeight="1">
      <c r="B15" s="620" t="s">
        <v>238</v>
      </c>
      <c r="C15" s="621"/>
      <c r="D15" s="621"/>
      <c r="E15" s="621"/>
      <c r="F15" s="621"/>
      <c r="G15" s="621"/>
      <c r="H15" s="621"/>
      <c r="I15" s="621"/>
      <c r="J15" s="621"/>
      <c r="K15" s="621"/>
      <c r="L15" s="621"/>
      <c r="M15" s="621"/>
      <c r="N15" s="621"/>
      <c r="O15" s="621"/>
      <c r="P15" s="621"/>
      <c r="Q15" s="622"/>
      <c r="R15" s="623">
        <v>1538</v>
      </c>
      <c r="S15" s="624"/>
      <c r="T15" s="624"/>
      <c r="U15" s="624"/>
      <c r="V15" s="624"/>
      <c r="W15" s="624"/>
      <c r="X15" s="624"/>
      <c r="Y15" s="625"/>
      <c r="Z15" s="626">
        <v>0</v>
      </c>
      <c r="AA15" s="626"/>
      <c r="AB15" s="626"/>
      <c r="AC15" s="626"/>
      <c r="AD15" s="627">
        <v>1538</v>
      </c>
      <c r="AE15" s="627"/>
      <c r="AF15" s="627"/>
      <c r="AG15" s="627"/>
      <c r="AH15" s="627"/>
      <c r="AI15" s="627"/>
      <c r="AJ15" s="627"/>
      <c r="AK15" s="627"/>
      <c r="AL15" s="628">
        <v>0</v>
      </c>
      <c r="AM15" s="629"/>
      <c r="AN15" s="629"/>
      <c r="AO15" s="630"/>
      <c r="AP15" s="620" t="s">
        <v>239</v>
      </c>
      <c r="AQ15" s="621"/>
      <c r="AR15" s="621"/>
      <c r="AS15" s="621"/>
      <c r="AT15" s="621"/>
      <c r="AU15" s="621"/>
      <c r="AV15" s="621"/>
      <c r="AW15" s="621"/>
      <c r="AX15" s="621"/>
      <c r="AY15" s="621"/>
      <c r="AZ15" s="621"/>
      <c r="BA15" s="621"/>
      <c r="BB15" s="621"/>
      <c r="BC15" s="621"/>
      <c r="BD15" s="621"/>
      <c r="BE15" s="621"/>
      <c r="BF15" s="622"/>
      <c r="BG15" s="623">
        <v>45840</v>
      </c>
      <c r="BH15" s="624"/>
      <c r="BI15" s="624"/>
      <c r="BJ15" s="624"/>
      <c r="BK15" s="624"/>
      <c r="BL15" s="624"/>
      <c r="BM15" s="624"/>
      <c r="BN15" s="625"/>
      <c r="BO15" s="626">
        <v>5.2</v>
      </c>
      <c r="BP15" s="626"/>
      <c r="BQ15" s="626"/>
      <c r="BR15" s="626"/>
      <c r="BS15" s="632" t="s">
        <v>109</v>
      </c>
      <c r="BT15" s="624"/>
      <c r="BU15" s="624"/>
      <c r="BV15" s="624"/>
      <c r="BW15" s="624"/>
      <c r="BX15" s="624"/>
      <c r="BY15" s="624"/>
      <c r="BZ15" s="624"/>
      <c r="CA15" s="624"/>
      <c r="CB15" s="633"/>
      <c r="CD15" s="637" t="s">
        <v>240</v>
      </c>
      <c r="CE15" s="638"/>
      <c r="CF15" s="638"/>
      <c r="CG15" s="638"/>
      <c r="CH15" s="638"/>
      <c r="CI15" s="638"/>
      <c r="CJ15" s="638"/>
      <c r="CK15" s="638"/>
      <c r="CL15" s="638"/>
      <c r="CM15" s="638"/>
      <c r="CN15" s="638"/>
      <c r="CO15" s="638"/>
      <c r="CP15" s="638"/>
      <c r="CQ15" s="639"/>
      <c r="CR15" s="623">
        <v>968810</v>
      </c>
      <c r="CS15" s="624"/>
      <c r="CT15" s="624"/>
      <c r="CU15" s="624"/>
      <c r="CV15" s="624"/>
      <c r="CW15" s="624"/>
      <c r="CX15" s="624"/>
      <c r="CY15" s="625"/>
      <c r="CZ15" s="626">
        <v>10.7</v>
      </c>
      <c r="DA15" s="626"/>
      <c r="DB15" s="626"/>
      <c r="DC15" s="626"/>
      <c r="DD15" s="632">
        <v>46542</v>
      </c>
      <c r="DE15" s="624"/>
      <c r="DF15" s="624"/>
      <c r="DG15" s="624"/>
      <c r="DH15" s="624"/>
      <c r="DI15" s="624"/>
      <c r="DJ15" s="624"/>
      <c r="DK15" s="624"/>
      <c r="DL15" s="624"/>
      <c r="DM15" s="624"/>
      <c r="DN15" s="624"/>
      <c r="DO15" s="624"/>
      <c r="DP15" s="625"/>
      <c r="DQ15" s="632">
        <v>848389</v>
      </c>
      <c r="DR15" s="624"/>
      <c r="DS15" s="624"/>
      <c r="DT15" s="624"/>
      <c r="DU15" s="624"/>
      <c r="DV15" s="624"/>
      <c r="DW15" s="624"/>
      <c r="DX15" s="624"/>
      <c r="DY15" s="624"/>
      <c r="DZ15" s="624"/>
      <c r="EA15" s="624"/>
      <c r="EB15" s="624"/>
      <c r="EC15" s="633"/>
    </row>
    <row r="16" spans="2:143" ht="11.25" customHeight="1">
      <c r="B16" s="620" t="s">
        <v>241</v>
      </c>
      <c r="C16" s="621"/>
      <c r="D16" s="621"/>
      <c r="E16" s="621"/>
      <c r="F16" s="621"/>
      <c r="G16" s="621"/>
      <c r="H16" s="621"/>
      <c r="I16" s="621"/>
      <c r="J16" s="621"/>
      <c r="K16" s="621"/>
      <c r="L16" s="621"/>
      <c r="M16" s="621"/>
      <c r="N16" s="621"/>
      <c r="O16" s="621"/>
      <c r="P16" s="621"/>
      <c r="Q16" s="622"/>
      <c r="R16" s="623">
        <v>5600383</v>
      </c>
      <c r="S16" s="624"/>
      <c r="T16" s="624"/>
      <c r="U16" s="624"/>
      <c r="V16" s="624"/>
      <c r="W16" s="624"/>
      <c r="X16" s="624"/>
      <c r="Y16" s="625"/>
      <c r="Z16" s="626">
        <v>56.7</v>
      </c>
      <c r="AA16" s="626"/>
      <c r="AB16" s="626"/>
      <c r="AC16" s="626"/>
      <c r="AD16" s="627">
        <v>5097283</v>
      </c>
      <c r="AE16" s="627"/>
      <c r="AF16" s="627"/>
      <c r="AG16" s="627"/>
      <c r="AH16" s="627"/>
      <c r="AI16" s="627"/>
      <c r="AJ16" s="627"/>
      <c r="AK16" s="627"/>
      <c r="AL16" s="628">
        <v>80.7</v>
      </c>
      <c r="AM16" s="629"/>
      <c r="AN16" s="629"/>
      <c r="AO16" s="630"/>
      <c r="AP16" s="620" t="s">
        <v>242</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243</v>
      </c>
      <c r="CE16" s="638"/>
      <c r="CF16" s="638"/>
      <c r="CG16" s="638"/>
      <c r="CH16" s="638"/>
      <c r="CI16" s="638"/>
      <c r="CJ16" s="638"/>
      <c r="CK16" s="638"/>
      <c r="CL16" s="638"/>
      <c r="CM16" s="638"/>
      <c r="CN16" s="638"/>
      <c r="CO16" s="638"/>
      <c r="CP16" s="638"/>
      <c r="CQ16" s="639"/>
      <c r="CR16" s="623">
        <v>125683</v>
      </c>
      <c r="CS16" s="624"/>
      <c r="CT16" s="624"/>
      <c r="CU16" s="624"/>
      <c r="CV16" s="624"/>
      <c r="CW16" s="624"/>
      <c r="CX16" s="624"/>
      <c r="CY16" s="625"/>
      <c r="CZ16" s="626">
        <v>1.4</v>
      </c>
      <c r="DA16" s="626"/>
      <c r="DB16" s="626"/>
      <c r="DC16" s="626"/>
      <c r="DD16" s="632" t="s">
        <v>109</v>
      </c>
      <c r="DE16" s="624"/>
      <c r="DF16" s="624"/>
      <c r="DG16" s="624"/>
      <c r="DH16" s="624"/>
      <c r="DI16" s="624"/>
      <c r="DJ16" s="624"/>
      <c r="DK16" s="624"/>
      <c r="DL16" s="624"/>
      <c r="DM16" s="624"/>
      <c r="DN16" s="624"/>
      <c r="DO16" s="624"/>
      <c r="DP16" s="625"/>
      <c r="DQ16" s="632">
        <v>33254</v>
      </c>
      <c r="DR16" s="624"/>
      <c r="DS16" s="624"/>
      <c r="DT16" s="624"/>
      <c r="DU16" s="624"/>
      <c r="DV16" s="624"/>
      <c r="DW16" s="624"/>
      <c r="DX16" s="624"/>
      <c r="DY16" s="624"/>
      <c r="DZ16" s="624"/>
      <c r="EA16" s="624"/>
      <c r="EB16" s="624"/>
      <c r="EC16" s="633"/>
    </row>
    <row r="17" spans="2:133" ht="11.25" customHeight="1">
      <c r="B17" s="620" t="s">
        <v>244</v>
      </c>
      <c r="C17" s="621"/>
      <c r="D17" s="621"/>
      <c r="E17" s="621"/>
      <c r="F17" s="621"/>
      <c r="G17" s="621"/>
      <c r="H17" s="621"/>
      <c r="I17" s="621"/>
      <c r="J17" s="621"/>
      <c r="K17" s="621"/>
      <c r="L17" s="621"/>
      <c r="M17" s="621"/>
      <c r="N17" s="621"/>
      <c r="O17" s="621"/>
      <c r="P17" s="621"/>
      <c r="Q17" s="622"/>
      <c r="R17" s="623">
        <v>5097283</v>
      </c>
      <c r="S17" s="624"/>
      <c r="T17" s="624"/>
      <c r="U17" s="624"/>
      <c r="V17" s="624"/>
      <c r="W17" s="624"/>
      <c r="X17" s="624"/>
      <c r="Y17" s="625"/>
      <c r="Z17" s="626">
        <v>51.6</v>
      </c>
      <c r="AA17" s="626"/>
      <c r="AB17" s="626"/>
      <c r="AC17" s="626"/>
      <c r="AD17" s="627">
        <v>5097283</v>
      </c>
      <c r="AE17" s="627"/>
      <c r="AF17" s="627"/>
      <c r="AG17" s="627"/>
      <c r="AH17" s="627"/>
      <c r="AI17" s="627"/>
      <c r="AJ17" s="627"/>
      <c r="AK17" s="627"/>
      <c r="AL17" s="628">
        <v>80.7</v>
      </c>
      <c r="AM17" s="629"/>
      <c r="AN17" s="629"/>
      <c r="AO17" s="630"/>
      <c r="AP17" s="620" t="s">
        <v>245</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246</v>
      </c>
      <c r="CE17" s="638"/>
      <c r="CF17" s="638"/>
      <c r="CG17" s="638"/>
      <c r="CH17" s="638"/>
      <c r="CI17" s="638"/>
      <c r="CJ17" s="638"/>
      <c r="CK17" s="638"/>
      <c r="CL17" s="638"/>
      <c r="CM17" s="638"/>
      <c r="CN17" s="638"/>
      <c r="CO17" s="638"/>
      <c r="CP17" s="638"/>
      <c r="CQ17" s="639"/>
      <c r="CR17" s="623">
        <v>1170051</v>
      </c>
      <c r="CS17" s="624"/>
      <c r="CT17" s="624"/>
      <c r="CU17" s="624"/>
      <c r="CV17" s="624"/>
      <c r="CW17" s="624"/>
      <c r="CX17" s="624"/>
      <c r="CY17" s="625"/>
      <c r="CZ17" s="626">
        <v>12.9</v>
      </c>
      <c r="DA17" s="626"/>
      <c r="DB17" s="626"/>
      <c r="DC17" s="626"/>
      <c r="DD17" s="632" t="s">
        <v>109</v>
      </c>
      <c r="DE17" s="624"/>
      <c r="DF17" s="624"/>
      <c r="DG17" s="624"/>
      <c r="DH17" s="624"/>
      <c r="DI17" s="624"/>
      <c r="DJ17" s="624"/>
      <c r="DK17" s="624"/>
      <c r="DL17" s="624"/>
      <c r="DM17" s="624"/>
      <c r="DN17" s="624"/>
      <c r="DO17" s="624"/>
      <c r="DP17" s="625"/>
      <c r="DQ17" s="632">
        <v>1105716</v>
      </c>
      <c r="DR17" s="624"/>
      <c r="DS17" s="624"/>
      <c r="DT17" s="624"/>
      <c r="DU17" s="624"/>
      <c r="DV17" s="624"/>
      <c r="DW17" s="624"/>
      <c r="DX17" s="624"/>
      <c r="DY17" s="624"/>
      <c r="DZ17" s="624"/>
      <c r="EA17" s="624"/>
      <c r="EB17" s="624"/>
      <c r="EC17" s="633"/>
    </row>
    <row r="18" spans="2:133" ht="11.25" customHeight="1">
      <c r="B18" s="620" t="s">
        <v>247</v>
      </c>
      <c r="C18" s="621"/>
      <c r="D18" s="621"/>
      <c r="E18" s="621"/>
      <c r="F18" s="621"/>
      <c r="G18" s="621"/>
      <c r="H18" s="621"/>
      <c r="I18" s="621"/>
      <c r="J18" s="621"/>
      <c r="K18" s="621"/>
      <c r="L18" s="621"/>
      <c r="M18" s="621"/>
      <c r="N18" s="621"/>
      <c r="O18" s="621"/>
      <c r="P18" s="621"/>
      <c r="Q18" s="622"/>
      <c r="R18" s="623">
        <v>503100</v>
      </c>
      <c r="S18" s="624"/>
      <c r="T18" s="624"/>
      <c r="U18" s="624"/>
      <c r="V18" s="624"/>
      <c r="W18" s="624"/>
      <c r="X18" s="624"/>
      <c r="Y18" s="625"/>
      <c r="Z18" s="626">
        <v>5.0999999999999996</v>
      </c>
      <c r="AA18" s="626"/>
      <c r="AB18" s="626"/>
      <c r="AC18" s="626"/>
      <c r="AD18" s="627" t="s">
        <v>109</v>
      </c>
      <c r="AE18" s="627"/>
      <c r="AF18" s="627"/>
      <c r="AG18" s="627"/>
      <c r="AH18" s="627"/>
      <c r="AI18" s="627"/>
      <c r="AJ18" s="627"/>
      <c r="AK18" s="627"/>
      <c r="AL18" s="628" t="s">
        <v>109</v>
      </c>
      <c r="AM18" s="629"/>
      <c r="AN18" s="629"/>
      <c r="AO18" s="630"/>
      <c r="AP18" s="620" t="s">
        <v>248</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249</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c r="B19" s="620" t="s">
        <v>250</v>
      </c>
      <c r="C19" s="621"/>
      <c r="D19" s="621"/>
      <c r="E19" s="621"/>
      <c r="F19" s="621"/>
      <c r="G19" s="621"/>
      <c r="H19" s="621"/>
      <c r="I19" s="621"/>
      <c r="J19" s="621"/>
      <c r="K19" s="621"/>
      <c r="L19" s="621"/>
      <c r="M19" s="621"/>
      <c r="N19" s="621"/>
      <c r="O19" s="621"/>
      <c r="P19" s="621"/>
      <c r="Q19" s="622"/>
      <c r="R19" s="623" t="s">
        <v>109</v>
      </c>
      <c r="S19" s="624"/>
      <c r="T19" s="624"/>
      <c r="U19" s="624"/>
      <c r="V19" s="624"/>
      <c r="W19" s="624"/>
      <c r="X19" s="624"/>
      <c r="Y19" s="625"/>
      <c r="Z19" s="626" t="s">
        <v>109</v>
      </c>
      <c r="AA19" s="626"/>
      <c r="AB19" s="626"/>
      <c r="AC19" s="626"/>
      <c r="AD19" s="627" t="s">
        <v>109</v>
      </c>
      <c r="AE19" s="627"/>
      <c r="AF19" s="627"/>
      <c r="AG19" s="627"/>
      <c r="AH19" s="627"/>
      <c r="AI19" s="627"/>
      <c r="AJ19" s="627"/>
      <c r="AK19" s="627"/>
      <c r="AL19" s="628" t="s">
        <v>109</v>
      </c>
      <c r="AM19" s="629"/>
      <c r="AN19" s="629"/>
      <c r="AO19" s="630"/>
      <c r="AP19" s="620" t="s">
        <v>251</v>
      </c>
      <c r="AQ19" s="621"/>
      <c r="AR19" s="621"/>
      <c r="AS19" s="621"/>
      <c r="AT19" s="621"/>
      <c r="AU19" s="621"/>
      <c r="AV19" s="621"/>
      <c r="AW19" s="621"/>
      <c r="AX19" s="621"/>
      <c r="AY19" s="621"/>
      <c r="AZ19" s="621"/>
      <c r="BA19" s="621"/>
      <c r="BB19" s="621"/>
      <c r="BC19" s="621"/>
      <c r="BD19" s="621"/>
      <c r="BE19" s="621"/>
      <c r="BF19" s="622"/>
      <c r="BG19" s="623">
        <v>941</v>
      </c>
      <c r="BH19" s="624"/>
      <c r="BI19" s="624"/>
      <c r="BJ19" s="624"/>
      <c r="BK19" s="624"/>
      <c r="BL19" s="624"/>
      <c r="BM19" s="624"/>
      <c r="BN19" s="625"/>
      <c r="BO19" s="626">
        <v>0.1</v>
      </c>
      <c r="BP19" s="626"/>
      <c r="BQ19" s="626"/>
      <c r="BR19" s="626"/>
      <c r="BS19" s="632" t="s">
        <v>109</v>
      </c>
      <c r="BT19" s="624"/>
      <c r="BU19" s="624"/>
      <c r="BV19" s="624"/>
      <c r="BW19" s="624"/>
      <c r="BX19" s="624"/>
      <c r="BY19" s="624"/>
      <c r="BZ19" s="624"/>
      <c r="CA19" s="624"/>
      <c r="CB19" s="633"/>
      <c r="CD19" s="637" t="s">
        <v>252</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c r="B20" s="620" t="s">
        <v>253</v>
      </c>
      <c r="C20" s="621"/>
      <c r="D20" s="621"/>
      <c r="E20" s="621"/>
      <c r="F20" s="621"/>
      <c r="G20" s="621"/>
      <c r="H20" s="621"/>
      <c r="I20" s="621"/>
      <c r="J20" s="621"/>
      <c r="K20" s="621"/>
      <c r="L20" s="621"/>
      <c r="M20" s="621"/>
      <c r="N20" s="621"/>
      <c r="O20" s="621"/>
      <c r="P20" s="621"/>
      <c r="Q20" s="622"/>
      <c r="R20" s="623">
        <v>6776859</v>
      </c>
      <c r="S20" s="624"/>
      <c r="T20" s="624"/>
      <c r="U20" s="624"/>
      <c r="V20" s="624"/>
      <c r="W20" s="624"/>
      <c r="X20" s="624"/>
      <c r="Y20" s="625"/>
      <c r="Z20" s="626">
        <v>68.599999999999994</v>
      </c>
      <c r="AA20" s="626"/>
      <c r="AB20" s="626"/>
      <c r="AC20" s="626"/>
      <c r="AD20" s="627">
        <v>6273759</v>
      </c>
      <c r="AE20" s="627"/>
      <c r="AF20" s="627"/>
      <c r="AG20" s="627"/>
      <c r="AH20" s="627"/>
      <c r="AI20" s="627"/>
      <c r="AJ20" s="627"/>
      <c r="AK20" s="627"/>
      <c r="AL20" s="628">
        <v>99.4</v>
      </c>
      <c r="AM20" s="629"/>
      <c r="AN20" s="629"/>
      <c r="AO20" s="630"/>
      <c r="AP20" s="620" t="s">
        <v>254</v>
      </c>
      <c r="AQ20" s="621"/>
      <c r="AR20" s="621"/>
      <c r="AS20" s="621"/>
      <c r="AT20" s="621"/>
      <c r="AU20" s="621"/>
      <c r="AV20" s="621"/>
      <c r="AW20" s="621"/>
      <c r="AX20" s="621"/>
      <c r="AY20" s="621"/>
      <c r="AZ20" s="621"/>
      <c r="BA20" s="621"/>
      <c r="BB20" s="621"/>
      <c r="BC20" s="621"/>
      <c r="BD20" s="621"/>
      <c r="BE20" s="621"/>
      <c r="BF20" s="622"/>
      <c r="BG20" s="623">
        <v>941</v>
      </c>
      <c r="BH20" s="624"/>
      <c r="BI20" s="624"/>
      <c r="BJ20" s="624"/>
      <c r="BK20" s="624"/>
      <c r="BL20" s="624"/>
      <c r="BM20" s="624"/>
      <c r="BN20" s="625"/>
      <c r="BO20" s="626">
        <v>0.1</v>
      </c>
      <c r="BP20" s="626"/>
      <c r="BQ20" s="626"/>
      <c r="BR20" s="626"/>
      <c r="BS20" s="632" t="s">
        <v>109</v>
      </c>
      <c r="BT20" s="624"/>
      <c r="BU20" s="624"/>
      <c r="BV20" s="624"/>
      <c r="BW20" s="624"/>
      <c r="BX20" s="624"/>
      <c r="BY20" s="624"/>
      <c r="BZ20" s="624"/>
      <c r="CA20" s="624"/>
      <c r="CB20" s="633"/>
      <c r="CD20" s="637" t="s">
        <v>255</v>
      </c>
      <c r="CE20" s="638"/>
      <c r="CF20" s="638"/>
      <c r="CG20" s="638"/>
      <c r="CH20" s="638"/>
      <c r="CI20" s="638"/>
      <c r="CJ20" s="638"/>
      <c r="CK20" s="638"/>
      <c r="CL20" s="638"/>
      <c r="CM20" s="638"/>
      <c r="CN20" s="638"/>
      <c r="CO20" s="638"/>
      <c r="CP20" s="638"/>
      <c r="CQ20" s="639"/>
      <c r="CR20" s="623">
        <v>9084791</v>
      </c>
      <c r="CS20" s="624"/>
      <c r="CT20" s="624"/>
      <c r="CU20" s="624"/>
      <c r="CV20" s="624"/>
      <c r="CW20" s="624"/>
      <c r="CX20" s="624"/>
      <c r="CY20" s="625"/>
      <c r="CZ20" s="626">
        <v>100</v>
      </c>
      <c r="DA20" s="626"/>
      <c r="DB20" s="626"/>
      <c r="DC20" s="626"/>
      <c r="DD20" s="632">
        <v>908212</v>
      </c>
      <c r="DE20" s="624"/>
      <c r="DF20" s="624"/>
      <c r="DG20" s="624"/>
      <c r="DH20" s="624"/>
      <c r="DI20" s="624"/>
      <c r="DJ20" s="624"/>
      <c r="DK20" s="624"/>
      <c r="DL20" s="624"/>
      <c r="DM20" s="624"/>
      <c r="DN20" s="624"/>
      <c r="DO20" s="624"/>
      <c r="DP20" s="625"/>
      <c r="DQ20" s="632">
        <v>6792614</v>
      </c>
      <c r="DR20" s="624"/>
      <c r="DS20" s="624"/>
      <c r="DT20" s="624"/>
      <c r="DU20" s="624"/>
      <c r="DV20" s="624"/>
      <c r="DW20" s="624"/>
      <c r="DX20" s="624"/>
      <c r="DY20" s="624"/>
      <c r="DZ20" s="624"/>
      <c r="EA20" s="624"/>
      <c r="EB20" s="624"/>
      <c r="EC20" s="633"/>
    </row>
    <row r="21" spans="2:133" ht="11.25" customHeight="1">
      <c r="B21" s="620" t="s">
        <v>256</v>
      </c>
      <c r="C21" s="621"/>
      <c r="D21" s="621"/>
      <c r="E21" s="621"/>
      <c r="F21" s="621"/>
      <c r="G21" s="621"/>
      <c r="H21" s="621"/>
      <c r="I21" s="621"/>
      <c r="J21" s="621"/>
      <c r="K21" s="621"/>
      <c r="L21" s="621"/>
      <c r="M21" s="621"/>
      <c r="N21" s="621"/>
      <c r="O21" s="621"/>
      <c r="P21" s="621"/>
      <c r="Q21" s="622"/>
      <c r="R21" s="623">
        <v>1955</v>
      </c>
      <c r="S21" s="624"/>
      <c r="T21" s="624"/>
      <c r="U21" s="624"/>
      <c r="V21" s="624"/>
      <c r="W21" s="624"/>
      <c r="X21" s="624"/>
      <c r="Y21" s="625"/>
      <c r="Z21" s="626">
        <v>0</v>
      </c>
      <c r="AA21" s="626"/>
      <c r="AB21" s="626"/>
      <c r="AC21" s="626"/>
      <c r="AD21" s="627">
        <v>1955</v>
      </c>
      <c r="AE21" s="627"/>
      <c r="AF21" s="627"/>
      <c r="AG21" s="627"/>
      <c r="AH21" s="627"/>
      <c r="AI21" s="627"/>
      <c r="AJ21" s="627"/>
      <c r="AK21" s="627"/>
      <c r="AL21" s="628">
        <v>0</v>
      </c>
      <c r="AM21" s="629"/>
      <c r="AN21" s="629"/>
      <c r="AO21" s="630"/>
      <c r="AP21" s="640" t="s">
        <v>257</v>
      </c>
      <c r="AQ21" s="641"/>
      <c r="AR21" s="641"/>
      <c r="AS21" s="641"/>
      <c r="AT21" s="641"/>
      <c r="AU21" s="641"/>
      <c r="AV21" s="641"/>
      <c r="AW21" s="641"/>
      <c r="AX21" s="641"/>
      <c r="AY21" s="641"/>
      <c r="AZ21" s="641"/>
      <c r="BA21" s="641"/>
      <c r="BB21" s="641"/>
      <c r="BC21" s="641"/>
      <c r="BD21" s="641"/>
      <c r="BE21" s="641"/>
      <c r="BF21" s="642"/>
      <c r="BG21" s="623">
        <v>941</v>
      </c>
      <c r="BH21" s="624"/>
      <c r="BI21" s="624"/>
      <c r="BJ21" s="624"/>
      <c r="BK21" s="624"/>
      <c r="BL21" s="624"/>
      <c r="BM21" s="624"/>
      <c r="BN21" s="625"/>
      <c r="BO21" s="626">
        <v>0.1</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258</v>
      </c>
      <c r="C22" s="621"/>
      <c r="D22" s="621"/>
      <c r="E22" s="621"/>
      <c r="F22" s="621"/>
      <c r="G22" s="621"/>
      <c r="H22" s="621"/>
      <c r="I22" s="621"/>
      <c r="J22" s="621"/>
      <c r="K22" s="621"/>
      <c r="L22" s="621"/>
      <c r="M22" s="621"/>
      <c r="N22" s="621"/>
      <c r="O22" s="621"/>
      <c r="P22" s="621"/>
      <c r="Q22" s="622"/>
      <c r="R22" s="623">
        <v>55670</v>
      </c>
      <c r="S22" s="624"/>
      <c r="T22" s="624"/>
      <c r="U22" s="624"/>
      <c r="V22" s="624"/>
      <c r="W22" s="624"/>
      <c r="X22" s="624"/>
      <c r="Y22" s="625"/>
      <c r="Z22" s="626">
        <v>0.6</v>
      </c>
      <c r="AA22" s="626"/>
      <c r="AB22" s="626"/>
      <c r="AC22" s="626"/>
      <c r="AD22" s="627" t="s">
        <v>109</v>
      </c>
      <c r="AE22" s="627"/>
      <c r="AF22" s="627"/>
      <c r="AG22" s="627"/>
      <c r="AH22" s="627"/>
      <c r="AI22" s="627"/>
      <c r="AJ22" s="627"/>
      <c r="AK22" s="627"/>
      <c r="AL22" s="628" t="s">
        <v>109</v>
      </c>
      <c r="AM22" s="629"/>
      <c r="AN22" s="629"/>
      <c r="AO22" s="630"/>
      <c r="AP22" s="640" t="s">
        <v>259</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260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261</v>
      </c>
      <c r="C23" s="621"/>
      <c r="D23" s="621"/>
      <c r="E23" s="621"/>
      <c r="F23" s="621"/>
      <c r="G23" s="621"/>
      <c r="H23" s="621"/>
      <c r="I23" s="621"/>
      <c r="J23" s="621"/>
      <c r="K23" s="621"/>
      <c r="L23" s="621"/>
      <c r="M23" s="621"/>
      <c r="N23" s="621"/>
      <c r="O23" s="621"/>
      <c r="P23" s="621"/>
      <c r="Q23" s="622"/>
      <c r="R23" s="623">
        <v>122304</v>
      </c>
      <c r="S23" s="624"/>
      <c r="T23" s="624"/>
      <c r="U23" s="624"/>
      <c r="V23" s="624"/>
      <c r="W23" s="624"/>
      <c r="X23" s="624"/>
      <c r="Y23" s="625"/>
      <c r="Z23" s="626">
        <v>1.2</v>
      </c>
      <c r="AA23" s="626"/>
      <c r="AB23" s="626"/>
      <c r="AC23" s="626"/>
      <c r="AD23" s="627" t="s">
        <v>109</v>
      </c>
      <c r="AE23" s="627"/>
      <c r="AF23" s="627"/>
      <c r="AG23" s="627"/>
      <c r="AH23" s="627"/>
      <c r="AI23" s="627"/>
      <c r="AJ23" s="627"/>
      <c r="AK23" s="627"/>
      <c r="AL23" s="628" t="s">
        <v>109</v>
      </c>
      <c r="AM23" s="629"/>
      <c r="AN23" s="629"/>
      <c r="AO23" s="630"/>
      <c r="AP23" s="640" t="s">
        <v>262</v>
      </c>
      <c r="AQ23" s="641"/>
      <c r="AR23" s="641"/>
      <c r="AS23" s="641"/>
      <c r="AT23" s="641"/>
      <c r="AU23" s="641"/>
      <c r="AV23" s="641"/>
      <c r="AW23" s="641"/>
      <c r="AX23" s="641"/>
      <c r="AY23" s="641"/>
      <c r="AZ23" s="641"/>
      <c r="BA23" s="641"/>
      <c r="BB23" s="641"/>
      <c r="BC23" s="641"/>
      <c r="BD23" s="641"/>
      <c r="BE23" s="641"/>
      <c r="BF23" s="642"/>
      <c r="BG23" s="623" t="s">
        <v>109</v>
      </c>
      <c r="BH23" s="624"/>
      <c r="BI23" s="624"/>
      <c r="BJ23" s="624"/>
      <c r="BK23" s="624"/>
      <c r="BL23" s="624"/>
      <c r="BM23" s="624"/>
      <c r="BN23" s="625"/>
      <c r="BO23" s="626" t="s">
        <v>109</v>
      </c>
      <c r="BP23" s="626"/>
      <c r="BQ23" s="626"/>
      <c r="BR23" s="626"/>
      <c r="BS23" s="632" t="s">
        <v>109</v>
      </c>
      <c r="BT23" s="624"/>
      <c r="BU23" s="624"/>
      <c r="BV23" s="624"/>
      <c r="BW23" s="624"/>
      <c r="BX23" s="624"/>
      <c r="BY23" s="624"/>
      <c r="BZ23" s="624"/>
      <c r="CA23" s="624"/>
      <c r="CB23" s="633"/>
      <c r="CD23" s="605" t="s">
        <v>201</v>
      </c>
      <c r="CE23" s="606"/>
      <c r="CF23" s="606"/>
      <c r="CG23" s="606"/>
      <c r="CH23" s="606"/>
      <c r="CI23" s="606"/>
      <c r="CJ23" s="606"/>
      <c r="CK23" s="606"/>
      <c r="CL23" s="606"/>
      <c r="CM23" s="606"/>
      <c r="CN23" s="606"/>
      <c r="CO23" s="606"/>
      <c r="CP23" s="606"/>
      <c r="CQ23" s="607"/>
      <c r="CR23" s="605" t="s">
        <v>263</v>
      </c>
      <c r="CS23" s="606"/>
      <c r="CT23" s="606"/>
      <c r="CU23" s="606"/>
      <c r="CV23" s="606"/>
      <c r="CW23" s="606"/>
      <c r="CX23" s="606"/>
      <c r="CY23" s="607"/>
      <c r="CZ23" s="605" t="s">
        <v>264</v>
      </c>
      <c r="DA23" s="606"/>
      <c r="DB23" s="606"/>
      <c r="DC23" s="607"/>
      <c r="DD23" s="605" t="s">
        <v>265</v>
      </c>
      <c r="DE23" s="606"/>
      <c r="DF23" s="606"/>
      <c r="DG23" s="606"/>
      <c r="DH23" s="606"/>
      <c r="DI23" s="606"/>
      <c r="DJ23" s="606"/>
      <c r="DK23" s="607"/>
      <c r="DL23" s="646" t="s">
        <v>266</v>
      </c>
      <c r="DM23" s="647"/>
      <c r="DN23" s="647"/>
      <c r="DO23" s="647"/>
      <c r="DP23" s="647"/>
      <c r="DQ23" s="647"/>
      <c r="DR23" s="647"/>
      <c r="DS23" s="647"/>
      <c r="DT23" s="647"/>
      <c r="DU23" s="647"/>
      <c r="DV23" s="648"/>
      <c r="DW23" s="605" t="s">
        <v>267</v>
      </c>
      <c r="DX23" s="606"/>
      <c r="DY23" s="606"/>
      <c r="DZ23" s="606"/>
      <c r="EA23" s="606"/>
      <c r="EB23" s="606"/>
      <c r="EC23" s="607"/>
    </row>
    <row r="24" spans="2:133" ht="11.25" customHeight="1">
      <c r="B24" s="620" t="s">
        <v>268</v>
      </c>
      <c r="C24" s="621"/>
      <c r="D24" s="621"/>
      <c r="E24" s="621"/>
      <c r="F24" s="621"/>
      <c r="G24" s="621"/>
      <c r="H24" s="621"/>
      <c r="I24" s="621"/>
      <c r="J24" s="621"/>
      <c r="K24" s="621"/>
      <c r="L24" s="621"/>
      <c r="M24" s="621"/>
      <c r="N24" s="621"/>
      <c r="O24" s="621"/>
      <c r="P24" s="621"/>
      <c r="Q24" s="622"/>
      <c r="R24" s="623">
        <v>74631</v>
      </c>
      <c r="S24" s="624"/>
      <c r="T24" s="624"/>
      <c r="U24" s="624"/>
      <c r="V24" s="624"/>
      <c r="W24" s="624"/>
      <c r="X24" s="624"/>
      <c r="Y24" s="625"/>
      <c r="Z24" s="626">
        <v>0.8</v>
      </c>
      <c r="AA24" s="626"/>
      <c r="AB24" s="626"/>
      <c r="AC24" s="626"/>
      <c r="AD24" s="627">
        <v>2801</v>
      </c>
      <c r="AE24" s="627"/>
      <c r="AF24" s="627"/>
      <c r="AG24" s="627"/>
      <c r="AH24" s="627"/>
      <c r="AI24" s="627"/>
      <c r="AJ24" s="627"/>
      <c r="AK24" s="627"/>
      <c r="AL24" s="628">
        <v>0</v>
      </c>
      <c r="AM24" s="629"/>
      <c r="AN24" s="629"/>
      <c r="AO24" s="630"/>
      <c r="AP24" s="640" t="s">
        <v>269</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270</v>
      </c>
      <c r="CE24" s="635"/>
      <c r="CF24" s="635"/>
      <c r="CG24" s="635"/>
      <c r="CH24" s="635"/>
      <c r="CI24" s="635"/>
      <c r="CJ24" s="635"/>
      <c r="CK24" s="635"/>
      <c r="CL24" s="635"/>
      <c r="CM24" s="635"/>
      <c r="CN24" s="635"/>
      <c r="CO24" s="635"/>
      <c r="CP24" s="635"/>
      <c r="CQ24" s="636"/>
      <c r="CR24" s="612">
        <v>3770872</v>
      </c>
      <c r="CS24" s="613"/>
      <c r="CT24" s="613"/>
      <c r="CU24" s="613"/>
      <c r="CV24" s="613"/>
      <c r="CW24" s="613"/>
      <c r="CX24" s="613"/>
      <c r="CY24" s="614"/>
      <c r="CZ24" s="652">
        <v>41.5</v>
      </c>
      <c r="DA24" s="653"/>
      <c r="DB24" s="653"/>
      <c r="DC24" s="654"/>
      <c r="DD24" s="651">
        <v>3229056</v>
      </c>
      <c r="DE24" s="613"/>
      <c r="DF24" s="613"/>
      <c r="DG24" s="613"/>
      <c r="DH24" s="613"/>
      <c r="DI24" s="613"/>
      <c r="DJ24" s="613"/>
      <c r="DK24" s="614"/>
      <c r="DL24" s="651">
        <v>3225677</v>
      </c>
      <c r="DM24" s="613"/>
      <c r="DN24" s="613"/>
      <c r="DO24" s="613"/>
      <c r="DP24" s="613"/>
      <c r="DQ24" s="613"/>
      <c r="DR24" s="613"/>
      <c r="DS24" s="613"/>
      <c r="DT24" s="613"/>
      <c r="DU24" s="613"/>
      <c r="DV24" s="614"/>
      <c r="DW24" s="617">
        <v>48.7</v>
      </c>
      <c r="DX24" s="618"/>
      <c r="DY24" s="618"/>
      <c r="DZ24" s="618"/>
      <c r="EA24" s="618"/>
      <c r="EB24" s="618"/>
      <c r="EC24" s="619"/>
    </row>
    <row r="25" spans="2:133" ht="11.25" customHeight="1">
      <c r="B25" s="620" t="s">
        <v>271</v>
      </c>
      <c r="C25" s="621"/>
      <c r="D25" s="621"/>
      <c r="E25" s="621"/>
      <c r="F25" s="621"/>
      <c r="G25" s="621"/>
      <c r="H25" s="621"/>
      <c r="I25" s="621"/>
      <c r="J25" s="621"/>
      <c r="K25" s="621"/>
      <c r="L25" s="621"/>
      <c r="M25" s="621"/>
      <c r="N25" s="621"/>
      <c r="O25" s="621"/>
      <c r="P25" s="621"/>
      <c r="Q25" s="622"/>
      <c r="R25" s="623">
        <v>449512</v>
      </c>
      <c r="S25" s="624"/>
      <c r="T25" s="624"/>
      <c r="U25" s="624"/>
      <c r="V25" s="624"/>
      <c r="W25" s="624"/>
      <c r="X25" s="624"/>
      <c r="Y25" s="625"/>
      <c r="Z25" s="626">
        <v>4.5</v>
      </c>
      <c r="AA25" s="626"/>
      <c r="AB25" s="626"/>
      <c r="AC25" s="626"/>
      <c r="AD25" s="627" t="s">
        <v>109</v>
      </c>
      <c r="AE25" s="627"/>
      <c r="AF25" s="627"/>
      <c r="AG25" s="627"/>
      <c r="AH25" s="627"/>
      <c r="AI25" s="627"/>
      <c r="AJ25" s="627"/>
      <c r="AK25" s="627"/>
      <c r="AL25" s="628" t="s">
        <v>109</v>
      </c>
      <c r="AM25" s="629"/>
      <c r="AN25" s="629"/>
      <c r="AO25" s="630"/>
      <c r="AP25" s="640" t="s">
        <v>272</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273</v>
      </c>
      <c r="CE25" s="638"/>
      <c r="CF25" s="638"/>
      <c r="CG25" s="638"/>
      <c r="CH25" s="638"/>
      <c r="CI25" s="638"/>
      <c r="CJ25" s="638"/>
      <c r="CK25" s="638"/>
      <c r="CL25" s="638"/>
      <c r="CM25" s="638"/>
      <c r="CN25" s="638"/>
      <c r="CO25" s="638"/>
      <c r="CP25" s="638"/>
      <c r="CQ25" s="639"/>
      <c r="CR25" s="623">
        <v>1974006</v>
      </c>
      <c r="CS25" s="655"/>
      <c r="CT25" s="655"/>
      <c r="CU25" s="655"/>
      <c r="CV25" s="655"/>
      <c r="CW25" s="655"/>
      <c r="CX25" s="655"/>
      <c r="CY25" s="656"/>
      <c r="CZ25" s="657">
        <v>21.7</v>
      </c>
      <c r="DA25" s="658"/>
      <c r="DB25" s="658"/>
      <c r="DC25" s="659"/>
      <c r="DD25" s="632">
        <v>1926466</v>
      </c>
      <c r="DE25" s="655"/>
      <c r="DF25" s="655"/>
      <c r="DG25" s="655"/>
      <c r="DH25" s="655"/>
      <c r="DI25" s="655"/>
      <c r="DJ25" s="655"/>
      <c r="DK25" s="656"/>
      <c r="DL25" s="632">
        <v>1923755</v>
      </c>
      <c r="DM25" s="655"/>
      <c r="DN25" s="655"/>
      <c r="DO25" s="655"/>
      <c r="DP25" s="655"/>
      <c r="DQ25" s="655"/>
      <c r="DR25" s="655"/>
      <c r="DS25" s="655"/>
      <c r="DT25" s="655"/>
      <c r="DU25" s="655"/>
      <c r="DV25" s="656"/>
      <c r="DW25" s="628">
        <v>29</v>
      </c>
      <c r="DX25" s="649"/>
      <c r="DY25" s="649"/>
      <c r="DZ25" s="649"/>
      <c r="EA25" s="649"/>
      <c r="EB25" s="649"/>
      <c r="EC25" s="650"/>
    </row>
    <row r="26" spans="2:133" ht="11.25" customHeight="1">
      <c r="B26" s="660" t="s">
        <v>274</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275</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276</v>
      </c>
      <c r="CE26" s="638"/>
      <c r="CF26" s="638"/>
      <c r="CG26" s="638"/>
      <c r="CH26" s="638"/>
      <c r="CI26" s="638"/>
      <c r="CJ26" s="638"/>
      <c r="CK26" s="638"/>
      <c r="CL26" s="638"/>
      <c r="CM26" s="638"/>
      <c r="CN26" s="638"/>
      <c r="CO26" s="638"/>
      <c r="CP26" s="638"/>
      <c r="CQ26" s="639"/>
      <c r="CR26" s="623">
        <v>1319424</v>
      </c>
      <c r="CS26" s="624"/>
      <c r="CT26" s="624"/>
      <c r="CU26" s="624"/>
      <c r="CV26" s="624"/>
      <c r="CW26" s="624"/>
      <c r="CX26" s="624"/>
      <c r="CY26" s="625"/>
      <c r="CZ26" s="657">
        <v>14.5</v>
      </c>
      <c r="DA26" s="658"/>
      <c r="DB26" s="658"/>
      <c r="DC26" s="659"/>
      <c r="DD26" s="632">
        <v>1319424</v>
      </c>
      <c r="DE26" s="624"/>
      <c r="DF26" s="624"/>
      <c r="DG26" s="624"/>
      <c r="DH26" s="624"/>
      <c r="DI26" s="624"/>
      <c r="DJ26" s="624"/>
      <c r="DK26" s="625"/>
      <c r="DL26" s="632" t="s">
        <v>207</v>
      </c>
      <c r="DM26" s="624"/>
      <c r="DN26" s="624"/>
      <c r="DO26" s="624"/>
      <c r="DP26" s="624"/>
      <c r="DQ26" s="624"/>
      <c r="DR26" s="624"/>
      <c r="DS26" s="624"/>
      <c r="DT26" s="624"/>
      <c r="DU26" s="624"/>
      <c r="DV26" s="625"/>
      <c r="DW26" s="628" t="s">
        <v>207</v>
      </c>
      <c r="DX26" s="649"/>
      <c r="DY26" s="649"/>
      <c r="DZ26" s="649"/>
      <c r="EA26" s="649"/>
      <c r="EB26" s="649"/>
      <c r="EC26" s="650"/>
    </row>
    <row r="27" spans="2:133" ht="11.25" customHeight="1">
      <c r="B27" s="620" t="s">
        <v>277</v>
      </c>
      <c r="C27" s="621"/>
      <c r="D27" s="621"/>
      <c r="E27" s="621"/>
      <c r="F27" s="621"/>
      <c r="G27" s="621"/>
      <c r="H27" s="621"/>
      <c r="I27" s="621"/>
      <c r="J27" s="621"/>
      <c r="K27" s="621"/>
      <c r="L27" s="621"/>
      <c r="M27" s="621"/>
      <c r="N27" s="621"/>
      <c r="O27" s="621"/>
      <c r="P27" s="621"/>
      <c r="Q27" s="622"/>
      <c r="R27" s="623">
        <v>636379</v>
      </c>
      <c r="S27" s="624"/>
      <c r="T27" s="624"/>
      <c r="U27" s="624"/>
      <c r="V27" s="624"/>
      <c r="W27" s="624"/>
      <c r="X27" s="624"/>
      <c r="Y27" s="625"/>
      <c r="Z27" s="626">
        <v>6.4</v>
      </c>
      <c r="AA27" s="626"/>
      <c r="AB27" s="626"/>
      <c r="AC27" s="626"/>
      <c r="AD27" s="627" t="s">
        <v>109</v>
      </c>
      <c r="AE27" s="627"/>
      <c r="AF27" s="627"/>
      <c r="AG27" s="627"/>
      <c r="AH27" s="627"/>
      <c r="AI27" s="627"/>
      <c r="AJ27" s="627"/>
      <c r="AK27" s="627"/>
      <c r="AL27" s="628" t="s">
        <v>109</v>
      </c>
      <c r="AM27" s="629"/>
      <c r="AN27" s="629"/>
      <c r="AO27" s="630"/>
      <c r="AP27" s="620" t="s">
        <v>278</v>
      </c>
      <c r="AQ27" s="621"/>
      <c r="AR27" s="621"/>
      <c r="AS27" s="621"/>
      <c r="AT27" s="621"/>
      <c r="AU27" s="621"/>
      <c r="AV27" s="621"/>
      <c r="AW27" s="621"/>
      <c r="AX27" s="621"/>
      <c r="AY27" s="621"/>
      <c r="AZ27" s="621"/>
      <c r="BA27" s="621"/>
      <c r="BB27" s="621"/>
      <c r="BC27" s="621"/>
      <c r="BD27" s="621"/>
      <c r="BE27" s="621"/>
      <c r="BF27" s="622"/>
      <c r="BG27" s="623">
        <v>879243</v>
      </c>
      <c r="BH27" s="624"/>
      <c r="BI27" s="624"/>
      <c r="BJ27" s="624"/>
      <c r="BK27" s="624"/>
      <c r="BL27" s="624"/>
      <c r="BM27" s="624"/>
      <c r="BN27" s="625"/>
      <c r="BO27" s="626">
        <v>100</v>
      </c>
      <c r="BP27" s="626"/>
      <c r="BQ27" s="626"/>
      <c r="BR27" s="626"/>
      <c r="BS27" s="632" t="s">
        <v>109</v>
      </c>
      <c r="BT27" s="624"/>
      <c r="BU27" s="624"/>
      <c r="BV27" s="624"/>
      <c r="BW27" s="624"/>
      <c r="BX27" s="624"/>
      <c r="BY27" s="624"/>
      <c r="BZ27" s="624"/>
      <c r="CA27" s="624"/>
      <c r="CB27" s="633"/>
      <c r="CD27" s="637" t="s">
        <v>279</v>
      </c>
      <c r="CE27" s="638"/>
      <c r="CF27" s="638"/>
      <c r="CG27" s="638"/>
      <c r="CH27" s="638"/>
      <c r="CI27" s="638"/>
      <c r="CJ27" s="638"/>
      <c r="CK27" s="638"/>
      <c r="CL27" s="638"/>
      <c r="CM27" s="638"/>
      <c r="CN27" s="638"/>
      <c r="CO27" s="638"/>
      <c r="CP27" s="638"/>
      <c r="CQ27" s="639"/>
      <c r="CR27" s="623">
        <v>626815</v>
      </c>
      <c r="CS27" s="655"/>
      <c r="CT27" s="655"/>
      <c r="CU27" s="655"/>
      <c r="CV27" s="655"/>
      <c r="CW27" s="655"/>
      <c r="CX27" s="655"/>
      <c r="CY27" s="656"/>
      <c r="CZ27" s="657">
        <v>6.9</v>
      </c>
      <c r="DA27" s="658"/>
      <c r="DB27" s="658"/>
      <c r="DC27" s="659"/>
      <c r="DD27" s="632">
        <v>196874</v>
      </c>
      <c r="DE27" s="655"/>
      <c r="DF27" s="655"/>
      <c r="DG27" s="655"/>
      <c r="DH27" s="655"/>
      <c r="DI27" s="655"/>
      <c r="DJ27" s="655"/>
      <c r="DK27" s="656"/>
      <c r="DL27" s="632">
        <v>196206</v>
      </c>
      <c r="DM27" s="655"/>
      <c r="DN27" s="655"/>
      <c r="DO27" s="655"/>
      <c r="DP27" s="655"/>
      <c r="DQ27" s="655"/>
      <c r="DR27" s="655"/>
      <c r="DS27" s="655"/>
      <c r="DT27" s="655"/>
      <c r="DU27" s="655"/>
      <c r="DV27" s="656"/>
      <c r="DW27" s="628">
        <v>3</v>
      </c>
      <c r="DX27" s="649"/>
      <c r="DY27" s="649"/>
      <c r="DZ27" s="649"/>
      <c r="EA27" s="649"/>
      <c r="EB27" s="649"/>
      <c r="EC27" s="650"/>
    </row>
    <row r="28" spans="2:133" ht="11.25" customHeight="1">
      <c r="B28" s="620" t="s">
        <v>280</v>
      </c>
      <c r="C28" s="621"/>
      <c r="D28" s="621"/>
      <c r="E28" s="621"/>
      <c r="F28" s="621"/>
      <c r="G28" s="621"/>
      <c r="H28" s="621"/>
      <c r="I28" s="621"/>
      <c r="J28" s="621"/>
      <c r="K28" s="621"/>
      <c r="L28" s="621"/>
      <c r="M28" s="621"/>
      <c r="N28" s="621"/>
      <c r="O28" s="621"/>
      <c r="P28" s="621"/>
      <c r="Q28" s="622"/>
      <c r="R28" s="623">
        <v>78277</v>
      </c>
      <c r="S28" s="624"/>
      <c r="T28" s="624"/>
      <c r="U28" s="624"/>
      <c r="V28" s="624"/>
      <c r="W28" s="624"/>
      <c r="X28" s="624"/>
      <c r="Y28" s="625"/>
      <c r="Z28" s="626">
        <v>0.8</v>
      </c>
      <c r="AA28" s="626"/>
      <c r="AB28" s="626"/>
      <c r="AC28" s="626"/>
      <c r="AD28" s="627">
        <v>6837</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281</v>
      </c>
      <c r="CE28" s="638"/>
      <c r="CF28" s="638"/>
      <c r="CG28" s="638"/>
      <c r="CH28" s="638"/>
      <c r="CI28" s="638"/>
      <c r="CJ28" s="638"/>
      <c r="CK28" s="638"/>
      <c r="CL28" s="638"/>
      <c r="CM28" s="638"/>
      <c r="CN28" s="638"/>
      <c r="CO28" s="638"/>
      <c r="CP28" s="638"/>
      <c r="CQ28" s="639"/>
      <c r="CR28" s="623">
        <v>1170051</v>
      </c>
      <c r="CS28" s="624"/>
      <c r="CT28" s="624"/>
      <c r="CU28" s="624"/>
      <c r="CV28" s="624"/>
      <c r="CW28" s="624"/>
      <c r="CX28" s="624"/>
      <c r="CY28" s="625"/>
      <c r="CZ28" s="657">
        <v>12.9</v>
      </c>
      <c r="DA28" s="658"/>
      <c r="DB28" s="658"/>
      <c r="DC28" s="659"/>
      <c r="DD28" s="632">
        <v>1105716</v>
      </c>
      <c r="DE28" s="624"/>
      <c r="DF28" s="624"/>
      <c r="DG28" s="624"/>
      <c r="DH28" s="624"/>
      <c r="DI28" s="624"/>
      <c r="DJ28" s="624"/>
      <c r="DK28" s="625"/>
      <c r="DL28" s="632">
        <v>1105716</v>
      </c>
      <c r="DM28" s="624"/>
      <c r="DN28" s="624"/>
      <c r="DO28" s="624"/>
      <c r="DP28" s="624"/>
      <c r="DQ28" s="624"/>
      <c r="DR28" s="624"/>
      <c r="DS28" s="624"/>
      <c r="DT28" s="624"/>
      <c r="DU28" s="624"/>
      <c r="DV28" s="625"/>
      <c r="DW28" s="628">
        <v>16.7</v>
      </c>
      <c r="DX28" s="649"/>
      <c r="DY28" s="649"/>
      <c r="DZ28" s="649"/>
      <c r="EA28" s="649"/>
      <c r="EB28" s="649"/>
      <c r="EC28" s="650"/>
    </row>
    <row r="29" spans="2:133" ht="11.25" customHeight="1">
      <c r="B29" s="620" t="s">
        <v>282</v>
      </c>
      <c r="C29" s="621"/>
      <c r="D29" s="621"/>
      <c r="E29" s="621"/>
      <c r="F29" s="621"/>
      <c r="G29" s="621"/>
      <c r="H29" s="621"/>
      <c r="I29" s="621"/>
      <c r="J29" s="621"/>
      <c r="K29" s="621"/>
      <c r="L29" s="621"/>
      <c r="M29" s="621"/>
      <c r="N29" s="621"/>
      <c r="O29" s="621"/>
      <c r="P29" s="621"/>
      <c r="Q29" s="622"/>
      <c r="R29" s="623">
        <v>6063</v>
      </c>
      <c r="S29" s="624"/>
      <c r="T29" s="624"/>
      <c r="U29" s="624"/>
      <c r="V29" s="624"/>
      <c r="W29" s="624"/>
      <c r="X29" s="624"/>
      <c r="Y29" s="625"/>
      <c r="Z29" s="626">
        <v>0.1</v>
      </c>
      <c r="AA29" s="626"/>
      <c r="AB29" s="626"/>
      <c r="AC29" s="626"/>
      <c r="AD29" s="627" t="s">
        <v>109</v>
      </c>
      <c r="AE29" s="627"/>
      <c r="AF29" s="627"/>
      <c r="AG29" s="627"/>
      <c r="AH29" s="627"/>
      <c r="AI29" s="627"/>
      <c r="AJ29" s="627"/>
      <c r="AK29" s="627"/>
      <c r="AL29" s="628" t="s">
        <v>109</v>
      </c>
      <c r="AM29" s="629"/>
      <c r="AN29" s="629"/>
      <c r="AO29" s="630"/>
      <c r="AP29" s="602" t="s">
        <v>201</v>
      </c>
      <c r="AQ29" s="603"/>
      <c r="AR29" s="603"/>
      <c r="AS29" s="603"/>
      <c r="AT29" s="603"/>
      <c r="AU29" s="603"/>
      <c r="AV29" s="603"/>
      <c r="AW29" s="603"/>
      <c r="AX29" s="603"/>
      <c r="AY29" s="603"/>
      <c r="AZ29" s="603"/>
      <c r="BA29" s="603"/>
      <c r="BB29" s="603"/>
      <c r="BC29" s="603"/>
      <c r="BD29" s="603"/>
      <c r="BE29" s="603"/>
      <c r="BF29" s="604"/>
      <c r="BG29" s="602" t="s">
        <v>283</v>
      </c>
      <c r="BH29" s="664"/>
      <c r="BI29" s="664"/>
      <c r="BJ29" s="664"/>
      <c r="BK29" s="664"/>
      <c r="BL29" s="664"/>
      <c r="BM29" s="664"/>
      <c r="BN29" s="664"/>
      <c r="BO29" s="664"/>
      <c r="BP29" s="664"/>
      <c r="BQ29" s="665"/>
      <c r="BR29" s="602" t="s">
        <v>284</v>
      </c>
      <c r="BS29" s="664"/>
      <c r="BT29" s="664"/>
      <c r="BU29" s="664"/>
      <c r="BV29" s="664"/>
      <c r="BW29" s="664"/>
      <c r="BX29" s="664"/>
      <c r="BY29" s="664"/>
      <c r="BZ29" s="664"/>
      <c r="CA29" s="664"/>
      <c r="CB29" s="665"/>
      <c r="CD29" s="684" t="s">
        <v>285</v>
      </c>
      <c r="CE29" s="685"/>
      <c r="CF29" s="637" t="s">
        <v>286</v>
      </c>
      <c r="CG29" s="638"/>
      <c r="CH29" s="638"/>
      <c r="CI29" s="638"/>
      <c r="CJ29" s="638"/>
      <c r="CK29" s="638"/>
      <c r="CL29" s="638"/>
      <c r="CM29" s="638"/>
      <c r="CN29" s="638"/>
      <c r="CO29" s="638"/>
      <c r="CP29" s="638"/>
      <c r="CQ29" s="639"/>
      <c r="CR29" s="623">
        <v>1170051</v>
      </c>
      <c r="CS29" s="655"/>
      <c r="CT29" s="655"/>
      <c r="CU29" s="655"/>
      <c r="CV29" s="655"/>
      <c r="CW29" s="655"/>
      <c r="CX29" s="655"/>
      <c r="CY29" s="656"/>
      <c r="CZ29" s="657">
        <v>12.9</v>
      </c>
      <c r="DA29" s="658"/>
      <c r="DB29" s="658"/>
      <c r="DC29" s="659"/>
      <c r="DD29" s="632">
        <v>1105716</v>
      </c>
      <c r="DE29" s="655"/>
      <c r="DF29" s="655"/>
      <c r="DG29" s="655"/>
      <c r="DH29" s="655"/>
      <c r="DI29" s="655"/>
      <c r="DJ29" s="655"/>
      <c r="DK29" s="656"/>
      <c r="DL29" s="632">
        <v>1105716</v>
      </c>
      <c r="DM29" s="655"/>
      <c r="DN29" s="655"/>
      <c r="DO29" s="655"/>
      <c r="DP29" s="655"/>
      <c r="DQ29" s="655"/>
      <c r="DR29" s="655"/>
      <c r="DS29" s="655"/>
      <c r="DT29" s="655"/>
      <c r="DU29" s="655"/>
      <c r="DV29" s="656"/>
      <c r="DW29" s="628">
        <v>16.7</v>
      </c>
      <c r="DX29" s="649"/>
      <c r="DY29" s="649"/>
      <c r="DZ29" s="649"/>
      <c r="EA29" s="649"/>
      <c r="EB29" s="649"/>
      <c r="EC29" s="650"/>
    </row>
    <row r="30" spans="2:133" ht="11.25" customHeight="1">
      <c r="B30" s="620" t="s">
        <v>287</v>
      </c>
      <c r="C30" s="621"/>
      <c r="D30" s="621"/>
      <c r="E30" s="621"/>
      <c r="F30" s="621"/>
      <c r="G30" s="621"/>
      <c r="H30" s="621"/>
      <c r="I30" s="621"/>
      <c r="J30" s="621"/>
      <c r="K30" s="621"/>
      <c r="L30" s="621"/>
      <c r="M30" s="621"/>
      <c r="N30" s="621"/>
      <c r="O30" s="621"/>
      <c r="P30" s="621"/>
      <c r="Q30" s="622"/>
      <c r="R30" s="623">
        <v>170991</v>
      </c>
      <c r="S30" s="624"/>
      <c r="T30" s="624"/>
      <c r="U30" s="624"/>
      <c r="V30" s="624"/>
      <c r="W30" s="624"/>
      <c r="X30" s="624"/>
      <c r="Y30" s="625"/>
      <c r="Z30" s="626">
        <v>1.7</v>
      </c>
      <c r="AA30" s="626"/>
      <c r="AB30" s="626"/>
      <c r="AC30" s="626"/>
      <c r="AD30" s="627" t="s">
        <v>109</v>
      </c>
      <c r="AE30" s="627"/>
      <c r="AF30" s="627"/>
      <c r="AG30" s="627"/>
      <c r="AH30" s="627"/>
      <c r="AI30" s="627"/>
      <c r="AJ30" s="627"/>
      <c r="AK30" s="627"/>
      <c r="AL30" s="628" t="s">
        <v>109</v>
      </c>
      <c r="AM30" s="629"/>
      <c r="AN30" s="629"/>
      <c r="AO30" s="630"/>
      <c r="AP30" s="669" t="s">
        <v>288</v>
      </c>
      <c r="AQ30" s="670"/>
      <c r="AR30" s="670"/>
      <c r="AS30" s="670"/>
      <c r="AT30" s="675" t="s">
        <v>289</v>
      </c>
      <c r="AU30" s="182"/>
      <c r="AV30" s="182"/>
      <c r="AW30" s="182"/>
      <c r="AX30" s="609" t="s">
        <v>167</v>
      </c>
      <c r="AY30" s="610"/>
      <c r="AZ30" s="610"/>
      <c r="BA30" s="610"/>
      <c r="BB30" s="610"/>
      <c r="BC30" s="610"/>
      <c r="BD30" s="610"/>
      <c r="BE30" s="610"/>
      <c r="BF30" s="611"/>
      <c r="BG30" s="681">
        <v>98.8</v>
      </c>
      <c r="BH30" s="682"/>
      <c r="BI30" s="682"/>
      <c r="BJ30" s="682"/>
      <c r="BK30" s="682"/>
      <c r="BL30" s="682"/>
      <c r="BM30" s="618">
        <v>95.4</v>
      </c>
      <c r="BN30" s="682"/>
      <c r="BO30" s="682"/>
      <c r="BP30" s="682"/>
      <c r="BQ30" s="683"/>
      <c r="BR30" s="681">
        <v>98.9</v>
      </c>
      <c r="BS30" s="682"/>
      <c r="BT30" s="682"/>
      <c r="BU30" s="682"/>
      <c r="BV30" s="682"/>
      <c r="BW30" s="682"/>
      <c r="BX30" s="618">
        <v>95.5</v>
      </c>
      <c r="BY30" s="682"/>
      <c r="BZ30" s="682"/>
      <c r="CA30" s="682"/>
      <c r="CB30" s="683"/>
      <c r="CD30" s="686"/>
      <c r="CE30" s="687"/>
      <c r="CF30" s="637" t="s">
        <v>290</v>
      </c>
      <c r="CG30" s="638"/>
      <c r="CH30" s="638"/>
      <c r="CI30" s="638"/>
      <c r="CJ30" s="638"/>
      <c r="CK30" s="638"/>
      <c r="CL30" s="638"/>
      <c r="CM30" s="638"/>
      <c r="CN30" s="638"/>
      <c r="CO30" s="638"/>
      <c r="CP30" s="638"/>
      <c r="CQ30" s="639"/>
      <c r="CR30" s="623">
        <v>1065125</v>
      </c>
      <c r="CS30" s="624"/>
      <c r="CT30" s="624"/>
      <c r="CU30" s="624"/>
      <c r="CV30" s="624"/>
      <c r="CW30" s="624"/>
      <c r="CX30" s="624"/>
      <c r="CY30" s="625"/>
      <c r="CZ30" s="657">
        <v>11.7</v>
      </c>
      <c r="DA30" s="658"/>
      <c r="DB30" s="658"/>
      <c r="DC30" s="659"/>
      <c r="DD30" s="632">
        <v>1000790</v>
      </c>
      <c r="DE30" s="624"/>
      <c r="DF30" s="624"/>
      <c r="DG30" s="624"/>
      <c r="DH30" s="624"/>
      <c r="DI30" s="624"/>
      <c r="DJ30" s="624"/>
      <c r="DK30" s="625"/>
      <c r="DL30" s="632">
        <v>1000790</v>
      </c>
      <c r="DM30" s="624"/>
      <c r="DN30" s="624"/>
      <c r="DO30" s="624"/>
      <c r="DP30" s="624"/>
      <c r="DQ30" s="624"/>
      <c r="DR30" s="624"/>
      <c r="DS30" s="624"/>
      <c r="DT30" s="624"/>
      <c r="DU30" s="624"/>
      <c r="DV30" s="625"/>
      <c r="DW30" s="628">
        <v>15.1</v>
      </c>
      <c r="DX30" s="649"/>
      <c r="DY30" s="649"/>
      <c r="DZ30" s="649"/>
      <c r="EA30" s="649"/>
      <c r="EB30" s="649"/>
      <c r="EC30" s="650"/>
    </row>
    <row r="31" spans="2:133" ht="11.25" customHeight="1">
      <c r="B31" s="620" t="s">
        <v>291</v>
      </c>
      <c r="C31" s="621"/>
      <c r="D31" s="621"/>
      <c r="E31" s="621"/>
      <c r="F31" s="621"/>
      <c r="G31" s="621"/>
      <c r="H31" s="621"/>
      <c r="I31" s="621"/>
      <c r="J31" s="621"/>
      <c r="K31" s="621"/>
      <c r="L31" s="621"/>
      <c r="M31" s="621"/>
      <c r="N31" s="621"/>
      <c r="O31" s="621"/>
      <c r="P31" s="621"/>
      <c r="Q31" s="622"/>
      <c r="R31" s="623">
        <v>451774</v>
      </c>
      <c r="S31" s="624"/>
      <c r="T31" s="624"/>
      <c r="U31" s="624"/>
      <c r="V31" s="624"/>
      <c r="W31" s="624"/>
      <c r="X31" s="624"/>
      <c r="Y31" s="625"/>
      <c r="Z31" s="626">
        <v>4.5999999999999996</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292</v>
      </c>
      <c r="AV31" s="181"/>
      <c r="AW31" s="181"/>
      <c r="AX31" s="620" t="s">
        <v>293</v>
      </c>
      <c r="AY31" s="621"/>
      <c r="AZ31" s="621"/>
      <c r="BA31" s="621"/>
      <c r="BB31" s="621"/>
      <c r="BC31" s="621"/>
      <c r="BD31" s="621"/>
      <c r="BE31" s="621"/>
      <c r="BF31" s="622"/>
      <c r="BG31" s="678">
        <v>98.6</v>
      </c>
      <c r="BH31" s="655"/>
      <c r="BI31" s="655"/>
      <c r="BJ31" s="655"/>
      <c r="BK31" s="655"/>
      <c r="BL31" s="655"/>
      <c r="BM31" s="629">
        <v>95.7</v>
      </c>
      <c r="BN31" s="679"/>
      <c r="BO31" s="679"/>
      <c r="BP31" s="679"/>
      <c r="BQ31" s="680"/>
      <c r="BR31" s="678">
        <v>98.7</v>
      </c>
      <c r="BS31" s="655"/>
      <c r="BT31" s="655"/>
      <c r="BU31" s="655"/>
      <c r="BV31" s="655"/>
      <c r="BW31" s="655"/>
      <c r="BX31" s="629">
        <v>96</v>
      </c>
      <c r="BY31" s="679"/>
      <c r="BZ31" s="679"/>
      <c r="CA31" s="679"/>
      <c r="CB31" s="680"/>
      <c r="CD31" s="686"/>
      <c r="CE31" s="687"/>
      <c r="CF31" s="637" t="s">
        <v>294</v>
      </c>
      <c r="CG31" s="638"/>
      <c r="CH31" s="638"/>
      <c r="CI31" s="638"/>
      <c r="CJ31" s="638"/>
      <c r="CK31" s="638"/>
      <c r="CL31" s="638"/>
      <c r="CM31" s="638"/>
      <c r="CN31" s="638"/>
      <c r="CO31" s="638"/>
      <c r="CP31" s="638"/>
      <c r="CQ31" s="639"/>
      <c r="CR31" s="623">
        <v>104926</v>
      </c>
      <c r="CS31" s="655"/>
      <c r="CT31" s="655"/>
      <c r="CU31" s="655"/>
      <c r="CV31" s="655"/>
      <c r="CW31" s="655"/>
      <c r="CX31" s="655"/>
      <c r="CY31" s="656"/>
      <c r="CZ31" s="657">
        <v>1.2</v>
      </c>
      <c r="DA31" s="658"/>
      <c r="DB31" s="658"/>
      <c r="DC31" s="659"/>
      <c r="DD31" s="632">
        <v>104926</v>
      </c>
      <c r="DE31" s="655"/>
      <c r="DF31" s="655"/>
      <c r="DG31" s="655"/>
      <c r="DH31" s="655"/>
      <c r="DI31" s="655"/>
      <c r="DJ31" s="655"/>
      <c r="DK31" s="656"/>
      <c r="DL31" s="632">
        <v>104926</v>
      </c>
      <c r="DM31" s="655"/>
      <c r="DN31" s="655"/>
      <c r="DO31" s="655"/>
      <c r="DP31" s="655"/>
      <c r="DQ31" s="655"/>
      <c r="DR31" s="655"/>
      <c r="DS31" s="655"/>
      <c r="DT31" s="655"/>
      <c r="DU31" s="655"/>
      <c r="DV31" s="656"/>
      <c r="DW31" s="628">
        <v>1.6</v>
      </c>
      <c r="DX31" s="649"/>
      <c r="DY31" s="649"/>
      <c r="DZ31" s="649"/>
      <c r="EA31" s="649"/>
      <c r="EB31" s="649"/>
      <c r="EC31" s="650"/>
    </row>
    <row r="32" spans="2:133" ht="11.25" customHeight="1">
      <c r="B32" s="620" t="s">
        <v>295</v>
      </c>
      <c r="C32" s="621"/>
      <c r="D32" s="621"/>
      <c r="E32" s="621"/>
      <c r="F32" s="621"/>
      <c r="G32" s="621"/>
      <c r="H32" s="621"/>
      <c r="I32" s="621"/>
      <c r="J32" s="621"/>
      <c r="K32" s="621"/>
      <c r="L32" s="621"/>
      <c r="M32" s="621"/>
      <c r="N32" s="621"/>
      <c r="O32" s="621"/>
      <c r="P32" s="621"/>
      <c r="Q32" s="622"/>
      <c r="R32" s="623">
        <v>336664</v>
      </c>
      <c r="S32" s="624"/>
      <c r="T32" s="624"/>
      <c r="U32" s="624"/>
      <c r="V32" s="624"/>
      <c r="W32" s="624"/>
      <c r="X32" s="624"/>
      <c r="Y32" s="625"/>
      <c r="Z32" s="626">
        <v>3.4</v>
      </c>
      <c r="AA32" s="626"/>
      <c r="AB32" s="626"/>
      <c r="AC32" s="626"/>
      <c r="AD32" s="627">
        <v>27148</v>
      </c>
      <c r="AE32" s="627"/>
      <c r="AF32" s="627"/>
      <c r="AG32" s="627"/>
      <c r="AH32" s="627"/>
      <c r="AI32" s="627"/>
      <c r="AJ32" s="627"/>
      <c r="AK32" s="627"/>
      <c r="AL32" s="628">
        <v>0.4</v>
      </c>
      <c r="AM32" s="629"/>
      <c r="AN32" s="629"/>
      <c r="AO32" s="630"/>
      <c r="AP32" s="673"/>
      <c r="AQ32" s="674"/>
      <c r="AR32" s="674"/>
      <c r="AS32" s="674"/>
      <c r="AT32" s="677"/>
      <c r="AU32" s="183"/>
      <c r="AV32" s="183"/>
      <c r="AW32" s="183"/>
      <c r="AX32" s="666" t="s">
        <v>296</v>
      </c>
      <c r="AY32" s="667"/>
      <c r="AZ32" s="667"/>
      <c r="BA32" s="667"/>
      <c r="BB32" s="667"/>
      <c r="BC32" s="667"/>
      <c r="BD32" s="667"/>
      <c r="BE32" s="667"/>
      <c r="BF32" s="668"/>
      <c r="BG32" s="690">
        <v>98.7</v>
      </c>
      <c r="BH32" s="691"/>
      <c r="BI32" s="691"/>
      <c r="BJ32" s="691"/>
      <c r="BK32" s="691"/>
      <c r="BL32" s="691"/>
      <c r="BM32" s="692">
        <v>94.6</v>
      </c>
      <c r="BN32" s="691"/>
      <c r="BO32" s="691"/>
      <c r="BP32" s="691"/>
      <c r="BQ32" s="693"/>
      <c r="BR32" s="690">
        <v>98.8</v>
      </c>
      <c r="BS32" s="691"/>
      <c r="BT32" s="691"/>
      <c r="BU32" s="691"/>
      <c r="BV32" s="691"/>
      <c r="BW32" s="691"/>
      <c r="BX32" s="692">
        <v>94.7</v>
      </c>
      <c r="BY32" s="691"/>
      <c r="BZ32" s="691"/>
      <c r="CA32" s="691"/>
      <c r="CB32" s="693"/>
      <c r="CD32" s="688"/>
      <c r="CE32" s="689"/>
      <c r="CF32" s="637" t="s">
        <v>297</v>
      </c>
      <c r="CG32" s="638"/>
      <c r="CH32" s="638"/>
      <c r="CI32" s="638"/>
      <c r="CJ32" s="638"/>
      <c r="CK32" s="638"/>
      <c r="CL32" s="638"/>
      <c r="CM32" s="638"/>
      <c r="CN32" s="638"/>
      <c r="CO32" s="638"/>
      <c r="CP32" s="638"/>
      <c r="CQ32" s="639"/>
      <c r="CR32" s="623" t="s">
        <v>109</v>
      </c>
      <c r="CS32" s="624"/>
      <c r="CT32" s="624"/>
      <c r="CU32" s="624"/>
      <c r="CV32" s="624"/>
      <c r="CW32" s="624"/>
      <c r="CX32" s="624"/>
      <c r="CY32" s="625"/>
      <c r="CZ32" s="657" t="s">
        <v>109</v>
      </c>
      <c r="DA32" s="658"/>
      <c r="DB32" s="658"/>
      <c r="DC32" s="659"/>
      <c r="DD32" s="632" t="s">
        <v>109</v>
      </c>
      <c r="DE32" s="624"/>
      <c r="DF32" s="624"/>
      <c r="DG32" s="624"/>
      <c r="DH32" s="624"/>
      <c r="DI32" s="624"/>
      <c r="DJ32" s="624"/>
      <c r="DK32" s="625"/>
      <c r="DL32" s="632" t="s">
        <v>109</v>
      </c>
      <c r="DM32" s="624"/>
      <c r="DN32" s="624"/>
      <c r="DO32" s="624"/>
      <c r="DP32" s="624"/>
      <c r="DQ32" s="624"/>
      <c r="DR32" s="624"/>
      <c r="DS32" s="624"/>
      <c r="DT32" s="624"/>
      <c r="DU32" s="624"/>
      <c r="DV32" s="625"/>
      <c r="DW32" s="628" t="s">
        <v>109</v>
      </c>
      <c r="DX32" s="649"/>
      <c r="DY32" s="649"/>
      <c r="DZ32" s="649"/>
      <c r="EA32" s="649"/>
      <c r="EB32" s="649"/>
      <c r="EC32" s="650"/>
    </row>
    <row r="33" spans="2:133" ht="11.25" customHeight="1">
      <c r="B33" s="620" t="s">
        <v>298</v>
      </c>
      <c r="C33" s="621"/>
      <c r="D33" s="621"/>
      <c r="E33" s="621"/>
      <c r="F33" s="621"/>
      <c r="G33" s="621"/>
      <c r="H33" s="621"/>
      <c r="I33" s="621"/>
      <c r="J33" s="621"/>
      <c r="K33" s="621"/>
      <c r="L33" s="621"/>
      <c r="M33" s="621"/>
      <c r="N33" s="621"/>
      <c r="O33" s="621"/>
      <c r="P33" s="621"/>
      <c r="Q33" s="622"/>
      <c r="R33" s="623">
        <v>724800</v>
      </c>
      <c r="S33" s="624"/>
      <c r="T33" s="624"/>
      <c r="U33" s="624"/>
      <c r="V33" s="624"/>
      <c r="W33" s="624"/>
      <c r="X33" s="624"/>
      <c r="Y33" s="625"/>
      <c r="Z33" s="626">
        <v>7.3</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299</v>
      </c>
      <c r="CE33" s="638"/>
      <c r="CF33" s="638"/>
      <c r="CG33" s="638"/>
      <c r="CH33" s="638"/>
      <c r="CI33" s="638"/>
      <c r="CJ33" s="638"/>
      <c r="CK33" s="638"/>
      <c r="CL33" s="638"/>
      <c r="CM33" s="638"/>
      <c r="CN33" s="638"/>
      <c r="CO33" s="638"/>
      <c r="CP33" s="638"/>
      <c r="CQ33" s="639"/>
      <c r="CR33" s="623">
        <v>4280024</v>
      </c>
      <c r="CS33" s="655"/>
      <c r="CT33" s="655"/>
      <c r="CU33" s="655"/>
      <c r="CV33" s="655"/>
      <c r="CW33" s="655"/>
      <c r="CX33" s="655"/>
      <c r="CY33" s="656"/>
      <c r="CZ33" s="657">
        <v>47.1</v>
      </c>
      <c r="DA33" s="658"/>
      <c r="DB33" s="658"/>
      <c r="DC33" s="659"/>
      <c r="DD33" s="632">
        <v>3337331</v>
      </c>
      <c r="DE33" s="655"/>
      <c r="DF33" s="655"/>
      <c r="DG33" s="655"/>
      <c r="DH33" s="655"/>
      <c r="DI33" s="655"/>
      <c r="DJ33" s="655"/>
      <c r="DK33" s="656"/>
      <c r="DL33" s="632">
        <v>2152823</v>
      </c>
      <c r="DM33" s="655"/>
      <c r="DN33" s="655"/>
      <c r="DO33" s="655"/>
      <c r="DP33" s="655"/>
      <c r="DQ33" s="655"/>
      <c r="DR33" s="655"/>
      <c r="DS33" s="655"/>
      <c r="DT33" s="655"/>
      <c r="DU33" s="655"/>
      <c r="DV33" s="656"/>
      <c r="DW33" s="628">
        <v>32.5</v>
      </c>
      <c r="DX33" s="649"/>
      <c r="DY33" s="649"/>
      <c r="DZ33" s="649"/>
      <c r="EA33" s="649"/>
      <c r="EB33" s="649"/>
      <c r="EC33" s="650"/>
    </row>
    <row r="34" spans="2:133" ht="11.25" customHeight="1">
      <c r="B34" s="620" t="s">
        <v>300</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301</v>
      </c>
      <c r="AR34" s="603"/>
      <c r="AS34" s="603"/>
      <c r="AT34" s="603"/>
      <c r="AU34" s="603"/>
      <c r="AV34" s="603"/>
      <c r="AW34" s="603"/>
      <c r="AX34" s="603"/>
      <c r="AY34" s="603"/>
      <c r="AZ34" s="603"/>
      <c r="BA34" s="603"/>
      <c r="BB34" s="603"/>
      <c r="BC34" s="603"/>
      <c r="BD34" s="603"/>
      <c r="BE34" s="603"/>
      <c r="BF34" s="604"/>
      <c r="BG34" s="602" t="s">
        <v>302</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303</v>
      </c>
      <c r="CE34" s="638"/>
      <c r="CF34" s="638"/>
      <c r="CG34" s="638"/>
      <c r="CH34" s="638"/>
      <c r="CI34" s="638"/>
      <c r="CJ34" s="638"/>
      <c r="CK34" s="638"/>
      <c r="CL34" s="638"/>
      <c r="CM34" s="638"/>
      <c r="CN34" s="638"/>
      <c r="CO34" s="638"/>
      <c r="CP34" s="638"/>
      <c r="CQ34" s="639"/>
      <c r="CR34" s="623">
        <v>1331277</v>
      </c>
      <c r="CS34" s="624"/>
      <c r="CT34" s="624"/>
      <c r="CU34" s="624"/>
      <c r="CV34" s="624"/>
      <c r="CW34" s="624"/>
      <c r="CX34" s="624"/>
      <c r="CY34" s="625"/>
      <c r="CZ34" s="657">
        <v>14.7</v>
      </c>
      <c r="DA34" s="658"/>
      <c r="DB34" s="658"/>
      <c r="DC34" s="659"/>
      <c r="DD34" s="632">
        <v>895743</v>
      </c>
      <c r="DE34" s="624"/>
      <c r="DF34" s="624"/>
      <c r="DG34" s="624"/>
      <c r="DH34" s="624"/>
      <c r="DI34" s="624"/>
      <c r="DJ34" s="624"/>
      <c r="DK34" s="625"/>
      <c r="DL34" s="632">
        <v>771004</v>
      </c>
      <c r="DM34" s="624"/>
      <c r="DN34" s="624"/>
      <c r="DO34" s="624"/>
      <c r="DP34" s="624"/>
      <c r="DQ34" s="624"/>
      <c r="DR34" s="624"/>
      <c r="DS34" s="624"/>
      <c r="DT34" s="624"/>
      <c r="DU34" s="624"/>
      <c r="DV34" s="625"/>
      <c r="DW34" s="628">
        <v>11.6</v>
      </c>
      <c r="DX34" s="649"/>
      <c r="DY34" s="649"/>
      <c r="DZ34" s="649"/>
      <c r="EA34" s="649"/>
      <c r="EB34" s="649"/>
      <c r="EC34" s="650"/>
    </row>
    <row r="35" spans="2:133" ht="11.25" customHeight="1">
      <c r="B35" s="620" t="s">
        <v>304</v>
      </c>
      <c r="C35" s="621"/>
      <c r="D35" s="621"/>
      <c r="E35" s="621"/>
      <c r="F35" s="621"/>
      <c r="G35" s="621"/>
      <c r="H35" s="621"/>
      <c r="I35" s="621"/>
      <c r="J35" s="621"/>
      <c r="K35" s="621"/>
      <c r="L35" s="621"/>
      <c r="M35" s="621"/>
      <c r="N35" s="621"/>
      <c r="O35" s="621"/>
      <c r="P35" s="621"/>
      <c r="Q35" s="622"/>
      <c r="R35" s="623">
        <v>314000</v>
      </c>
      <c r="S35" s="624"/>
      <c r="T35" s="624"/>
      <c r="U35" s="624"/>
      <c r="V35" s="624"/>
      <c r="W35" s="624"/>
      <c r="X35" s="624"/>
      <c r="Y35" s="625"/>
      <c r="Z35" s="626">
        <v>3.2</v>
      </c>
      <c r="AA35" s="626"/>
      <c r="AB35" s="626"/>
      <c r="AC35" s="626"/>
      <c r="AD35" s="627" t="s">
        <v>109</v>
      </c>
      <c r="AE35" s="627"/>
      <c r="AF35" s="627"/>
      <c r="AG35" s="627"/>
      <c r="AH35" s="627"/>
      <c r="AI35" s="627"/>
      <c r="AJ35" s="627"/>
      <c r="AK35" s="627"/>
      <c r="AL35" s="628" t="s">
        <v>109</v>
      </c>
      <c r="AM35" s="629"/>
      <c r="AN35" s="629"/>
      <c r="AO35" s="630"/>
      <c r="AP35" s="186"/>
      <c r="AQ35" s="634" t="s">
        <v>305</v>
      </c>
      <c r="AR35" s="635"/>
      <c r="AS35" s="635"/>
      <c r="AT35" s="635"/>
      <c r="AU35" s="635"/>
      <c r="AV35" s="635"/>
      <c r="AW35" s="635"/>
      <c r="AX35" s="635"/>
      <c r="AY35" s="636"/>
      <c r="AZ35" s="612">
        <v>1632972</v>
      </c>
      <c r="BA35" s="613"/>
      <c r="BB35" s="613"/>
      <c r="BC35" s="613"/>
      <c r="BD35" s="613"/>
      <c r="BE35" s="613"/>
      <c r="BF35" s="694"/>
      <c r="BG35" s="634" t="s">
        <v>306</v>
      </c>
      <c r="BH35" s="635"/>
      <c r="BI35" s="635"/>
      <c r="BJ35" s="635"/>
      <c r="BK35" s="635"/>
      <c r="BL35" s="635"/>
      <c r="BM35" s="635"/>
      <c r="BN35" s="635"/>
      <c r="BO35" s="635"/>
      <c r="BP35" s="635"/>
      <c r="BQ35" s="635"/>
      <c r="BR35" s="635"/>
      <c r="BS35" s="635"/>
      <c r="BT35" s="635"/>
      <c r="BU35" s="636"/>
      <c r="BV35" s="612">
        <v>147936</v>
      </c>
      <c r="BW35" s="613"/>
      <c r="BX35" s="613"/>
      <c r="BY35" s="613"/>
      <c r="BZ35" s="613"/>
      <c r="CA35" s="613"/>
      <c r="CB35" s="694"/>
      <c r="CD35" s="637" t="s">
        <v>307</v>
      </c>
      <c r="CE35" s="638"/>
      <c r="CF35" s="638"/>
      <c r="CG35" s="638"/>
      <c r="CH35" s="638"/>
      <c r="CI35" s="638"/>
      <c r="CJ35" s="638"/>
      <c r="CK35" s="638"/>
      <c r="CL35" s="638"/>
      <c r="CM35" s="638"/>
      <c r="CN35" s="638"/>
      <c r="CO35" s="638"/>
      <c r="CP35" s="638"/>
      <c r="CQ35" s="639"/>
      <c r="CR35" s="623">
        <v>91202</v>
      </c>
      <c r="CS35" s="655"/>
      <c r="CT35" s="655"/>
      <c r="CU35" s="655"/>
      <c r="CV35" s="655"/>
      <c r="CW35" s="655"/>
      <c r="CX35" s="655"/>
      <c r="CY35" s="656"/>
      <c r="CZ35" s="657">
        <v>1</v>
      </c>
      <c r="DA35" s="658"/>
      <c r="DB35" s="658"/>
      <c r="DC35" s="659"/>
      <c r="DD35" s="632">
        <v>69924</v>
      </c>
      <c r="DE35" s="655"/>
      <c r="DF35" s="655"/>
      <c r="DG35" s="655"/>
      <c r="DH35" s="655"/>
      <c r="DI35" s="655"/>
      <c r="DJ35" s="655"/>
      <c r="DK35" s="656"/>
      <c r="DL35" s="632">
        <v>12818</v>
      </c>
      <c r="DM35" s="655"/>
      <c r="DN35" s="655"/>
      <c r="DO35" s="655"/>
      <c r="DP35" s="655"/>
      <c r="DQ35" s="655"/>
      <c r="DR35" s="655"/>
      <c r="DS35" s="655"/>
      <c r="DT35" s="655"/>
      <c r="DU35" s="655"/>
      <c r="DV35" s="656"/>
      <c r="DW35" s="628">
        <v>0.2</v>
      </c>
      <c r="DX35" s="649"/>
      <c r="DY35" s="649"/>
      <c r="DZ35" s="649"/>
      <c r="EA35" s="649"/>
      <c r="EB35" s="649"/>
      <c r="EC35" s="650"/>
    </row>
    <row r="36" spans="2:133" ht="11.25" customHeight="1">
      <c r="B36" s="666" t="s">
        <v>308</v>
      </c>
      <c r="C36" s="667"/>
      <c r="D36" s="667"/>
      <c r="E36" s="667"/>
      <c r="F36" s="667"/>
      <c r="G36" s="667"/>
      <c r="H36" s="667"/>
      <c r="I36" s="667"/>
      <c r="J36" s="667"/>
      <c r="K36" s="667"/>
      <c r="L36" s="667"/>
      <c r="M36" s="667"/>
      <c r="N36" s="667"/>
      <c r="O36" s="667"/>
      <c r="P36" s="667"/>
      <c r="Q36" s="668"/>
      <c r="R36" s="695">
        <v>9885879</v>
      </c>
      <c r="S36" s="696"/>
      <c r="T36" s="696"/>
      <c r="U36" s="696"/>
      <c r="V36" s="696"/>
      <c r="W36" s="696"/>
      <c r="X36" s="696"/>
      <c r="Y36" s="697"/>
      <c r="Z36" s="698">
        <v>100</v>
      </c>
      <c r="AA36" s="698"/>
      <c r="AB36" s="698"/>
      <c r="AC36" s="698"/>
      <c r="AD36" s="699">
        <v>6312500</v>
      </c>
      <c r="AE36" s="699"/>
      <c r="AF36" s="699"/>
      <c r="AG36" s="699"/>
      <c r="AH36" s="699"/>
      <c r="AI36" s="699"/>
      <c r="AJ36" s="699"/>
      <c r="AK36" s="699"/>
      <c r="AL36" s="700">
        <v>100</v>
      </c>
      <c r="AM36" s="692"/>
      <c r="AN36" s="692"/>
      <c r="AO36" s="701"/>
      <c r="AQ36" s="702" t="s">
        <v>309</v>
      </c>
      <c r="AR36" s="703"/>
      <c r="AS36" s="703"/>
      <c r="AT36" s="703"/>
      <c r="AU36" s="703"/>
      <c r="AV36" s="703"/>
      <c r="AW36" s="703"/>
      <c r="AX36" s="703"/>
      <c r="AY36" s="704"/>
      <c r="AZ36" s="623">
        <v>414059</v>
      </c>
      <c r="BA36" s="624"/>
      <c r="BB36" s="624"/>
      <c r="BC36" s="624"/>
      <c r="BD36" s="655"/>
      <c r="BE36" s="655"/>
      <c r="BF36" s="680"/>
      <c r="BG36" s="637" t="s">
        <v>310</v>
      </c>
      <c r="BH36" s="638"/>
      <c r="BI36" s="638"/>
      <c r="BJ36" s="638"/>
      <c r="BK36" s="638"/>
      <c r="BL36" s="638"/>
      <c r="BM36" s="638"/>
      <c r="BN36" s="638"/>
      <c r="BO36" s="638"/>
      <c r="BP36" s="638"/>
      <c r="BQ36" s="638"/>
      <c r="BR36" s="638"/>
      <c r="BS36" s="638"/>
      <c r="BT36" s="638"/>
      <c r="BU36" s="639"/>
      <c r="BV36" s="623">
        <v>88304</v>
      </c>
      <c r="BW36" s="624"/>
      <c r="BX36" s="624"/>
      <c r="BY36" s="624"/>
      <c r="BZ36" s="624"/>
      <c r="CA36" s="624"/>
      <c r="CB36" s="633"/>
      <c r="CD36" s="637" t="s">
        <v>311</v>
      </c>
      <c r="CE36" s="638"/>
      <c r="CF36" s="638"/>
      <c r="CG36" s="638"/>
      <c r="CH36" s="638"/>
      <c r="CI36" s="638"/>
      <c r="CJ36" s="638"/>
      <c r="CK36" s="638"/>
      <c r="CL36" s="638"/>
      <c r="CM36" s="638"/>
      <c r="CN36" s="638"/>
      <c r="CO36" s="638"/>
      <c r="CP36" s="638"/>
      <c r="CQ36" s="639"/>
      <c r="CR36" s="623">
        <v>808579</v>
      </c>
      <c r="CS36" s="624"/>
      <c r="CT36" s="624"/>
      <c r="CU36" s="624"/>
      <c r="CV36" s="624"/>
      <c r="CW36" s="624"/>
      <c r="CX36" s="624"/>
      <c r="CY36" s="625"/>
      <c r="CZ36" s="657">
        <v>8.9</v>
      </c>
      <c r="DA36" s="658"/>
      <c r="DB36" s="658"/>
      <c r="DC36" s="659"/>
      <c r="DD36" s="632">
        <v>512124</v>
      </c>
      <c r="DE36" s="624"/>
      <c r="DF36" s="624"/>
      <c r="DG36" s="624"/>
      <c r="DH36" s="624"/>
      <c r="DI36" s="624"/>
      <c r="DJ36" s="624"/>
      <c r="DK36" s="625"/>
      <c r="DL36" s="632">
        <v>409598</v>
      </c>
      <c r="DM36" s="624"/>
      <c r="DN36" s="624"/>
      <c r="DO36" s="624"/>
      <c r="DP36" s="624"/>
      <c r="DQ36" s="624"/>
      <c r="DR36" s="624"/>
      <c r="DS36" s="624"/>
      <c r="DT36" s="624"/>
      <c r="DU36" s="624"/>
      <c r="DV36" s="625"/>
      <c r="DW36" s="628">
        <v>6.2</v>
      </c>
      <c r="DX36" s="649"/>
      <c r="DY36" s="649"/>
      <c r="DZ36" s="649"/>
      <c r="EA36" s="649"/>
      <c r="EB36" s="649"/>
      <c r="EC36" s="650"/>
    </row>
    <row r="37" spans="2:133" ht="11.25" customHeight="1">
      <c r="AQ37" s="702" t="s">
        <v>312</v>
      </c>
      <c r="AR37" s="703"/>
      <c r="AS37" s="703"/>
      <c r="AT37" s="703"/>
      <c r="AU37" s="703"/>
      <c r="AV37" s="703"/>
      <c r="AW37" s="703"/>
      <c r="AX37" s="703"/>
      <c r="AY37" s="704"/>
      <c r="AZ37" s="623">
        <v>333722</v>
      </c>
      <c r="BA37" s="624"/>
      <c r="BB37" s="624"/>
      <c r="BC37" s="624"/>
      <c r="BD37" s="655"/>
      <c r="BE37" s="655"/>
      <c r="BF37" s="680"/>
      <c r="BG37" s="637" t="s">
        <v>313</v>
      </c>
      <c r="BH37" s="638"/>
      <c r="BI37" s="638"/>
      <c r="BJ37" s="638"/>
      <c r="BK37" s="638"/>
      <c r="BL37" s="638"/>
      <c r="BM37" s="638"/>
      <c r="BN37" s="638"/>
      <c r="BO37" s="638"/>
      <c r="BP37" s="638"/>
      <c r="BQ37" s="638"/>
      <c r="BR37" s="638"/>
      <c r="BS37" s="638"/>
      <c r="BT37" s="638"/>
      <c r="BU37" s="639"/>
      <c r="BV37" s="623">
        <v>1623</v>
      </c>
      <c r="BW37" s="624"/>
      <c r="BX37" s="624"/>
      <c r="BY37" s="624"/>
      <c r="BZ37" s="624"/>
      <c r="CA37" s="624"/>
      <c r="CB37" s="633"/>
      <c r="CD37" s="637" t="s">
        <v>314</v>
      </c>
      <c r="CE37" s="638"/>
      <c r="CF37" s="638"/>
      <c r="CG37" s="638"/>
      <c r="CH37" s="638"/>
      <c r="CI37" s="638"/>
      <c r="CJ37" s="638"/>
      <c r="CK37" s="638"/>
      <c r="CL37" s="638"/>
      <c r="CM37" s="638"/>
      <c r="CN37" s="638"/>
      <c r="CO37" s="638"/>
      <c r="CP37" s="638"/>
      <c r="CQ37" s="639"/>
      <c r="CR37" s="623">
        <v>19624</v>
      </c>
      <c r="CS37" s="655"/>
      <c r="CT37" s="655"/>
      <c r="CU37" s="655"/>
      <c r="CV37" s="655"/>
      <c r="CW37" s="655"/>
      <c r="CX37" s="655"/>
      <c r="CY37" s="656"/>
      <c r="CZ37" s="657">
        <v>0.2</v>
      </c>
      <c r="DA37" s="658"/>
      <c r="DB37" s="658"/>
      <c r="DC37" s="659"/>
      <c r="DD37" s="632">
        <v>19624</v>
      </c>
      <c r="DE37" s="655"/>
      <c r="DF37" s="655"/>
      <c r="DG37" s="655"/>
      <c r="DH37" s="655"/>
      <c r="DI37" s="655"/>
      <c r="DJ37" s="655"/>
      <c r="DK37" s="656"/>
      <c r="DL37" s="632">
        <v>19624</v>
      </c>
      <c r="DM37" s="655"/>
      <c r="DN37" s="655"/>
      <c r="DO37" s="655"/>
      <c r="DP37" s="655"/>
      <c r="DQ37" s="655"/>
      <c r="DR37" s="655"/>
      <c r="DS37" s="655"/>
      <c r="DT37" s="655"/>
      <c r="DU37" s="655"/>
      <c r="DV37" s="656"/>
      <c r="DW37" s="628">
        <v>0.3</v>
      </c>
      <c r="DX37" s="649"/>
      <c r="DY37" s="649"/>
      <c r="DZ37" s="649"/>
      <c r="EA37" s="649"/>
      <c r="EB37" s="649"/>
      <c r="EC37" s="650"/>
    </row>
    <row r="38" spans="2:133" ht="11.25" customHeight="1">
      <c r="AQ38" s="702" t="s">
        <v>315</v>
      </c>
      <c r="AR38" s="703"/>
      <c r="AS38" s="703"/>
      <c r="AT38" s="703"/>
      <c r="AU38" s="703"/>
      <c r="AV38" s="703"/>
      <c r="AW38" s="703"/>
      <c r="AX38" s="703"/>
      <c r="AY38" s="704"/>
      <c r="AZ38" s="623">
        <v>113546</v>
      </c>
      <c r="BA38" s="624"/>
      <c r="BB38" s="624"/>
      <c r="BC38" s="624"/>
      <c r="BD38" s="655"/>
      <c r="BE38" s="655"/>
      <c r="BF38" s="680"/>
      <c r="BG38" s="637" t="s">
        <v>316</v>
      </c>
      <c r="BH38" s="638"/>
      <c r="BI38" s="638"/>
      <c r="BJ38" s="638"/>
      <c r="BK38" s="638"/>
      <c r="BL38" s="638"/>
      <c r="BM38" s="638"/>
      <c r="BN38" s="638"/>
      <c r="BO38" s="638"/>
      <c r="BP38" s="638"/>
      <c r="BQ38" s="638"/>
      <c r="BR38" s="638"/>
      <c r="BS38" s="638"/>
      <c r="BT38" s="638"/>
      <c r="BU38" s="639"/>
      <c r="BV38" s="623">
        <v>2489</v>
      </c>
      <c r="BW38" s="624"/>
      <c r="BX38" s="624"/>
      <c r="BY38" s="624"/>
      <c r="BZ38" s="624"/>
      <c r="CA38" s="624"/>
      <c r="CB38" s="633"/>
      <c r="CD38" s="637" t="s">
        <v>317</v>
      </c>
      <c r="CE38" s="638"/>
      <c r="CF38" s="638"/>
      <c r="CG38" s="638"/>
      <c r="CH38" s="638"/>
      <c r="CI38" s="638"/>
      <c r="CJ38" s="638"/>
      <c r="CK38" s="638"/>
      <c r="CL38" s="638"/>
      <c r="CM38" s="638"/>
      <c r="CN38" s="638"/>
      <c r="CO38" s="638"/>
      <c r="CP38" s="638"/>
      <c r="CQ38" s="639"/>
      <c r="CR38" s="623">
        <v>1472750</v>
      </c>
      <c r="CS38" s="624"/>
      <c r="CT38" s="624"/>
      <c r="CU38" s="624"/>
      <c r="CV38" s="624"/>
      <c r="CW38" s="624"/>
      <c r="CX38" s="624"/>
      <c r="CY38" s="625"/>
      <c r="CZ38" s="657">
        <v>16.2</v>
      </c>
      <c r="DA38" s="658"/>
      <c r="DB38" s="658"/>
      <c r="DC38" s="659"/>
      <c r="DD38" s="632">
        <v>1343312</v>
      </c>
      <c r="DE38" s="624"/>
      <c r="DF38" s="624"/>
      <c r="DG38" s="624"/>
      <c r="DH38" s="624"/>
      <c r="DI38" s="624"/>
      <c r="DJ38" s="624"/>
      <c r="DK38" s="625"/>
      <c r="DL38" s="632">
        <v>959403</v>
      </c>
      <c r="DM38" s="624"/>
      <c r="DN38" s="624"/>
      <c r="DO38" s="624"/>
      <c r="DP38" s="624"/>
      <c r="DQ38" s="624"/>
      <c r="DR38" s="624"/>
      <c r="DS38" s="624"/>
      <c r="DT38" s="624"/>
      <c r="DU38" s="624"/>
      <c r="DV38" s="625"/>
      <c r="DW38" s="628">
        <v>14.5</v>
      </c>
      <c r="DX38" s="649"/>
      <c r="DY38" s="649"/>
      <c r="DZ38" s="649"/>
      <c r="EA38" s="649"/>
      <c r="EB38" s="649"/>
      <c r="EC38" s="650"/>
    </row>
    <row r="39" spans="2:133" ht="11.25" customHeight="1">
      <c r="AQ39" s="702" t="s">
        <v>318</v>
      </c>
      <c r="AR39" s="703"/>
      <c r="AS39" s="703"/>
      <c r="AT39" s="703"/>
      <c r="AU39" s="703"/>
      <c r="AV39" s="703"/>
      <c r="AW39" s="703"/>
      <c r="AX39" s="703"/>
      <c r="AY39" s="704"/>
      <c r="AZ39" s="623">
        <v>46676</v>
      </c>
      <c r="BA39" s="624"/>
      <c r="BB39" s="624"/>
      <c r="BC39" s="624"/>
      <c r="BD39" s="655"/>
      <c r="BE39" s="655"/>
      <c r="BF39" s="680"/>
      <c r="BG39" s="708" t="s">
        <v>319</v>
      </c>
      <c r="BH39" s="709"/>
      <c r="BI39" s="709"/>
      <c r="BJ39" s="709"/>
      <c r="BK39" s="709"/>
      <c r="BL39" s="187"/>
      <c r="BM39" s="638" t="s">
        <v>320</v>
      </c>
      <c r="BN39" s="638"/>
      <c r="BO39" s="638"/>
      <c r="BP39" s="638"/>
      <c r="BQ39" s="638"/>
      <c r="BR39" s="638"/>
      <c r="BS39" s="638"/>
      <c r="BT39" s="638"/>
      <c r="BU39" s="639"/>
      <c r="BV39" s="623">
        <v>78</v>
      </c>
      <c r="BW39" s="624"/>
      <c r="BX39" s="624"/>
      <c r="BY39" s="624"/>
      <c r="BZ39" s="624"/>
      <c r="CA39" s="624"/>
      <c r="CB39" s="633"/>
      <c r="CD39" s="637" t="s">
        <v>321</v>
      </c>
      <c r="CE39" s="638"/>
      <c r="CF39" s="638"/>
      <c r="CG39" s="638"/>
      <c r="CH39" s="638"/>
      <c r="CI39" s="638"/>
      <c r="CJ39" s="638"/>
      <c r="CK39" s="638"/>
      <c r="CL39" s="638"/>
      <c r="CM39" s="638"/>
      <c r="CN39" s="638"/>
      <c r="CO39" s="638"/>
      <c r="CP39" s="638"/>
      <c r="CQ39" s="639"/>
      <c r="CR39" s="623">
        <v>519925</v>
      </c>
      <c r="CS39" s="655"/>
      <c r="CT39" s="655"/>
      <c r="CU39" s="655"/>
      <c r="CV39" s="655"/>
      <c r="CW39" s="655"/>
      <c r="CX39" s="655"/>
      <c r="CY39" s="656"/>
      <c r="CZ39" s="657">
        <v>5.7</v>
      </c>
      <c r="DA39" s="658"/>
      <c r="DB39" s="658"/>
      <c r="DC39" s="659"/>
      <c r="DD39" s="632">
        <v>487737</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49"/>
      <c r="DY39" s="649"/>
      <c r="DZ39" s="649"/>
      <c r="EA39" s="649"/>
      <c r="EB39" s="649"/>
      <c r="EC39" s="65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322</v>
      </c>
      <c r="AR40" s="703"/>
      <c r="AS40" s="703"/>
      <c r="AT40" s="703"/>
      <c r="AU40" s="703"/>
      <c r="AV40" s="703"/>
      <c r="AW40" s="703"/>
      <c r="AX40" s="703"/>
      <c r="AY40" s="704"/>
      <c r="AZ40" s="623">
        <v>165742</v>
      </c>
      <c r="BA40" s="624"/>
      <c r="BB40" s="624"/>
      <c r="BC40" s="624"/>
      <c r="BD40" s="655"/>
      <c r="BE40" s="655"/>
      <c r="BF40" s="680"/>
      <c r="BG40" s="708"/>
      <c r="BH40" s="709"/>
      <c r="BI40" s="709"/>
      <c r="BJ40" s="709"/>
      <c r="BK40" s="709"/>
      <c r="BL40" s="187"/>
      <c r="BM40" s="638" t="s">
        <v>323</v>
      </c>
      <c r="BN40" s="638"/>
      <c r="BO40" s="638"/>
      <c r="BP40" s="638"/>
      <c r="BQ40" s="638"/>
      <c r="BR40" s="638"/>
      <c r="BS40" s="638"/>
      <c r="BT40" s="638"/>
      <c r="BU40" s="639"/>
      <c r="BV40" s="623">
        <v>147</v>
      </c>
      <c r="BW40" s="624"/>
      <c r="BX40" s="624"/>
      <c r="BY40" s="624"/>
      <c r="BZ40" s="624"/>
      <c r="CA40" s="624"/>
      <c r="CB40" s="633"/>
      <c r="CD40" s="637" t="s">
        <v>324</v>
      </c>
      <c r="CE40" s="638"/>
      <c r="CF40" s="638"/>
      <c r="CG40" s="638"/>
      <c r="CH40" s="638"/>
      <c r="CI40" s="638"/>
      <c r="CJ40" s="638"/>
      <c r="CK40" s="638"/>
      <c r="CL40" s="638"/>
      <c r="CM40" s="638"/>
      <c r="CN40" s="638"/>
      <c r="CO40" s="638"/>
      <c r="CP40" s="638"/>
      <c r="CQ40" s="639"/>
      <c r="CR40" s="623">
        <v>56291</v>
      </c>
      <c r="CS40" s="624"/>
      <c r="CT40" s="624"/>
      <c r="CU40" s="624"/>
      <c r="CV40" s="624"/>
      <c r="CW40" s="624"/>
      <c r="CX40" s="624"/>
      <c r="CY40" s="625"/>
      <c r="CZ40" s="657">
        <v>0.6</v>
      </c>
      <c r="DA40" s="658"/>
      <c r="DB40" s="658"/>
      <c r="DC40" s="659"/>
      <c r="DD40" s="632">
        <v>28491</v>
      </c>
      <c r="DE40" s="624"/>
      <c r="DF40" s="624"/>
      <c r="DG40" s="624"/>
      <c r="DH40" s="624"/>
      <c r="DI40" s="624"/>
      <c r="DJ40" s="624"/>
      <c r="DK40" s="625"/>
      <c r="DL40" s="632" t="s">
        <v>109</v>
      </c>
      <c r="DM40" s="624"/>
      <c r="DN40" s="624"/>
      <c r="DO40" s="624"/>
      <c r="DP40" s="624"/>
      <c r="DQ40" s="624"/>
      <c r="DR40" s="624"/>
      <c r="DS40" s="624"/>
      <c r="DT40" s="624"/>
      <c r="DU40" s="624"/>
      <c r="DV40" s="625"/>
      <c r="DW40" s="628" t="s">
        <v>109</v>
      </c>
      <c r="DX40" s="649"/>
      <c r="DY40" s="649"/>
      <c r="DZ40" s="649"/>
      <c r="EA40" s="649"/>
      <c r="EB40" s="649"/>
      <c r="EC40" s="65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325</v>
      </c>
      <c r="AR41" s="644"/>
      <c r="AS41" s="644"/>
      <c r="AT41" s="644"/>
      <c r="AU41" s="644"/>
      <c r="AV41" s="644"/>
      <c r="AW41" s="644"/>
      <c r="AX41" s="644"/>
      <c r="AY41" s="645"/>
      <c r="AZ41" s="695">
        <v>559227</v>
      </c>
      <c r="BA41" s="696"/>
      <c r="BB41" s="696"/>
      <c r="BC41" s="696"/>
      <c r="BD41" s="691"/>
      <c r="BE41" s="691"/>
      <c r="BF41" s="693"/>
      <c r="BG41" s="710"/>
      <c r="BH41" s="711"/>
      <c r="BI41" s="711"/>
      <c r="BJ41" s="711"/>
      <c r="BK41" s="711"/>
      <c r="BL41" s="189"/>
      <c r="BM41" s="644" t="s">
        <v>326</v>
      </c>
      <c r="BN41" s="644"/>
      <c r="BO41" s="644"/>
      <c r="BP41" s="644"/>
      <c r="BQ41" s="644"/>
      <c r="BR41" s="644"/>
      <c r="BS41" s="644"/>
      <c r="BT41" s="644"/>
      <c r="BU41" s="645"/>
      <c r="BV41" s="695">
        <v>397</v>
      </c>
      <c r="BW41" s="696"/>
      <c r="BX41" s="696"/>
      <c r="BY41" s="696"/>
      <c r="BZ41" s="696"/>
      <c r="CA41" s="696"/>
      <c r="CB41" s="705"/>
      <c r="CD41" s="637" t="s">
        <v>327</v>
      </c>
      <c r="CE41" s="638"/>
      <c r="CF41" s="638"/>
      <c r="CG41" s="638"/>
      <c r="CH41" s="638"/>
      <c r="CI41" s="638"/>
      <c r="CJ41" s="638"/>
      <c r="CK41" s="638"/>
      <c r="CL41" s="638"/>
      <c r="CM41" s="638"/>
      <c r="CN41" s="638"/>
      <c r="CO41" s="638"/>
      <c r="CP41" s="638"/>
      <c r="CQ41" s="639"/>
      <c r="CR41" s="623" t="s">
        <v>207</v>
      </c>
      <c r="CS41" s="655"/>
      <c r="CT41" s="655"/>
      <c r="CU41" s="655"/>
      <c r="CV41" s="655"/>
      <c r="CW41" s="655"/>
      <c r="CX41" s="655"/>
      <c r="CY41" s="656"/>
      <c r="CZ41" s="657" t="s">
        <v>207</v>
      </c>
      <c r="DA41" s="658"/>
      <c r="DB41" s="658"/>
      <c r="DC41" s="659"/>
      <c r="DD41" s="632" t="s">
        <v>207</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329</v>
      </c>
      <c r="CE42" s="621"/>
      <c r="CF42" s="621"/>
      <c r="CG42" s="621"/>
      <c r="CH42" s="621"/>
      <c r="CI42" s="621"/>
      <c r="CJ42" s="621"/>
      <c r="CK42" s="621"/>
      <c r="CL42" s="621"/>
      <c r="CM42" s="621"/>
      <c r="CN42" s="621"/>
      <c r="CO42" s="621"/>
      <c r="CP42" s="621"/>
      <c r="CQ42" s="622"/>
      <c r="CR42" s="623">
        <v>1033895</v>
      </c>
      <c r="CS42" s="624"/>
      <c r="CT42" s="624"/>
      <c r="CU42" s="624"/>
      <c r="CV42" s="624"/>
      <c r="CW42" s="624"/>
      <c r="CX42" s="624"/>
      <c r="CY42" s="625"/>
      <c r="CZ42" s="657">
        <v>11.4</v>
      </c>
      <c r="DA42" s="706"/>
      <c r="DB42" s="706"/>
      <c r="DC42" s="707"/>
      <c r="DD42" s="632">
        <v>226227</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331</v>
      </c>
      <c r="CE43" s="621"/>
      <c r="CF43" s="621"/>
      <c r="CG43" s="621"/>
      <c r="CH43" s="621"/>
      <c r="CI43" s="621"/>
      <c r="CJ43" s="621"/>
      <c r="CK43" s="621"/>
      <c r="CL43" s="621"/>
      <c r="CM43" s="621"/>
      <c r="CN43" s="621"/>
      <c r="CO43" s="621"/>
      <c r="CP43" s="621"/>
      <c r="CQ43" s="622"/>
      <c r="CR43" s="623">
        <v>983</v>
      </c>
      <c r="CS43" s="655"/>
      <c r="CT43" s="655"/>
      <c r="CU43" s="655"/>
      <c r="CV43" s="655"/>
      <c r="CW43" s="655"/>
      <c r="CX43" s="655"/>
      <c r="CY43" s="656"/>
      <c r="CZ43" s="657">
        <v>0</v>
      </c>
      <c r="DA43" s="658"/>
      <c r="DB43" s="658"/>
      <c r="DC43" s="659"/>
      <c r="DD43" s="632">
        <v>983</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332</v>
      </c>
      <c r="CD44" s="729" t="s">
        <v>285</v>
      </c>
      <c r="CE44" s="730"/>
      <c r="CF44" s="620" t="s">
        <v>333</v>
      </c>
      <c r="CG44" s="621"/>
      <c r="CH44" s="621"/>
      <c r="CI44" s="621"/>
      <c r="CJ44" s="621"/>
      <c r="CK44" s="621"/>
      <c r="CL44" s="621"/>
      <c r="CM44" s="621"/>
      <c r="CN44" s="621"/>
      <c r="CO44" s="621"/>
      <c r="CP44" s="621"/>
      <c r="CQ44" s="622"/>
      <c r="CR44" s="623">
        <v>908212</v>
      </c>
      <c r="CS44" s="624"/>
      <c r="CT44" s="624"/>
      <c r="CU44" s="624"/>
      <c r="CV44" s="624"/>
      <c r="CW44" s="624"/>
      <c r="CX44" s="624"/>
      <c r="CY44" s="625"/>
      <c r="CZ44" s="657">
        <v>10</v>
      </c>
      <c r="DA44" s="706"/>
      <c r="DB44" s="706"/>
      <c r="DC44" s="707"/>
      <c r="DD44" s="632">
        <v>192973</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334</v>
      </c>
      <c r="CG45" s="621"/>
      <c r="CH45" s="621"/>
      <c r="CI45" s="621"/>
      <c r="CJ45" s="621"/>
      <c r="CK45" s="621"/>
      <c r="CL45" s="621"/>
      <c r="CM45" s="621"/>
      <c r="CN45" s="621"/>
      <c r="CO45" s="621"/>
      <c r="CP45" s="621"/>
      <c r="CQ45" s="622"/>
      <c r="CR45" s="623">
        <v>313445</v>
      </c>
      <c r="CS45" s="655"/>
      <c r="CT45" s="655"/>
      <c r="CU45" s="655"/>
      <c r="CV45" s="655"/>
      <c r="CW45" s="655"/>
      <c r="CX45" s="655"/>
      <c r="CY45" s="656"/>
      <c r="CZ45" s="657">
        <v>3.5</v>
      </c>
      <c r="DA45" s="658"/>
      <c r="DB45" s="658"/>
      <c r="DC45" s="659"/>
      <c r="DD45" s="632">
        <v>20301</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335</v>
      </c>
      <c r="CG46" s="621"/>
      <c r="CH46" s="621"/>
      <c r="CI46" s="621"/>
      <c r="CJ46" s="621"/>
      <c r="CK46" s="621"/>
      <c r="CL46" s="621"/>
      <c r="CM46" s="621"/>
      <c r="CN46" s="621"/>
      <c r="CO46" s="621"/>
      <c r="CP46" s="621"/>
      <c r="CQ46" s="622"/>
      <c r="CR46" s="623">
        <v>542795</v>
      </c>
      <c r="CS46" s="624"/>
      <c r="CT46" s="624"/>
      <c r="CU46" s="624"/>
      <c r="CV46" s="624"/>
      <c r="CW46" s="624"/>
      <c r="CX46" s="624"/>
      <c r="CY46" s="625"/>
      <c r="CZ46" s="657">
        <v>6</v>
      </c>
      <c r="DA46" s="706"/>
      <c r="DB46" s="706"/>
      <c r="DC46" s="707"/>
      <c r="DD46" s="632">
        <v>161502</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336</v>
      </c>
      <c r="CG47" s="621"/>
      <c r="CH47" s="621"/>
      <c r="CI47" s="621"/>
      <c r="CJ47" s="621"/>
      <c r="CK47" s="621"/>
      <c r="CL47" s="621"/>
      <c r="CM47" s="621"/>
      <c r="CN47" s="621"/>
      <c r="CO47" s="621"/>
      <c r="CP47" s="621"/>
      <c r="CQ47" s="622"/>
      <c r="CR47" s="623">
        <v>125683</v>
      </c>
      <c r="CS47" s="655"/>
      <c r="CT47" s="655"/>
      <c r="CU47" s="655"/>
      <c r="CV47" s="655"/>
      <c r="CW47" s="655"/>
      <c r="CX47" s="655"/>
      <c r="CY47" s="656"/>
      <c r="CZ47" s="657">
        <v>1.4</v>
      </c>
      <c r="DA47" s="658"/>
      <c r="DB47" s="658"/>
      <c r="DC47" s="659"/>
      <c r="DD47" s="632">
        <v>33254</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337</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338</v>
      </c>
      <c r="CE49" s="667"/>
      <c r="CF49" s="667"/>
      <c r="CG49" s="667"/>
      <c r="CH49" s="667"/>
      <c r="CI49" s="667"/>
      <c r="CJ49" s="667"/>
      <c r="CK49" s="667"/>
      <c r="CL49" s="667"/>
      <c r="CM49" s="667"/>
      <c r="CN49" s="667"/>
      <c r="CO49" s="667"/>
      <c r="CP49" s="667"/>
      <c r="CQ49" s="668"/>
      <c r="CR49" s="695">
        <v>9084791</v>
      </c>
      <c r="CS49" s="691"/>
      <c r="CT49" s="691"/>
      <c r="CU49" s="691"/>
      <c r="CV49" s="691"/>
      <c r="CW49" s="691"/>
      <c r="CX49" s="691"/>
      <c r="CY49" s="718"/>
      <c r="CZ49" s="719">
        <v>100</v>
      </c>
      <c r="DA49" s="720"/>
      <c r="DB49" s="720"/>
      <c r="DC49" s="721"/>
      <c r="DD49" s="722">
        <v>6792614</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340</v>
      </c>
      <c r="DK2" s="765"/>
      <c r="DL2" s="765"/>
      <c r="DM2" s="765"/>
      <c r="DN2" s="765"/>
      <c r="DO2" s="766"/>
      <c r="DP2" s="200"/>
      <c r="DQ2" s="764" t="s">
        <v>341</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342</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344</v>
      </c>
      <c r="B5" s="759"/>
      <c r="C5" s="759"/>
      <c r="D5" s="759"/>
      <c r="E5" s="759"/>
      <c r="F5" s="759"/>
      <c r="G5" s="759"/>
      <c r="H5" s="759"/>
      <c r="I5" s="759"/>
      <c r="J5" s="759"/>
      <c r="K5" s="759"/>
      <c r="L5" s="759"/>
      <c r="M5" s="759"/>
      <c r="N5" s="759"/>
      <c r="O5" s="759"/>
      <c r="P5" s="760"/>
      <c r="Q5" s="735" t="s">
        <v>345</v>
      </c>
      <c r="R5" s="736"/>
      <c r="S5" s="736"/>
      <c r="T5" s="736"/>
      <c r="U5" s="737"/>
      <c r="V5" s="735" t="s">
        <v>346</v>
      </c>
      <c r="W5" s="736"/>
      <c r="X5" s="736"/>
      <c r="Y5" s="736"/>
      <c r="Z5" s="737"/>
      <c r="AA5" s="735" t="s">
        <v>347</v>
      </c>
      <c r="AB5" s="736"/>
      <c r="AC5" s="736"/>
      <c r="AD5" s="736"/>
      <c r="AE5" s="736"/>
      <c r="AF5" s="768" t="s">
        <v>348</v>
      </c>
      <c r="AG5" s="736"/>
      <c r="AH5" s="736"/>
      <c r="AI5" s="736"/>
      <c r="AJ5" s="747"/>
      <c r="AK5" s="736" t="s">
        <v>349</v>
      </c>
      <c r="AL5" s="736"/>
      <c r="AM5" s="736"/>
      <c r="AN5" s="736"/>
      <c r="AO5" s="737"/>
      <c r="AP5" s="735" t="s">
        <v>350</v>
      </c>
      <c r="AQ5" s="736"/>
      <c r="AR5" s="736"/>
      <c r="AS5" s="736"/>
      <c r="AT5" s="737"/>
      <c r="AU5" s="735" t="s">
        <v>351</v>
      </c>
      <c r="AV5" s="736"/>
      <c r="AW5" s="736"/>
      <c r="AX5" s="736"/>
      <c r="AY5" s="747"/>
      <c r="AZ5" s="207"/>
      <c r="BA5" s="207"/>
      <c r="BB5" s="207"/>
      <c r="BC5" s="207"/>
      <c r="BD5" s="207"/>
      <c r="BE5" s="208"/>
      <c r="BF5" s="208"/>
      <c r="BG5" s="208"/>
      <c r="BH5" s="208"/>
      <c r="BI5" s="208"/>
      <c r="BJ5" s="208"/>
      <c r="BK5" s="208"/>
      <c r="BL5" s="208"/>
      <c r="BM5" s="208"/>
      <c r="BN5" s="208"/>
      <c r="BO5" s="208"/>
      <c r="BP5" s="208"/>
      <c r="BQ5" s="758" t="s">
        <v>352</v>
      </c>
      <c r="BR5" s="759"/>
      <c r="BS5" s="759"/>
      <c r="BT5" s="759"/>
      <c r="BU5" s="759"/>
      <c r="BV5" s="759"/>
      <c r="BW5" s="759"/>
      <c r="BX5" s="759"/>
      <c r="BY5" s="759"/>
      <c r="BZ5" s="759"/>
      <c r="CA5" s="759"/>
      <c r="CB5" s="759"/>
      <c r="CC5" s="759"/>
      <c r="CD5" s="759"/>
      <c r="CE5" s="759"/>
      <c r="CF5" s="759"/>
      <c r="CG5" s="760"/>
      <c r="CH5" s="735" t="s">
        <v>353</v>
      </c>
      <c r="CI5" s="736"/>
      <c r="CJ5" s="736"/>
      <c r="CK5" s="736"/>
      <c r="CL5" s="737"/>
      <c r="CM5" s="735" t="s">
        <v>354</v>
      </c>
      <c r="CN5" s="736"/>
      <c r="CO5" s="736"/>
      <c r="CP5" s="736"/>
      <c r="CQ5" s="737"/>
      <c r="CR5" s="735" t="s">
        <v>355</v>
      </c>
      <c r="CS5" s="736"/>
      <c r="CT5" s="736"/>
      <c r="CU5" s="736"/>
      <c r="CV5" s="737"/>
      <c r="CW5" s="735" t="s">
        <v>356</v>
      </c>
      <c r="CX5" s="736"/>
      <c r="CY5" s="736"/>
      <c r="CZ5" s="736"/>
      <c r="DA5" s="737"/>
      <c r="DB5" s="735" t="s">
        <v>357</v>
      </c>
      <c r="DC5" s="736"/>
      <c r="DD5" s="736"/>
      <c r="DE5" s="736"/>
      <c r="DF5" s="737"/>
      <c r="DG5" s="741" t="s">
        <v>358</v>
      </c>
      <c r="DH5" s="742"/>
      <c r="DI5" s="742"/>
      <c r="DJ5" s="742"/>
      <c r="DK5" s="743"/>
      <c r="DL5" s="741" t="s">
        <v>359</v>
      </c>
      <c r="DM5" s="742"/>
      <c r="DN5" s="742"/>
      <c r="DO5" s="742"/>
      <c r="DP5" s="743"/>
      <c r="DQ5" s="735" t="s">
        <v>360</v>
      </c>
      <c r="DR5" s="736"/>
      <c r="DS5" s="736"/>
      <c r="DT5" s="736"/>
      <c r="DU5" s="737"/>
      <c r="DV5" s="735" t="s">
        <v>351</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361</v>
      </c>
      <c r="C7" s="750"/>
      <c r="D7" s="750"/>
      <c r="E7" s="750"/>
      <c r="F7" s="750"/>
      <c r="G7" s="750"/>
      <c r="H7" s="750"/>
      <c r="I7" s="750"/>
      <c r="J7" s="750"/>
      <c r="K7" s="750"/>
      <c r="L7" s="750"/>
      <c r="M7" s="750"/>
      <c r="N7" s="750"/>
      <c r="O7" s="750"/>
      <c r="P7" s="751"/>
      <c r="Q7" s="752">
        <v>9873</v>
      </c>
      <c r="R7" s="753"/>
      <c r="S7" s="753"/>
      <c r="T7" s="753"/>
      <c r="U7" s="753"/>
      <c r="V7" s="753">
        <v>9073</v>
      </c>
      <c r="W7" s="753"/>
      <c r="X7" s="753"/>
      <c r="Y7" s="753"/>
      <c r="Z7" s="753"/>
      <c r="AA7" s="753">
        <f>Q7-V7</f>
        <v>800</v>
      </c>
      <c r="AB7" s="753"/>
      <c r="AC7" s="753"/>
      <c r="AD7" s="753"/>
      <c r="AE7" s="754"/>
      <c r="AF7" s="755">
        <v>441</v>
      </c>
      <c r="AG7" s="756"/>
      <c r="AH7" s="756"/>
      <c r="AI7" s="756"/>
      <c r="AJ7" s="757"/>
      <c r="AK7" s="792" t="s">
        <v>549</v>
      </c>
      <c r="AL7" s="793"/>
      <c r="AM7" s="793"/>
      <c r="AN7" s="793"/>
      <c r="AO7" s="793"/>
      <c r="AP7" s="793">
        <v>9103</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564</v>
      </c>
      <c r="BT7" s="797"/>
      <c r="BU7" s="797"/>
      <c r="BV7" s="797"/>
      <c r="BW7" s="797"/>
      <c r="BX7" s="797"/>
      <c r="BY7" s="797"/>
      <c r="BZ7" s="797"/>
      <c r="CA7" s="797"/>
      <c r="CB7" s="797"/>
      <c r="CC7" s="797"/>
      <c r="CD7" s="797"/>
      <c r="CE7" s="797"/>
      <c r="CF7" s="797"/>
      <c r="CG7" s="798"/>
      <c r="CH7" s="789">
        <v>-1</v>
      </c>
      <c r="CI7" s="790"/>
      <c r="CJ7" s="790"/>
      <c r="CK7" s="790"/>
      <c r="CL7" s="791"/>
      <c r="CM7" s="789">
        <v>119</v>
      </c>
      <c r="CN7" s="790"/>
      <c r="CO7" s="790"/>
      <c r="CP7" s="790"/>
      <c r="CQ7" s="791"/>
      <c r="CR7" s="789">
        <v>100</v>
      </c>
      <c r="CS7" s="790"/>
      <c r="CT7" s="790"/>
      <c r="CU7" s="790"/>
      <c r="CV7" s="791"/>
      <c r="CW7" s="789">
        <v>4</v>
      </c>
      <c r="CX7" s="790"/>
      <c r="CY7" s="790"/>
      <c r="CZ7" s="790"/>
      <c r="DA7" s="791"/>
      <c r="DB7" s="789" t="s">
        <v>565</v>
      </c>
      <c r="DC7" s="790"/>
      <c r="DD7" s="790"/>
      <c r="DE7" s="790"/>
      <c r="DF7" s="791"/>
      <c r="DG7" s="789" t="s">
        <v>566</v>
      </c>
      <c r="DH7" s="790"/>
      <c r="DI7" s="790"/>
      <c r="DJ7" s="790"/>
      <c r="DK7" s="791"/>
      <c r="DL7" s="789" t="s">
        <v>565</v>
      </c>
      <c r="DM7" s="790"/>
      <c r="DN7" s="790"/>
      <c r="DO7" s="790"/>
      <c r="DP7" s="791"/>
      <c r="DQ7" s="789" t="s">
        <v>565</v>
      </c>
      <c r="DR7" s="790"/>
      <c r="DS7" s="790"/>
      <c r="DT7" s="790"/>
      <c r="DU7" s="791"/>
      <c r="DV7" s="770"/>
      <c r="DW7" s="771"/>
      <c r="DX7" s="771"/>
      <c r="DY7" s="771"/>
      <c r="DZ7" s="772"/>
      <c r="EA7" s="205"/>
    </row>
    <row r="8" spans="1:131" s="206" customFormat="1" ht="26.25" customHeight="1">
      <c r="A8" s="212">
        <v>2</v>
      </c>
      <c r="B8" s="773" t="s">
        <v>362</v>
      </c>
      <c r="C8" s="774"/>
      <c r="D8" s="774"/>
      <c r="E8" s="774"/>
      <c r="F8" s="774"/>
      <c r="G8" s="774"/>
      <c r="H8" s="774"/>
      <c r="I8" s="774"/>
      <c r="J8" s="774"/>
      <c r="K8" s="774"/>
      <c r="L8" s="774"/>
      <c r="M8" s="774"/>
      <c r="N8" s="774"/>
      <c r="O8" s="774"/>
      <c r="P8" s="775"/>
      <c r="Q8" s="776">
        <v>15</v>
      </c>
      <c r="R8" s="777"/>
      <c r="S8" s="777"/>
      <c r="T8" s="777"/>
      <c r="U8" s="777"/>
      <c r="V8" s="777">
        <v>14</v>
      </c>
      <c r="W8" s="777"/>
      <c r="X8" s="777"/>
      <c r="Y8" s="777"/>
      <c r="Z8" s="777"/>
      <c r="AA8" s="777">
        <v>1</v>
      </c>
      <c r="AB8" s="777"/>
      <c r="AC8" s="777"/>
      <c r="AD8" s="777"/>
      <c r="AE8" s="778"/>
      <c r="AF8" s="779">
        <v>1</v>
      </c>
      <c r="AG8" s="780"/>
      <c r="AH8" s="780"/>
      <c r="AI8" s="780"/>
      <c r="AJ8" s="781"/>
      <c r="AK8" s="782" t="s">
        <v>549</v>
      </c>
      <c r="AL8" s="783"/>
      <c r="AM8" s="783"/>
      <c r="AN8" s="783"/>
      <c r="AO8" s="783"/>
      <c r="AP8" s="783" t="s">
        <v>549</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567</v>
      </c>
      <c r="BT8" s="787"/>
      <c r="BU8" s="787"/>
      <c r="BV8" s="787"/>
      <c r="BW8" s="787"/>
      <c r="BX8" s="787"/>
      <c r="BY8" s="787"/>
      <c r="BZ8" s="787"/>
      <c r="CA8" s="787"/>
      <c r="CB8" s="787"/>
      <c r="CC8" s="787"/>
      <c r="CD8" s="787"/>
      <c r="CE8" s="787"/>
      <c r="CF8" s="787"/>
      <c r="CG8" s="788"/>
      <c r="CH8" s="799">
        <v>-4</v>
      </c>
      <c r="CI8" s="800"/>
      <c r="CJ8" s="800"/>
      <c r="CK8" s="800"/>
      <c r="CL8" s="801"/>
      <c r="CM8" s="799">
        <v>182</v>
      </c>
      <c r="CN8" s="800"/>
      <c r="CO8" s="800"/>
      <c r="CP8" s="800"/>
      <c r="CQ8" s="801"/>
      <c r="CR8" s="799">
        <v>210</v>
      </c>
      <c r="CS8" s="800"/>
      <c r="CT8" s="800"/>
      <c r="CU8" s="800"/>
      <c r="CV8" s="801"/>
      <c r="CW8" s="799">
        <v>5</v>
      </c>
      <c r="CX8" s="800"/>
      <c r="CY8" s="800"/>
      <c r="CZ8" s="800"/>
      <c r="DA8" s="801"/>
      <c r="DB8" s="799" t="s">
        <v>568</v>
      </c>
      <c r="DC8" s="800"/>
      <c r="DD8" s="800"/>
      <c r="DE8" s="800"/>
      <c r="DF8" s="801"/>
      <c r="DG8" s="799" t="s">
        <v>566</v>
      </c>
      <c r="DH8" s="800"/>
      <c r="DI8" s="800"/>
      <c r="DJ8" s="800"/>
      <c r="DK8" s="801"/>
      <c r="DL8" s="799" t="s">
        <v>566</v>
      </c>
      <c r="DM8" s="800"/>
      <c r="DN8" s="800"/>
      <c r="DO8" s="800"/>
      <c r="DP8" s="801"/>
      <c r="DQ8" s="799" t="s">
        <v>549</v>
      </c>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t="s">
        <v>569</v>
      </c>
      <c r="BT9" s="787"/>
      <c r="BU9" s="787"/>
      <c r="BV9" s="787"/>
      <c r="BW9" s="787"/>
      <c r="BX9" s="787"/>
      <c r="BY9" s="787"/>
      <c r="BZ9" s="787"/>
      <c r="CA9" s="787"/>
      <c r="CB9" s="787"/>
      <c r="CC9" s="787"/>
      <c r="CD9" s="787"/>
      <c r="CE9" s="787"/>
      <c r="CF9" s="787"/>
      <c r="CG9" s="788"/>
      <c r="CH9" s="799">
        <v>3</v>
      </c>
      <c r="CI9" s="800"/>
      <c r="CJ9" s="800"/>
      <c r="CK9" s="800"/>
      <c r="CL9" s="801"/>
      <c r="CM9" s="799">
        <v>118</v>
      </c>
      <c r="CN9" s="800"/>
      <c r="CO9" s="800"/>
      <c r="CP9" s="800"/>
      <c r="CQ9" s="801"/>
      <c r="CR9" s="799">
        <v>10</v>
      </c>
      <c r="CS9" s="800"/>
      <c r="CT9" s="800"/>
      <c r="CU9" s="800"/>
      <c r="CV9" s="801"/>
      <c r="CW9" s="799">
        <v>0</v>
      </c>
      <c r="CX9" s="800"/>
      <c r="CY9" s="800"/>
      <c r="CZ9" s="800"/>
      <c r="DA9" s="801"/>
      <c r="DB9" s="799" t="s">
        <v>566</v>
      </c>
      <c r="DC9" s="800"/>
      <c r="DD9" s="800"/>
      <c r="DE9" s="800"/>
      <c r="DF9" s="801"/>
      <c r="DG9" s="799" t="s">
        <v>568</v>
      </c>
      <c r="DH9" s="800"/>
      <c r="DI9" s="800"/>
      <c r="DJ9" s="800"/>
      <c r="DK9" s="801"/>
      <c r="DL9" s="799" t="s">
        <v>566</v>
      </c>
      <c r="DM9" s="800"/>
      <c r="DN9" s="800"/>
      <c r="DO9" s="800"/>
      <c r="DP9" s="801"/>
      <c r="DQ9" s="799" t="s">
        <v>549</v>
      </c>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t="s">
        <v>570</v>
      </c>
      <c r="BT10" s="787"/>
      <c r="BU10" s="787"/>
      <c r="BV10" s="787"/>
      <c r="BW10" s="787"/>
      <c r="BX10" s="787"/>
      <c r="BY10" s="787"/>
      <c r="BZ10" s="787"/>
      <c r="CA10" s="787"/>
      <c r="CB10" s="787"/>
      <c r="CC10" s="787"/>
      <c r="CD10" s="787"/>
      <c r="CE10" s="787"/>
      <c r="CF10" s="787"/>
      <c r="CG10" s="788"/>
      <c r="CH10" s="799">
        <v>-2</v>
      </c>
      <c r="CI10" s="800"/>
      <c r="CJ10" s="800"/>
      <c r="CK10" s="800"/>
      <c r="CL10" s="801"/>
      <c r="CM10" s="799">
        <v>34</v>
      </c>
      <c r="CN10" s="800"/>
      <c r="CO10" s="800"/>
      <c r="CP10" s="800"/>
      <c r="CQ10" s="801"/>
      <c r="CR10" s="799">
        <v>13</v>
      </c>
      <c r="CS10" s="800"/>
      <c r="CT10" s="800"/>
      <c r="CU10" s="800"/>
      <c r="CV10" s="801"/>
      <c r="CW10" s="799" t="s">
        <v>565</v>
      </c>
      <c r="CX10" s="800"/>
      <c r="CY10" s="800"/>
      <c r="CZ10" s="800"/>
      <c r="DA10" s="801"/>
      <c r="DB10" s="799" t="s">
        <v>549</v>
      </c>
      <c r="DC10" s="800"/>
      <c r="DD10" s="800"/>
      <c r="DE10" s="800"/>
      <c r="DF10" s="801"/>
      <c r="DG10" s="799" t="s">
        <v>549</v>
      </c>
      <c r="DH10" s="800"/>
      <c r="DI10" s="800"/>
      <c r="DJ10" s="800"/>
      <c r="DK10" s="801"/>
      <c r="DL10" s="799" t="s">
        <v>568</v>
      </c>
      <c r="DM10" s="800"/>
      <c r="DN10" s="800"/>
      <c r="DO10" s="800"/>
      <c r="DP10" s="801"/>
      <c r="DQ10" s="799" t="s">
        <v>549</v>
      </c>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363</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364</v>
      </c>
      <c r="B23" s="808" t="s">
        <v>365</v>
      </c>
      <c r="C23" s="809"/>
      <c r="D23" s="809"/>
      <c r="E23" s="809"/>
      <c r="F23" s="809"/>
      <c r="G23" s="809"/>
      <c r="H23" s="809"/>
      <c r="I23" s="809"/>
      <c r="J23" s="809"/>
      <c r="K23" s="809"/>
      <c r="L23" s="809"/>
      <c r="M23" s="809"/>
      <c r="N23" s="809"/>
      <c r="O23" s="809"/>
      <c r="P23" s="810"/>
      <c r="Q23" s="811">
        <v>9886</v>
      </c>
      <c r="R23" s="812"/>
      <c r="S23" s="812"/>
      <c r="T23" s="812"/>
      <c r="U23" s="812"/>
      <c r="V23" s="812">
        <v>9085</v>
      </c>
      <c r="W23" s="812"/>
      <c r="X23" s="812"/>
      <c r="Y23" s="812"/>
      <c r="Z23" s="812"/>
      <c r="AA23" s="812">
        <v>801</v>
      </c>
      <c r="AB23" s="812"/>
      <c r="AC23" s="812"/>
      <c r="AD23" s="812"/>
      <c r="AE23" s="813"/>
      <c r="AF23" s="814">
        <v>442</v>
      </c>
      <c r="AG23" s="812"/>
      <c r="AH23" s="812"/>
      <c r="AI23" s="812"/>
      <c r="AJ23" s="815"/>
      <c r="AK23" s="816"/>
      <c r="AL23" s="817"/>
      <c r="AM23" s="817"/>
      <c r="AN23" s="817"/>
      <c r="AO23" s="817"/>
      <c r="AP23" s="812">
        <v>9103</v>
      </c>
      <c r="AQ23" s="812"/>
      <c r="AR23" s="812"/>
      <c r="AS23" s="812"/>
      <c r="AT23" s="812"/>
      <c r="AU23" s="818"/>
      <c r="AV23" s="818"/>
      <c r="AW23" s="818"/>
      <c r="AX23" s="818"/>
      <c r="AY23" s="819"/>
      <c r="AZ23" s="827" t="s">
        <v>366</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367</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368</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344</v>
      </c>
      <c r="B26" s="759"/>
      <c r="C26" s="759"/>
      <c r="D26" s="759"/>
      <c r="E26" s="759"/>
      <c r="F26" s="759"/>
      <c r="G26" s="759"/>
      <c r="H26" s="759"/>
      <c r="I26" s="759"/>
      <c r="J26" s="759"/>
      <c r="K26" s="759"/>
      <c r="L26" s="759"/>
      <c r="M26" s="759"/>
      <c r="N26" s="759"/>
      <c r="O26" s="759"/>
      <c r="P26" s="760"/>
      <c r="Q26" s="735" t="s">
        <v>369</v>
      </c>
      <c r="R26" s="736"/>
      <c r="S26" s="736"/>
      <c r="T26" s="736"/>
      <c r="U26" s="737"/>
      <c r="V26" s="735" t="s">
        <v>370</v>
      </c>
      <c r="W26" s="736"/>
      <c r="X26" s="736"/>
      <c r="Y26" s="736"/>
      <c r="Z26" s="737"/>
      <c r="AA26" s="735" t="s">
        <v>371</v>
      </c>
      <c r="AB26" s="736"/>
      <c r="AC26" s="736"/>
      <c r="AD26" s="736"/>
      <c r="AE26" s="736"/>
      <c r="AF26" s="830" t="s">
        <v>372</v>
      </c>
      <c r="AG26" s="831"/>
      <c r="AH26" s="831"/>
      <c r="AI26" s="831"/>
      <c r="AJ26" s="832"/>
      <c r="AK26" s="736" t="s">
        <v>373</v>
      </c>
      <c r="AL26" s="736"/>
      <c r="AM26" s="736"/>
      <c r="AN26" s="736"/>
      <c r="AO26" s="737"/>
      <c r="AP26" s="735" t="s">
        <v>374</v>
      </c>
      <c r="AQ26" s="736"/>
      <c r="AR26" s="736"/>
      <c r="AS26" s="736"/>
      <c r="AT26" s="737"/>
      <c r="AU26" s="735" t="s">
        <v>375</v>
      </c>
      <c r="AV26" s="736"/>
      <c r="AW26" s="736"/>
      <c r="AX26" s="736"/>
      <c r="AY26" s="737"/>
      <c r="AZ26" s="735" t="s">
        <v>376</v>
      </c>
      <c r="BA26" s="736"/>
      <c r="BB26" s="736"/>
      <c r="BC26" s="736"/>
      <c r="BD26" s="737"/>
      <c r="BE26" s="735" t="s">
        <v>351</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377</v>
      </c>
      <c r="C28" s="750"/>
      <c r="D28" s="750"/>
      <c r="E28" s="750"/>
      <c r="F28" s="750"/>
      <c r="G28" s="750"/>
      <c r="H28" s="750"/>
      <c r="I28" s="750"/>
      <c r="J28" s="750"/>
      <c r="K28" s="750"/>
      <c r="L28" s="750"/>
      <c r="M28" s="750"/>
      <c r="N28" s="750"/>
      <c r="O28" s="750"/>
      <c r="P28" s="751"/>
      <c r="Q28" s="840">
        <v>27</v>
      </c>
      <c r="R28" s="841"/>
      <c r="S28" s="841"/>
      <c r="T28" s="841"/>
      <c r="U28" s="841"/>
      <c r="V28" s="841">
        <v>22</v>
      </c>
      <c r="W28" s="841"/>
      <c r="X28" s="841"/>
      <c r="Y28" s="841"/>
      <c r="Z28" s="841"/>
      <c r="AA28" s="841">
        <v>7</v>
      </c>
      <c r="AB28" s="841"/>
      <c r="AC28" s="841"/>
      <c r="AD28" s="841"/>
      <c r="AE28" s="842"/>
      <c r="AF28" s="843">
        <v>7</v>
      </c>
      <c r="AG28" s="841"/>
      <c r="AH28" s="841"/>
      <c r="AI28" s="841"/>
      <c r="AJ28" s="844"/>
      <c r="AK28" s="845" t="s">
        <v>549</v>
      </c>
      <c r="AL28" s="836"/>
      <c r="AM28" s="836"/>
      <c r="AN28" s="836"/>
      <c r="AO28" s="836"/>
      <c r="AP28" s="836" t="s">
        <v>549</v>
      </c>
      <c r="AQ28" s="836"/>
      <c r="AR28" s="836"/>
      <c r="AS28" s="836"/>
      <c r="AT28" s="836"/>
      <c r="AU28" s="836" t="s">
        <v>549</v>
      </c>
      <c r="AV28" s="836"/>
      <c r="AW28" s="836"/>
      <c r="AX28" s="836"/>
      <c r="AY28" s="836"/>
      <c r="AZ28" s="837" t="s">
        <v>550</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378</v>
      </c>
      <c r="C29" s="774"/>
      <c r="D29" s="774"/>
      <c r="E29" s="774"/>
      <c r="F29" s="774"/>
      <c r="G29" s="774"/>
      <c r="H29" s="774"/>
      <c r="I29" s="774"/>
      <c r="J29" s="774"/>
      <c r="K29" s="774"/>
      <c r="L29" s="774"/>
      <c r="M29" s="774"/>
      <c r="N29" s="774"/>
      <c r="O29" s="774"/>
      <c r="P29" s="775"/>
      <c r="Q29" s="776">
        <v>1702</v>
      </c>
      <c r="R29" s="777"/>
      <c r="S29" s="777"/>
      <c r="T29" s="777"/>
      <c r="U29" s="777"/>
      <c r="V29" s="777">
        <v>1554</v>
      </c>
      <c r="W29" s="777"/>
      <c r="X29" s="777"/>
      <c r="Y29" s="777"/>
      <c r="Z29" s="777"/>
      <c r="AA29" s="777">
        <v>148</v>
      </c>
      <c r="AB29" s="777"/>
      <c r="AC29" s="777"/>
      <c r="AD29" s="777"/>
      <c r="AE29" s="778"/>
      <c r="AF29" s="779">
        <v>148</v>
      </c>
      <c r="AG29" s="780"/>
      <c r="AH29" s="780"/>
      <c r="AI29" s="780"/>
      <c r="AJ29" s="781"/>
      <c r="AK29" s="848">
        <v>153</v>
      </c>
      <c r="AL29" s="849"/>
      <c r="AM29" s="849"/>
      <c r="AN29" s="849"/>
      <c r="AO29" s="849"/>
      <c r="AP29" s="849" t="s">
        <v>549</v>
      </c>
      <c r="AQ29" s="849"/>
      <c r="AR29" s="849"/>
      <c r="AS29" s="849"/>
      <c r="AT29" s="849"/>
      <c r="AU29" s="849" t="s">
        <v>549</v>
      </c>
      <c r="AV29" s="849"/>
      <c r="AW29" s="849"/>
      <c r="AX29" s="849"/>
      <c r="AY29" s="849"/>
      <c r="AZ29" s="850" t="s">
        <v>549</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379</v>
      </c>
      <c r="C30" s="774"/>
      <c r="D30" s="774"/>
      <c r="E30" s="774"/>
      <c r="F30" s="774"/>
      <c r="G30" s="774"/>
      <c r="H30" s="774"/>
      <c r="I30" s="774"/>
      <c r="J30" s="774"/>
      <c r="K30" s="774"/>
      <c r="L30" s="774"/>
      <c r="M30" s="774"/>
      <c r="N30" s="774"/>
      <c r="O30" s="774"/>
      <c r="P30" s="775"/>
      <c r="Q30" s="776">
        <v>95</v>
      </c>
      <c r="R30" s="777"/>
      <c r="S30" s="777"/>
      <c r="T30" s="777"/>
      <c r="U30" s="777"/>
      <c r="V30" s="777">
        <v>86</v>
      </c>
      <c r="W30" s="777"/>
      <c r="X30" s="777"/>
      <c r="Y30" s="777"/>
      <c r="Z30" s="777"/>
      <c r="AA30" s="777">
        <v>9</v>
      </c>
      <c r="AB30" s="777"/>
      <c r="AC30" s="777"/>
      <c r="AD30" s="777"/>
      <c r="AE30" s="778"/>
      <c r="AF30" s="779">
        <v>9</v>
      </c>
      <c r="AG30" s="780"/>
      <c r="AH30" s="780"/>
      <c r="AI30" s="780"/>
      <c r="AJ30" s="781"/>
      <c r="AK30" s="848">
        <v>12</v>
      </c>
      <c r="AL30" s="849"/>
      <c r="AM30" s="849"/>
      <c r="AN30" s="849"/>
      <c r="AO30" s="849"/>
      <c r="AP30" s="849">
        <v>1</v>
      </c>
      <c r="AQ30" s="849"/>
      <c r="AR30" s="849"/>
      <c r="AS30" s="849"/>
      <c r="AT30" s="849"/>
      <c r="AU30" s="849">
        <v>0</v>
      </c>
      <c r="AV30" s="849"/>
      <c r="AW30" s="849"/>
      <c r="AX30" s="849"/>
      <c r="AY30" s="849"/>
      <c r="AZ30" s="850" t="s">
        <v>549</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380</v>
      </c>
      <c r="C31" s="774"/>
      <c r="D31" s="774"/>
      <c r="E31" s="774"/>
      <c r="F31" s="774"/>
      <c r="G31" s="774"/>
      <c r="H31" s="774"/>
      <c r="I31" s="774"/>
      <c r="J31" s="774"/>
      <c r="K31" s="774"/>
      <c r="L31" s="774"/>
      <c r="M31" s="774"/>
      <c r="N31" s="774"/>
      <c r="O31" s="774"/>
      <c r="P31" s="775"/>
      <c r="Q31" s="776">
        <v>1720</v>
      </c>
      <c r="R31" s="777"/>
      <c r="S31" s="777"/>
      <c r="T31" s="777"/>
      <c r="U31" s="777"/>
      <c r="V31" s="777">
        <v>1693</v>
      </c>
      <c r="W31" s="777"/>
      <c r="X31" s="777"/>
      <c r="Y31" s="777"/>
      <c r="Z31" s="777"/>
      <c r="AA31" s="777">
        <v>26</v>
      </c>
      <c r="AB31" s="777"/>
      <c r="AC31" s="777"/>
      <c r="AD31" s="777"/>
      <c r="AE31" s="778"/>
      <c r="AF31" s="779">
        <v>26</v>
      </c>
      <c r="AG31" s="780"/>
      <c r="AH31" s="780"/>
      <c r="AI31" s="780"/>
      <c r="AJ31" s="781"/>
      <c r="AK31" s="848">
        <v>264</v>
      </c>
      <c r="AL31" s="849"/>
      <c r="AM31" s="849"/>
      <c r="AN31" s="849"/>
      <c r="AO31" s="849"/>
      <c r="AP31" s="849" t="s">
        <v>550</v>
      </c>
      <c r="AQ31" s="849"/>
      <c r="AR31" s="849"/>
      <c r="AS31" s="849"/>
      <c r="AT31" s="849"/>
      <c r="AU31" s="849" t="s">
        <v>550</v>
      </c>
      <c r="AV31" s="849"/>
      <c r="AW31" s="849"/>
      <c r="AX31" s="849"/>
      <c r="AY31" s="849"/>
      <c r="AZ31" s="850" t="s">
        <v>549</v>
      </c>
      <c r="BA31" s="850"/>
      <c r="BB31" s="850"/>
      <c r="BC31" s="850"/>
      <c r="BD31" s="850"/>
      <c r="BE31" s="846"/>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381</v>
      </c>
      <c r="C32" s="774"/>
      <c r="D32" s="774"/>
      <c r="E32" s="774"/>
      <c r="F32" s="774"/>
      <c r="G32" s="774"/>
      <c r="H32" s="774"/>
      <c r="I32" s="774"/>
      <c r="J32" s="774"/>
      <c r="K32" s="774"/>
      <c r="L32" s="774"/>
      <c r="M32" s="774"/>
      <c r="N32" s="774"/>
      <c r="O32" s="774"/>
      <c r="P32" s="775"/>
      <c r="Q32" s="776">
        <v>149</v>
      </c>
      <c r="R32" s="777"/>
      <c r="S32" s="777"/>
      <c r="T32" s="777"/>
      <c r="U32" s="777"/>
      <c r="V32" s="777">
        <v>146</v>
      </c>
      <c r="W32" s="777"/>
      <c r="X32" s="777"/>
      <c r="Y32" s="777"/>
      <c r="Z32" s="777"/>
      <c r="AA32" s="777">
        <v>3</v>
      </c>
      <c r="AB32" s="777"/>
      <c r="AC32" s="777"/>
      <c r="AD32" s="777"/>
      <c r="AE32" s="778"/>
      <c r="AF32" s="779">
        <v>3</v>
      </c>
      <c r="AG32" s="780"/>
      <c r="AH32" s="780"/>
      <c r="AI32" s="780"/>
      <c r="AJ32" s="781"/>
      <c r="AK32" s="848">
        <v>295</v>
      </c>
      <c r="AL32" s="849"/>
      <c r="AM32" s="849"/>
      <c r="AN32" s="849"/>
      <c r="AO32" s="849"/>
      <c r="AP32" s="849" t="s">
        <v>550</v>
      </c>
      <c r="AQ32" s="849"/>
      <c r="AR32" s="849"/>
      <c r="AS32" s="849"/>
      <c r="AT32" s="849"/>
      <c r="AU32" s="849" t="s">
        <v>549</v>
      </c>
      <c r="AV32" s="849"/>
      <c r="AW32" s="849"/>
      <c r="AX32" s="849"/>
      <c r="AY32" s="849"/>
      <c r="AZ32" s="850" t="s">
        <v>549</v>
      </c>
      <c r="BA32" s="850"/>
      <c r="BB32" s="850"/>
      <c r="BC32" s="850"/>
      <c r="BD32" s="850"/>
      <c r="BE32" s="846"/>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382</v>
      </c>
      <c r="C33" s="774"/>
      <c r="D33" s="774"/>
      <c r="E33" s="774"/>
      <c r="F33" s="774"/>
      <c r="G33" s="774"/>
      <c r="H33" s="774"/>
      <c r="I33" s="774"/>
      <c r="J33" s="774"/>
      <c r="K33" s="774"/>
      <c r="L33" s="774"/>
      <c r="M33" s="774"/>
      <c r="N33" s="774"/>
      <c r="O33" s="774"/>
      <c r="P33" s="775"/>
      <c r="Q33" s="776">
        <v>847</v>
      </c>
      <c r="R33" s="777"/>
      <c r="S33" s="777"/>
      <c r="T33" s="777"/>
      <c r="U33" s="777"/>
      <c r="V33" s="777">
        <v>884</v>
      </c>
      <c r="W33" s="777"/>
      <c r="X33" s="777"/>
      <c r="Y33" s="777"/>
      <c r="Z33" s="777"/>
      <c r="AA33" s="777">
        <v>-37</v>
      </c>
      <c r="AB33" s="777"/>
      <c r="AC33" s="777"/>
      <c r="AD33" s="777"/>
      <c r="AE33" s="778"/>
      <c r="AF33" s="779">
        <v>782</v>
      </c>
      <c r="AG33" s="780"/>
      <c r="AH33" s="780"/>
      <c r="AI33" s="780"/>
      <c r="AJ33" s="781"/>
      <c r="AK33" s="848">
        <v>114</v>
      </c>
      <c r="AL33" s="849"/>
      <c r="AM33" s="849"/>
      <c r="AN33" s="849"/>
      <c r="AO33" s="849"/>
      <c r="AP33" s="849">
        <v>122</v>
      </c>
      <c r="AQ33" s="849"/>
      <c r="AR33" s="849"/>
      <c r="AS33" s="849"/>
      <c r="AT33" s="849"/>
      <c r="AU33" s="849">
        <v>76</v>
      </c>
      <c r="AV33" s="849"/>
      <c r="AW33" s="849"/>
      <c r="AX33" s="849"/>
      <c r="AY33" s="849"/>
      <c r="AZ33" s="850" t="s">
        <v>549</v>
      </c>
      <c r="BA33" s="850"/>
      <c r="BB33" s="850"/>
      <c r="BC33" s="850"/>
      <c r="BD33" s="850"/>
      <c r="BE33" s="846" t="s">
        <v>383</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384</v>
      </c>
      <c r="C34" s="774"/>
      <c r="D34" s="774"/>
      <c r="E34" s="774"/>
      <c r="F34" s="774"/>
      <c r="G34" s="774"/>
      <c r="H34" s="774"/>
      <c r="I34" s="774"/>
      <c r="J34" s="774"/>
      <c r="K34" s="774"/>
      <c r="L34" s="774"/>
      <c r="M34" s="774"/>
      <c r="N34" s="774"/>
      <c r="O34" s="774"/>
      <c r="P34" s="775"/>
      <c r="Q34" s="776">
        <v>280</v>
      </c>
      <c r="R34" s="777"/>
      <c r="S34" s="777"/>
      <c r="T34" s="777"/>
      <c r="U34" s="777"/>
      <c r="V34" s="777">
        <v>280</v>
      </c>
      <c r="W34" s="777"/>
      <c r="X34" s="777"/>
      <c r="Y34" s="777"/>
      <c r="Z34" s="777"/>
      <c r="AA34" s="777">
        <v>-1</v>
      </c>
      <c r="AB34" s="777"/>
      <c r="AC34" s="777"/>
      <c r="AD34" s="777"/>
      <c r="AE34" s="778"/>
      <c r="AF34" s="779">
        <v>374</v>
      </c>
      <c r="AG34" s="780"/>
      <c r="AH34" s="780"/>
      <c r="AI34" s="780"/>
      <c r="AJ34" s="781"/>
      <c r="AK34" s="848">
        <v>47</v>
      </c>
      <c r="AL34" s="849"/>
      <c r="AM34" s="849"/>
      <c r="AN34" s="849"/>
      <c r="AO34" s="849"/>
      <c r="AP34" s="849">
        <v>386</v>
      </c>
      <c r="AQ34" s="849"/>
      <c r="AR34" s="849"/>
      <c r="AS34" s="849"/>
      <c r="AT34" s="849"/>
      <c r="AU34" s="849">
        <v>191</v>
      </c>
      <c r="AV34" s="849"/>
      <c r="AW34" s="849"/>
      <c r="AX34" s="849"/>
      <c r="AY34" s="849"/>
      <c r="AZ34" s="850" t="s">
        <v>549</v>
      </c>
      <c r="BA34" s="850"/>
      <c r="BB34" s="850"/>
      <c r="BC34" s="850"/>
      <c r="BD34" s="850"/>
      <c r="BE34" s="846" t="s">
        <v>383</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385</v>
      </c>
      <c r="C35" s="774"/>
      <c r="D35" s="774"/>
      <c r="E35" s="774"/>
      <c r="F35" s="774"/>
      <c r="G35" s="774"/>
      <c r="H35" s="774"/>
      <c r="I35" s="774"/>
      <c r="J35" s="774"/>
      <c r="K35" s="774"/>
      <c r="L35" s="774"/>
      <c r="M35" s="774"/>
      <c r="N35" s="774"/>
      <c r="O35" s="774"/>
      <c r="P35" s="775"/>
      <c r="Q35" s="776">
        <v>568</v>
      </c>
      <c r="R35" s="777"/>
      <c r="S35" s="777"/>
      <c r="T35" s="777"/>
      <c r="U35" s="777"/>
      <c r="V35" s="777">
        <v>525</v>
      </c>
      <c r="W35" s="777"/>
      <c r="X35" s="777"/>
      <c r="Y35" s="777"/>
      <c r="Z35" s="777"/>
      <c r="AA35" s="777">
        <v>43</v>
      </c>
      <c r="AB35" s="777"/>
      <c r="AC35" s="777"/>
      <c r="AD35" s="777"/>
      <c r="AE35" s="778"/>
      <c r="AF35" s="779">
        <v>23</v>
      </c>
      <c r="AG35" s="780"/>
      <c r="AH35" s="780"/>
      <c r="AI35" s="780"/>
      <c r="AJ35" s="781"/>
      <c r="AK35" s="848">
        <v>414</v>
      </c>
      <c r="AL35" s="849"/>
      <c r="AM35" s="849"/>
      <c r="AN35" s="849"/>
      <c r="AO35" s="849"/>
      <c r="AP35" s="849">
        <v>3460</v>
      </c>
      <c r="AQ35" s="849"/>
      <c r="AR35" s="849"/>
      <c r="AS35" s="849"/>
      <c r="AT35" s="849"/>
      <c r="AU35" s="849">
        <v>3121</v>
      </c>
      <c r="AV35" s="849"/>
      <c r="AW35" s="849"/>
      <c r="AX35" s="849"/>
      <c r="AY35" s="849"/>
      <c r="AZ35" s="850" t="s">
        <v>549</v>
      </c>
      <c r="BA35" s="850"/>
      <c r="BB35" s="850"/>
      <c r="BC35" s="850"/>
      <c r="BD35" s="850"/>
      <c r="BE35" s="846" t="s">
        <v>386</v>
      </c>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t="s">
        <v>387</v>
      </c>
      <c r="C36" s="774"/>
      <c r="D36" s="774"/>
      <c r="E36" s="774"/>
      <c r="F36" s="774"/>
      <c r="G36" s="774"/>
      <c r="H36" s="774"/>
      <c r="I36" s="774"/>
      <c r="J36" s="774"/>
      <c r="K36" s="774"/>
      <c r="L36" s="774"/>
      <c r="M36" s="774"/>
      <c r="N36" s="774"/>
      <c r="O36" s="774"/>
      <c r="P36" s="775"/>
      <c r="Q36" s="776">
        <v>256</v>
      </c>
      <c r="R36" s="777"/>
      <c r="S36" s="777"/>
      <c r="T36" s="777"/>
      <c r="U36" s="777"/>
      <c r="V36" s="777">
        <v>253</v>
      </c>
      <c r="W36" s="777"/>
      <c r="X36" s="777"/>
      <c r="Y36" s="777"/>
      <c r="Z36" s="777"/>
      <c r="AA36" s="777">
        <v>3</v>
      </c>
      <c r="AB36" s="777"/>
      <c r="AC36" s="777"/>
      <c r="AD36" s="777"/>
      <c r="AE36" s="778"/>
      <c r="AF36" s="779">
        <v>3</v>
      </c>
      <c r="AG36" s="780"/>
      <c r="AH36" s="780"/>
      <c r="AI36" s="780"/>
      <c r="AJ36" s="781"/>
      <c r="AK36" s="848">
        <v>175</v>
      </c>
      <c r="AL36" s="849"/>
      <c r="AM36" s="849"/>
      <c r="AN36" s="849"/>
      <c r="AO36" s="849"/>
      <c r="AP36" s="849">
        <v>1908</v>
      </c>
      <c r="AQ36" s="849"/>
      <c r="AR36" s="849"/>
      <c r="AS36" s="849"/>
      <c r="AT36" s="849"/>
      <c r="AU36" s="849">
        <v>1597</v>
      </c>
      <c r="AV36" s="849"/>
      <c r="AW36" s="849"/>
      <c r="AX36" s="849"/>
      <c r="AY36" s="849"/>
      <c r="AZ36" s="850" t="s">
        <v>551</v>
      </c>
      <c r="BA36" s="850"/>
      <c r="BB36" s="850"/>
      <c r="BC36" s="850"/>
      <c r="BD36" s="850"/>
      <c r="BE36" s="846" t="s">
        <v>386</v>
      </c>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t="s">
        <v>388</v>
      </c>
      <c r="C37" s="774"/>
      <c r="D37" s="774"/>
      <c r="E37" s="774"/>
      <c r="F37" s="774"/>
      <c r="G37" s="774"/>
      <c r="H37" s="774"/>
      <c r="I37" s="774"/>
      <c r="J37" s="774"/>
      <c r="K37" s="774"/>
      <c r="L37" s="774"/>
      <c r="M37" s="774"/>
      <c r="N37" s="774"/>
      <c r="O37" s="774"/>
      <c r="P37" s="775"/>
      <c r="Q37" s="776">
        <v>191</v>
      </c>
      <c r="R37" s="777"/>
      <c r="S37" s="777"/>
      <c r="T37" s="777"/>
      <c r="U37" s="777"/>
      <c r="V37" s="777">
        <v>186</v>
      </c>
      <c r="W37" s="777"/>
      <c r="X37" s="777"/>
      <c r="Y37" s="777"/>
      <c r="Z37" s="777"/>
      <c r="AA37" s="777">
        <v>5</v>
      </c>
      <c r="AB37" s="777"/>
      <c r="AC37" s="777"/>
      <c r="AD37" s="777"/>
      <c r="AE37" s="778"/>
      <c r="AF37" s="779">
        <v>5</v>
      </c>
      <c r="AG37" s="780"/>
      <c r="AH37" s="780"/>
      <c r="AI37" s="780"/>
      <c r="AJ37" s="781"/>
      <c r="AK37" s="848">
        <v>139</v>
      </c>
      <c r="AL37" s="849"/>
      <c r="AM37" s="849"/>
      <c r="AN37" s="849"/>
      <c r="AO37" s="849"/>
      <c r="AP37" s="849">
        <v>1304</v>
      </c>
      <c r="AQ37" s="849"/>
      <c r="AR37" s="849"/>
      <c r="AS37" s="849"/>
      <c r="AT37" s="849"/>
      <c r="AU37" s="849">
        <v>1182</v>
      </c>
      <c r="AV37" s="849"/>
      <c r="AW37" s="849"/>
      <c r="AX37" s="849"/>
      <c r="AY37" s="849"/>
      <c r="AZ37" s="850" t="s">
        <v>551</v>
      </c>
      <c r="BA37" s="850"/>
      <c r="BB37" s="850"/>
      <c r="BC37" s="850"/>
      <c r="BD37" s="850"/>
      <c r="BE37" s="846" t="s">
        <v>386</v>
      </c>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t="s">
        <v>389</v>
      </c>
      <c r="C38" s="774"/>
      <c r="D38" s="774"/>
      <c r="E38" s="774"/>
      <c r="F38" s="774"/>
      <c r="G38" s="774"/>
      <c r="H38" s="774"/>
      <c r="I38" s="774"/>
      <c r="J38" s="774"/>
      <c r="K38" s="774"/>
      <c r="L38" s="774"/>
      <c r="M38" s="774"/>
      <c r="N38" s="774"/>
      <c r="O38" s="774"/>
      <c r="P38" s="775"/>
      <c r="Q38" s="776">
        <v>39</v>
      </c>
      <c r="R38" s="777"/>
      <c r="S38" s="777"/>
      <c r="T38" s="777"/>
      <c r="U38" s="777"/>
      <c r="V38" s="777">
        <v>37</v>
      </c>
      <c r="W38" s="777"/>
      <c r="X38" s="777"/>
      <c r="Y38" s="777"/>
      <c r="Z38" s="777"/>
      <c r="AA38" s="777">
        <v>2</v>
      </c>
      <c r="AB38" s="777"/>
      <c r="AC38" s="777"/>
      <c r="AD38" s="777"/>
      <c r="AE38" s="778"/>
      <c r="AF38" s="779">
        <v>2</v>
      </c>
      <c r="AG38" s="780"/>
      <c r="AH38" s="780"/>
      <c r="AI38" s="780"/>
      <c r="AJ38" s="781"/>
      <c r="AK38" s="848">
        <v>19</v>
      </c>
      <c r="AL38" s="849"/>
      <c r="AM38" s="849"/>
      <c r="AN38" s="849"/>
      <c r="AO38" s="849"/>
      <c r="AP38" s="849">
        <v>81</v>
      </c>
      <c r="AQ38" s="849"/>
      <c r="AR38" s="849"/>
      <c r="AS38" s="849"/>
      <c r="AT38" s="849"/>
      <c r="AU38" s="849">
        <v>76</v>
      </c>
      <c r="AV38" s="849"/>
      <c r="AW38" s="849"/>
      <c r="AX38" s="849"/>
      <c r="AY38" s="849"/>
      <c r="AZ38" s="850" t="s">
        <v>551</v>
      </c>
      <c r="BA38" s="850"/>
      <c r="BB38" s="850"/>
      <c r="BC38" s="850"/>
      <c r="BD38" s="850"/>
      <c r="BE38" s="846" t="s">
        <v>386</v>
      </c>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t="s">
        <v>390</v>
      </c>
      <c r="C39" s="774"/>
      <c r="D39" s="774"/>
      <c r="E39" s="774"/>
      <c r="F39" s="774"/>
      <c r="G39" s="774"/>
      <c r="H39" s="774"/>
      <c r="I39" s="774"/>
      <c r="J39" s="774"/>
      <c r="K39" s="774"/>
      <c r="L39" s="774"/>
      <c r="M39" s="774"/>
      <c r="N39" s="774"/>
      <c r="O39" s="774"/>
      <c r="P39" s="775"/>
      <c r="Q39" s="776">
        <v>6</v>
      </c>
      <c r="R39" s="777"/>
      <c r="S39" s="777"/>
      <c r="T39" s="777"/>
      <c r="U39" s="777"/>
      <c r="V39" s="777">
        <v>6</v>
      </c>
      <c r="W39" s="777"/>
      <c r="X39" s="777"/>
      <c r="Y39" s="777"/>
      <c r="Z39" s="777"/>
      <c r="AA39" s="777" t="s">
        <v>549</v>
      </c>
      <c r="AB39" s="777"/>
      <c r="AC39" s="777"/>
      <c r="AD39" s="777"/>
      <c r="AE39" s="778"/>
      <c r="AF39" s="779" t="s">
        <v>391</v>
      </c>
      <c r="AG39" s="780"/>
      <c r="AH39" s="780"/>
      <c r="AI39" s="780"/>
      <c r="AJ39" s="781"/>
      <c r="AK39" s="848" t="s">
        <v>551</v>
      </c>
      <c r="AL39" s="849"/>
      <c r="AM39" s="849"/>
      <c r="AN39" s="849"/>
      <c r="AO39" s="849"/>
      <c r="AP39" s="849" t="s">
        <v>551</v>
      </c>
      <c r="AQ39" s="849"/>
      <c r="AR39" s="849"/>
      <c r="AS39" s="849"/>
      <c r="AT39" s="849"/>
      <c r="AU39" s="849" t="s">
        <v>551</v>
      </c>
      <c r="AV39" s="849"/>
      <c r="AW39" s="849"/>
      <c r="AX39" s="849"/>
      <c r="AY39" s="849"/>
      <c r="AZ39" s="850" t="s">
        <v>551</v>
      </c>
      <c r="BA39" s="850"/>
      <c r="BB39" s="850"/>
      <c r="BC39" s="850"/>
      <c r="BD39" s="850"/>
      <c r="BE39" s="846" t="s">
        <v>386</v>
      </c>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392</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364</v>
      </c>
      <c r="B63" s="808" t="s">
        <v>393</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1384</v>
      </c>
      <c r="AG63" s="860"/>
      <c r="AH63" s="860"/>
      <c r="AI63" s="860"/>
      <c r="AJ63" s="861"/>
      <c r="AK63" s="862"/>
      <c r="AL63" s="857"/>
      <c r="AM63" s="857"/>
      <c r="AN63" s="857"/>
      <c r="AO63" s="857"/>
      <c r="AP63" s="860">
        <v>7262</v>
      </c>
      <c r="AQ63" s="860"/>
      <c r="AR63" s="860"/>
      <c r="AS63" s="860"/>
      <c r="AT63" s="860"/>
      <c r="AU63" s="860">
        <v>6243</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395</v>
      </c>
      <c r="B66" s="759"/>
      <c r="C66" s="759"/>
      <c r="D66" s="759"/>
      <c r="E66" s="759"/>
      <c r="F66" s="759"/>
      <c r="G66" s="759"/>
      <c r="H66" s="759"/>
      <c r="I66" s="759"/>
      <c r="J66" s="759"/>
      <c r="K66" s="759"/>
      <c r="L66" s="759"/>
      <c r="M66" s="759"/>
      <c r="N66" s="759"/>
      <c r="O66" s="759"/>
      <c r="P66" s="760"/>
      <c r="Q66" s="735" t="s">
        <v>396</v>
      </c>
      <c r="R66" s="736"/>
      <c r="S66" s="736"/>
      <c r="T66" s="736"/>
      <c r="U66" s="737"/>
      <c r="V66" s="735" t="s">
        <v>397</v>
      </c>
      <c r="W66" s="736"/>
      <c r="X66" s="736"/>
      <c r="Y66" s="736"/>
      <c r="Z66" s="737"/>
      <c r="AA66" s="735" t="s">
        <v>398</v>
      </c>
      <c r="AB66" s="736"/>
      <c r="AC66" s="736"/>
      <c r="AD66" s="736"/>
      <c r="AE66" s="737"/>
      <c r="AF66" s="870" t="s">
        <v>399</v>
      </c>
      <c r="AG66" s="831"/>
      <c r="AH66" s="831"/>
      <c r="AI66" s="831"/>
      <c r="AJ66" s="871"/>
      <c r="AK66" s="735" t="s">
        <v>400</v>
      </c>
      <c r="AL66" s="759"/>
      <c r="AM66" s="759"/>
      <c r="AN66" s="759"/>
      <c r="AO66" s="760"/>
      <c r="AP66" s="735" t="s">
        <v>401</v>
      </c>
      <c r="AQ66" s="736"/>
      <c r="AR66" s="736"/>
      <c r="AS66" s="736"/>
      <c r="AT66" s="737"/>
      <c r="AU66" s="735" t="s">
        <v>402</v>
      </c>
      <c r="AV66" s="736"/>
      <c r="AW66" s="736"/>
      <c r="AX66" s="736"/>
      <c r="AY66" s="737"/>
      <c r="AZ66" s="735" t="s">
        <v>351</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552</v>
      </c>
      <c r="C68" s="888"/>
      <c r="D68" s="888"/>
      <c r="E68" s="888"/>
      <c r="F68" s="888"/>
      <c r="G68" s="888"/>
      <c r="H68" s="888"/>
      <c r="I68" s="888"/>
      <c r="J68" s="888"/>
      <c r="K68" s="888"/>
      <c r="L68" s="888"/>
      <c r="M68" s="888"/>
      <c r="N68" s="888"/>
      <c r="O68" s="888"/>
      <c r="P68" s="889"/>
      <c r="Q68" s="890">
        <v>430</v>
      </c>
      <c r="R68" s="884"/>
      <c r="S68" s="884"/>
      <c r="T68" s="884"/>
      <c r="U68" s="884"/>
      <c r="V68" s="884">
        <v>372</v>
      </c>
      <c r="W68" s="884"/>
      <c r="X68" s="884"/>
      <c r="Y68" s="884"/>
      <c r="Z68" s="884"/>
      <c r="AA68" s="884">
        <v>58</v>
      </c>
      <c r="AB68" s="884"/>
      <c r="AC68" s="884"/>
      <c r="AD68" s="884"/>
      <c r="AE68" s="884"/>
      <c r="AF68" s="884">
        <v>58</v>
      </c>
      <c r="AG68" s="884"/>
      <c r="AH68" s="884"/>
      <c r="AI68" s="884"/>
      <c r="AJ68" s="884"/>
      <c r="AK68" s="884" t="s">
        <v>549</v>
      </c>
      <c r="AL68" s="884"/>
      <c r="AM68" s="884"/>
      <c r="AN68" s="884"/>
      <c r="AO68" s="884"/>
      <c r="AP68" s="884" t="s">
        <v>549</v>
      </c>
      <c r="AQ68" s="884"/>
      <c r="AR68" s="884"/>
      <c r="AS68" s="884"/>
      <c r="AT68" s="884"/>
      <c r="AU68" s="884" t="s">
        <v>549</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553</v>
      </c>
      <c r="C69" s="892"/>
      <c r="D69" s="892"/>
      <c r="E69" s="892"/>
      <c r="F69" s="892"/>
      <c r="G69" s="892"/>
      <c r="H69" s="892"/>
      <c r="I69" s="892"/>
      <c r="J69" s="892"/>
      <c r="K69" s="892"/>
      <c r="L69" s="892"/>
      <c r="M69" s="892"/>
      <c r="N69" s="892"/>
      <c r="O69" s="892"/>
      <c r="P69" s="893"/>
      <c r="Q69" s="894">
        <v>618</v>
      </c>
      <c r="R69" s="849"/>
      <c r="S69" s="849"/>
      <c r="T69" s="849"/>
      <c r="U69" s="849"/>
      <c r="V69" s="849">
        <v>575</v>
      </c>
      <c r="W69" s="849"/>
      <c r="X69" s="849"/>
      <c r="Y69" s="849"/>
      <c r="Z69" s="849"/>
      <c r="AA69" s="849">
        <v>42</v>
      </c>
      <c r="AB69" s="849"/>
      <c r="AC69" s="849"/>
      <c r="AD69" s="849"/>
      <c r="AE69" s="849"/>
      <c r="AF69" s="849">
        <v>42</v>
      </c>
      <c r="AG69" s="849"/>
      <c r="AH69" s="849"/>
      <c r="AI69" s="849"/>
      <c r="AJ69" s="849"/>
      <c r="AK69" s="849" t="s">
        <v>549</v>
      </c>
      <c r="AL69" s="849"/>
      <c r="AM69" s="849"/>
      <c r="AN69" s="849"/>
      <c r="AO69" s="849"/>
      <c r="AP69" s="849" t="s">
        <v>549</v>
      </c>
      <c r="AQ69" s="849"/>
      <c r="AR69" s="849"/>
      <c r="AS69" s="849"/>
      <c r="AT69" s="849"/>
      <c r="AU69" s="849" t="s">
        <v>549</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554</v>
      </c>
      <c r="C70" s="892"/>
      <c r="D70" s="892"/>
      <c r="E70" s="892"/>
      <c r="F70" s="892"/>
      <c r="G70" s="892"/>
      <c r="H70" s="892"/>
      <c r="I70" s="892"/>
      <c r="J70" s="892"/>
      <c r="K70" s="892"/>
      <c r="L70" s="892"/>
      <c r="M70" s="892"/>
      <c r="N70" s="892"/>
      <c r="O70" s="892"/>
      <c r="P70" s="893"/>
      <c r="Q70" s="894">
        <v>10186</v>
      </c>
      <c r="R70" s="849"/>
      <c r="S70" s="849"/>
      <c r="T70" s="849"/>
      <c r="U70" s="849"/>
      <c r="V70" s="849">
        <v>9252</v>
      </c>
      <c r="W70" s="849"/>
      <c r="X70" s="849"/>
      <c r="Y70" s="849"/>
      <c r="Z70" s="849"/>
      <c r="AA70" s="849">
        <v>934</v>
      </c>
      <c r="AB70" s="849"/>
      <c r="AC70" s="849"/>
      <c r="AD70" s="849"/>
      <c r="AE70" s="849"/>
      <c r="AF70" s="849">
        <v>934</v>
      </c>
      <c r="AG70" s="849"/>
      <c r="AH70" s="849"/>
      <c r="AI70" s="849"/>
      <c r="AJ70" s="849"/>
      <c r="AK70" s="849">
        <v>3700</v>
      </c>
      <c r="AL70" s="849"/>
      <c r="AM70" s="849"/>
      <c r="AN70" s="849"/>
      <c r="AO70" s="849"/>
      <c r="AP70" s="849" t="s">
        <v>549</v>
      </c>
      <c r="AQ70" s="849"/>
      <c r="AR70" s="849"/>
      <c r="AS70" s="849"/>
      <c r="AT70" s="849"/>
      <c r="AU70" s="849" t="s">
        <v>555</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556</v>
      </c>
      <c r="C71" s="892"/>
      <c r="D71" s="892"/>
      <c r="E71" s="892"/>
      <c r="F71" s="892"/>
      <c r="G71" s="892"/>
      <c r="H71" s="892"/>
      <c r="I71" s="892"/>
      <c r="J71" s="892"/>
      <c r="K71" s="892"/>
      <c r="L71" s="892"/>
      <c r="M71" s="892"/>
      <c r="N71" s="892"/>
      <c r="O71" s="892"/>
      <c r="P71" s="893"/>
      <c r="Q71" s="894">
        <v>570</v>
      </c>
      <c r="R71" s="849"/>
      <c r="S71" s="849"/>
      <c r="T71" s="849"/>
      <c r="U71" s="849"/>
      <c r="V71" s="849">
        <v>566</v>
      </c>
      <c r="W71" s="849"/>
      <c r="X71" s="849"/>
      <c r="Y71" s="849"/>
      <c r="Z71" s="849"/>
      <c r="AA71" s="849">
        <v>4</v>
      </c>
      <c r="AB71" s="849"/>
      <c r="AC71" s="849"/>
      <c r="AD71" s="849"/>
      <c r="AE71" s="849"/>
      <c r="AF71" s="849">
        <v>4</v>
      </c>
      <c r="AG71" s="849"/>
      <c r="AH71" s="849"/>
      <c r="AI71" s="849"/>
      <c r="AJ71" s="849"/>
      <c r="AK71" s="849" t="s">
        <v>549</v>
      </c>
      <c r="AL71" s="849"/>
      <c r="AM71" s="849"/>
      <c r="AN71" s="849"/>
      <c r="AO71" s="849"/>
      <c r="AP71" s="849" t="s">
        <v>549</v>
      </c>
      <c r="AQ71" s="849"/>
      <c r="AR71" s="849"/>
      <c r="AS71" s="849"/>
      <c r="AT71" s="849"/>
      <c r="AU71" s="849" t="s">
        <v>555</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557</v>
      </c>
      <c r="C72" s="892"/>
      <c r="D72" s="892"/>
      <c r="E72" s="892"/>
      <c r="F72" s="892"/>
      <c r="G72" s="892"/>
      <c r="H72" s="892"/>
      <c r="I72" s="892"/>
      <c r="J72" s="892"/>
      <c r="K72" s="892"/>
      <c r="L72" s="892"/>
      <c r="M72" s="892"/>
      <c r="N72" s="892"/>
      <c r="O72" s="892"/>
      <c r="P72" s="893"/>
      <c r="Q72" s="894">
        <v>58</v>
      </c>
      <c r="R72" s="849"/>
      <c r="S72" s="849"/>
      <c r="T72" s="849"/>
      <c r="U72" s="849"/>
      <c r="V72" s="849">
        <v>47</v>
      </c>
      <c r="W72" s="849"/>
      <c r="X72" s="849"/>
      <c r="Y72" s="849"/>
      <c r="Z72" s="849"/>
      <c r="AA72" s="849">
        <v>11</v>
      </c>
      <c r="AB72" s="849"/>
      <c r="AC72" s="849"/>
      <c r="AD72" s="849"/>
      <c r="AE72" s="849"/>
      <c r="AF72" s="849">
        <v>11</v>
      </c>
      <c r="AG72" s="849"/>
      <c r="AH72" s="849"/>
      <c r="AI72" s="849"/>
      <c r="AJ72" s="849"/>
      <c r="AK72" s="849" t="s">
        <v>549</v>
      </c>
      <c r="AL72" s="849"/>
      <c r="AM72" s="849"/>
      <c r="AN72" s="849"/>
      <c r="AO72" s="849"/>
      <c r="AP72" s="849" t="s">
        <v>549</v>
      </c>
      <c r="AQ72" s="849"/>
      <c r="AR72" s="849"/>
      <c r="AS72" s="849"/>
      <c r="AT72" s="849"/>
      <c r="AU72" s="849" t="s">
        <v>549</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558</v>
      </c>
      <c r="C73" s="892"/>
      <c r="D73" s="892"/>
      <c r="E73" s="892"/>
      <c r="F73" s="892"/>
      <c r="G73" s="892"/>
      <c r="H73" s="892"/>
      <c r="I73" s="892"/>
      <c r="J73" s="892"/>
      <c r="K73" s="892"/>
      <c r="L73" s="892"/>
      <c r="M73" s="892"/>
      <c r="N73" s="892"/>
      <c r="O73" s="892"/>
      <c r="P73" s="893"/>
      <c r="Q73" s="894">
        <v>23</v>
      </c>
      <c r="R73" s="849"/>
      <c r="S73" s="849"/>
      <c r="T73" s="849"/>
      <c r="U73" s="849"/>
      <c r="V73" s="849">
        <v>20</v>
      </c>
      <c r="W73" s="849"/>
      <c r="X73" s="849"/>
      <c r="Y73" s="849"/>
      <c r="Z73" s="849"/>
      <c r="AA73" s="849">
        <v>3</v>
      </c>
      <c r="AB73" s="849"/>
      <c r="AC73" s="849"/>
      <c r="AD73" s="849"/>
      <c r="AE73" s="849"/>
      <c r="AF73" s="849">
        <v>3</v>
      </c>
      <c r="AG73" s="849"/>
      <c r="AH73" s="849"/>
      <c r="AI73" s="849"/>
      <c r="AJ73" s="849"/>
      <c r="AK73" s="849" t="s">
        <v>549</v>
      </c>
      <c r="AL73" s="849"/>
      <c r="AM73" s="849"/>
      <c r="AN73" s="849"/>
      <c r="AO73" s="849"/>
      <c r="AP73" s="849" t="s">
        <v>549</v>
      </c>
      <c r="AQ73" s="849"/>
      <c r="AR73" s="849"/>
      <c r="AS73" s="849"/>
      <c r="AT73" s="849"/>
      <c r="AU73" s="849" t="s">
        <v>549</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559</v>
      </c>
      <c r="C74" s="892"/>
      <c r="D74" s="892"/>
      <c r="E74" s="892"/>
      <c r="F74" s="892"/>
      <c r="G74" s="892"/>
      <c r="H74" s="892"/>
      <c r="I74" s="892"/>
      <c r="J74" s="892"/>
      <c r="K74" s="892"/>
      <c r="L74" s="892"/>
      <c r="M74" s="892"/>
      <c r="N74" s="892"/>
      <c r="O74" s="892"/>
      <c r="P74" s="893"/>
      <c r="Q74" s="894">
        <v>1</v>
      </c>
      <c r="R74" s="849"/>
      <c r="S74" s="849"/>
      <c r="T74" s="849"/>
      <c r="U74" s="849"/>
      <c r="V74" s="849">
        <v>0</v>
      </c>
      <c r="W74" s="849"/>
      <c r="X74" s="849"/>
      <c r="Y74" s="849"/>
      <c r="Z74" s="849"/>
      <c r="AA74" s="849">
        <v>0</v>
      </c>
      <c r="AB74" s="849"/>
      <c r="AC74" s="849"/>
      <c r="AD74" s="849"/>
      <c r="AE74" s="849"/>
      <c r="AF74" s="849">
        <v>0</v>
      </c>
      <c r="AG74" s="849"/>
      <c r="AH74" s="849"/>
      <c r="AI74" s="849"/>
      <c r="AJ74" s="849"/>
      <c r="AK74" s="849" t="s">
        <v>549</v>
      </c>
      <c r="AL74" s="849"/>
      <c r="AM74" s="849"/>
      <c r="AN74" s="849"/>
      <c r="AO74" s="849"/>
      <c r="AP74" s="849" t="s">
        <v>549</v>
      </c>
      <c r="AQ74" s="849"/>
      <c r="AR74" s="849"/>
      <c r="AS74" s="849"/>
      <c r="AT74" s="849"/>
      <c r="AU74" s="849" t="s">
        <v>555</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560</v>
      </c>
      <c r="C75" s="892"/>
      <c r="D75" s="892"/>
      <c r="E75" s="892"/>
      <c r="F75" s="892"/>
      <c r="G75" s="892"/>
      <c r="H75" s="892"/>
      <c r="I75" s="892"/>
      <c r="J75" s="892"/>
      <c r="K75" s="892"/>
      <c r="L75" s="892"/>
      <c r="M75" s="892"/>
      <c r="N75" s="892"/>
      <c r="O75" s="892"/>
      <c r="P75" s="893"/>
      <c r="Q75" s="897">
        <v>50</v>
      </c>
      <c r="R75" s="898"/>
      <c r="S75" s="898"/>
      <c r="T75" s="898"/>
      <c r="U75" s="848"/>
      <c r="V75" s="899">
        <v>50</v>
      </c>
      <c r="W75" s="898"/>
      <c r="X75" s="898"/>
      <c r="Y75" s="898"/>
      <c r="Z75" s="848"/>
      <c r="AA75" s="899" t="s">
        <v>549</v>
      </c>
      <c r="AB75" s="898"/>
      <c r="AC75" s="898"/>
      <c r="AD75" s="898"/>
      <c r="AE75" s="848"/>
      <c r="AF75" s="899" t="s">
        <v>549</v>
      </c>
      <c r="AG75" s="898"/>
      <c r="AH75" s="898"/>
      <c r="AI75" s="898"/>
      <c r="AJ75" s="848"/>
      <c r="AK75" s="899" t="s">
        <v>549</v>
      </c>
      <c r="AL75" s="898"/>
      <c r="AM75" s="898"/>
      <c r="AN75" s="898"/>
      <c r="AO75" s="848"/>
      <c r="AP75" s="899" t="s">
        <v>549</v>
      </c>
      <c r="AQ75" s="898"/>
      <c r="AR75" s="898"/>
      <c r="AS75" s="898"/>
      <c r="AT75" s="848"/>
      <c r="AU75" s="899" t="s">
        <v>549</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561</v>
      </c>
      <c r="C76" s="892"/>
      <c r="D76" s="892"/>
      <c r="E76" s="892"/>
      <c r="F76" s="892"/>
      <c r="G76" s="892"/>
      <c r="H76" s="892"/>
      <c r="I76" s="892"/>
      <c r="J76" s="892"/>
      <c r="K76" s="892"/>
      <c r="L76" s="892"/>
      <c r="M76" s="892"/>
      <c r="N76" s="892"/>
      <c r="O76" s="892"/>
      <c r="P76" s="893"/>
      <c r="Q76" s="897">
        <v>187</v>
      </c>
      <c r="R76" s="898"/>
      <c r="S76" s="898"/>
      <c r="T76" s="898"/>
      <c r="U76" s="848"/>
      <c r="V76" s="899">
        <v>98</v>
      </c>
      <c r="W76" s="898"/>
      <c r="X76" s="898"/>
      <c r="Y76" s="898"/>
      <c r="Z76" s="848"/>
      <c r="AA76" s="899">
        <v>90</v>
      </c>
      <c r="AB76" s="898"/>
      <c r="AC76" s="898"/>
      <c r="AD76" s="898"/>
      <c r="AE76" s="848"/>
      <c r="AF76" s="899">
        <v>90</v>
      </c>
      <c r="AG76" s="898"/>
      <c r="AH76" s="898"/>
      <c r="AI76" s="898"/>
      <c r="AJ76" s="848"/>
      <c r="AK76" s="899" t="s">
        <v>549</v>
      </c>
      <c r="AL76" s="898"/>
      <c r="AM76" s="898"/>
      <c r="AN76" s="898"/>
      <c r="AO76" s="848"/>
      <c r="AP76" s="899" t="s">
        <v>549</v>
      </c>
      <c r="AQ76" s="898"/>
      <c r="AR76" s="898"/>
      <c r="AS76" s="898"/>
      <c r="AT76" s="848"/>
      <c r="AU76" s="899" t="s">
        <v>549</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562</v>
      </c>
      <c r="C77" s="892"/>
      <c r="D77" s="892"/>
      <c r="E77" s="892"/>
      <c r="F77" s="892"/>
      <c r="G77" s="892"/>
      <c r="H77" s="892"/>
      <c r="I77" s="892"/>
      <c r="J77" s="892"/>
      <c r="K77" s="892"/>
      <c r="L77" s="892"/>
      <c r="M77" s="892"/>
      <c r="N77" s="892"/>
      <c r="O77" s="892"/>
      <c r="P77" s="893"/>
      <c r="Q77" s="897">
        <v>187</v>
      </c>
      <c r="R77" s="898"/>
      <c r="S77" s="898"/>
      <c r="T77" s="898"/>
      <c r="U77" s="848"/>
      <c r="V77" s="899">
        <v>181</v>
      </c>
      <c r="W77" s="898"/>
      <c r="X77" s="898"/>
      <c r="Y77" s="898"/>
      <c r="Z77" s="848"/>
      <c r="AA77" s="899">
        <v>7</v>
      </c>
      <c r="AB77" s="898"/>
      <c r="AC77" s="898"/>
      <c r="AD77" s="898"/>
      <c r="AE77" s="848"/>
      <c r="AF77" s="899">
        <v>7</v>
      </c>
      <c r="AG77" s="898"/>
      <c r="AH77" s="898"/>
      <c r="AI77" s="898"/>
      <c r="AJ77" s="848"/>
      <c r="AK77" s="899" t="s">
        <v>549</v>
      </c>
      <c r="AL77" s="898"/>
      <c r="AM77" s="898"/>
      <c r="AN77" s="898"/>
      <c r="AO77" s="848"/>
      <c r="AP77" s="899" t="s">
        <v>549</v>
      </c>
      <c r="AQ77" s="898"/>
      <c r="AR77" s="898"/>
      <c r="AS77" s="898"/>
      <c r="AT77" s="848"/>
      <c r="AU77" s="899" t="s">
        <v>549</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563</v>
      </c>
      <c r="C78" s="892"/>
      <c r="D78" s="892"/>
      <c r="E78" s="892"/>
      <c r="F78" s="892"/>
      <c r="G78" s="892"/>
      <c r="H78" s="892"/>
      <c r="I78" s="892"/>
      <c r="J78" s="892"/>
      <c r="K78" s="892"/>
      <c r="L78" s="892"/>
      <c r="M78" s="892"/>
      <c r="N78" s="892"/>
      <c r="O78" s="892"/>
      <c r="P78" s="893"/>
      <c r="Q78" s="894">
        <v>208312</v>
      </c>
      <c r="R78" s="849"/>
      <c r="S78" s="849"/>
      <c r="T78" s="849"/>
      <c r="U78" s="849"/>
      <c r="V78" s="849">
        <v>200160</v>
      </c>
      <c r="W78" s="849"/>
      <c r="X78" s="849"/>
      <c r="Y78" s="849"/>
      <c r="Z78" s="849"/>
      <c r="AA78" s="849">
        <v>8152</v>
      </c>
      <c r="AB78" s="849"/>
      <c r="AC78" s="849"/>
      <c r="AD78" s="849"/>
      <c r="AE78" s="849"/>
      <c r="AF78" s="849">
        <v>8152</v>
      </c>
      <c r="AG78" s="849"/>
      <c r="AH78" s="849"/>
      <c r="AI78" s="849"/>
      <c r="AJ78" s="849"/>
      <c r="AK78" s="849">
        <v>212</v>
      </c>
      <c r="AL78" s="849"/>
      <c r="AM78" s="849"/>
      <c r="AN78" s="849"/>
      <c r="AO78" s="849"/>
      <c r="AP78" s="849" t="s">
        <v>549</v>
      </c>
      <c r="AQ78" s="849"/>
      <c r="AR78" s="849"/>
      <c r="AS78" s="849"/>
      <c r="AT78" s="849"/>
      <c r="AU78" s="849" t="s">
        <v>549</v>
      </c>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364</v>
      </c>
      <c r="B88" s="808" t="s">
        <v>403</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9301</v>
      </c>
      <c r="AG88" s="860"/>
      <c r="AH88" s="860"/>
      <c r="AI88" s="860"/>
      <c r="AJ88" s="860"/>
      <c r="AK88" s="857"/>
      <c r="AL88" s="857"/>
      <c r="AM88" s="857"/>
      <c r="AN88" s="857"/>
      <c r="AO88" s="857"/>
      <c r="AP88" s="860" t="s">
        <v>549</v>
      </c>
      <c r="AQ88" s="860"/>
      <c r="AR88" s="860"/>
      <c r="AS88" s="860"/>
      <c r="AT88" s="860"/>
      <c r="AU88" s="860" t="s">
        <v>549</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808" t="s">
        <v>404</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333</v>
      </c>
      <c r="CS102" s="868"/>
      <c r="CT102" s="868"/>
      <c r="CU102" s="868"/>
      <c r="CV102" s="911"/>
      <c r="CW102" s="910">
        <v>9</v>
      </c>
      <c r="CX102" s="868"/>
      <c r="CY102" s="868"/>
      <c r="CZ102" s="868"/>
      <c r="DA102" s="911"/>
      <c r="DB102" s="910">
        <v>0</v>
      </c>
      <c r="DC102" s="868"/>
      <c r="DD102" s="868"/>
      <c r="DE102" s="868"/>
      <c r="DF102" s="911"/>
      <c r="DG102" s="910">
        <v>0</v>
      </c>
      <c r="DH102" s="868"/>
      <c r="DI102" s="868"/>
      <c r="DJ102" s="868"/>
      <c r="DK102" s="911"/>
      <c r="DL102" s="910">
        <v>0</v>
      </c>
      <c r="DM102" s="868"/>
      <c r="DN102" s="868"/>
      <c r="DO102" s="868"/>
      <c r="DP102" s="911"/>
      <c r="DQ102" s="910">
        <v>0</v>
      </c>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405</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406</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409</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410</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411</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412</v>
      </c>
      <c r="AB109" s="913"/>
      <c r="AC109" s="913"/>
      <c r="AD109" s="913"/>
      <c r="AE109" s="914"/>
      <c r="AF109" s="912" t="s">
        <v>284</v>
      </c>
      <c r="AG109" s="913"/>
      <c r="AH109" s="913"/>
      <c r="AI109" s="913"/>
      <c r="AJ109" s="914"/>
      <c r="AK109" s="912" t="s">
        <v>283</v>
      </c>
      <c r="AL109" s="913"/>
      <c r="AM109" s="913"/>
      <c r="AN109" s="913"/>
      <c r="AO109" s="914"/>
      <c r="AP109" s="912" t="s">
        <v>413</v>
      </c>
      <c r="AQ109" s="913"/>
      <c r="AR109" s="913"/>
      <c r="AS109" s="913"/>
      <c r="AT109" s="915"/>
      <c r="AU109" s="934" t="s">
        <v>411</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412</v>
      </c>
      <c r="BR109" s="913"/>
      <c r="BS109" s="913"/>
      <c r="BT109" s="913"/>
      <c r="BU109" s="914"/>
      <c r="BV109" s="912" t="s">
        <v>284</v>
      </c>
      <c r="BW109" s="913"/>
      <c r="BX109" s="913"/>
      <c r="BY109" s="913"/>
      <c r="BZ109" s="914"/>
      <c r="CA109" s="912" t="s">
        <v>283</v>
      </c>
      <c r="CB109" s="913"/>
      <c r="CC109" s="913"/>
      <c r="CD109" s="913"/>
      <c r="CE109" s="914"/>
      <c r="CF109" s="935" t="s">
        <v>413</v>
      </c>
      <c r="CG109" s="935"/>
      <c r="CH109" s="935"/>
      <c r="CI109" s="935"/>
      <c r="CJ109" s="935"/>
      <c r="CK109" s="912" t="s">
        <v>414</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412</v>
      </c>
      <c r="DH109" s="913"/>
      <c r="DI109" s="913"/>
      <c r="DJ109" s="913"/>
      <c r="DK109" s="914"/>
      <c r="DL109" s="912" t="s">
        <v>284</v>
      </c>
      <c r="DM109" s="913"/>
      <c r="DN109" s="913"/>
      <c r="DO109" s="913"/>
      <c r="DP109" s="914"/>
      <c r="DQ109" s="912" t="s">
        <v>283</v>
      </c>
      <c r="DR109" s="913"/>
      <c r="DS109" s="913"/>
      <c r="DT109" s="913"/>
      <c r="DU109" s="914"/>
      <c r="DV109" s="912" t="s">
        <v>413</v>
      </c>
      <c r="DW109" s="913"/>
      <c r="DX109" s="913"/>
      <c r="DY109" s="913"/>
      <c r="DZ109" s="915"/>
    </row>
    <row r="110" spans="1:131" s="197" customFormat="1" ht="26.25" customHeight="1">
      <c r="A110" s="916" t="s">
        <v>415</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1342906</v>
      </c>
      <c r="AB110" s="920"/>
      <c r="AC110" s="920"/>
      <c r="AD110" s="920"/>
      <c r="AE110" s="921"/>
      <c r="AF110" s="922">
        <v>1257979</v>
      </c>
      <c r="AG110" s="920"/>
      <c r="AH110" s="920"/>
      <c r="AI110" s="920"/>
      <c r="AJ110" s="921"/>
      <c r="AK110" s="922">
        <v>1169851</v>
      </c>
      <c r="AL110" s="920"/>
      <c r="AM110" s="920"/>
      <c r="AN110" s="920"/>
      <c r="AO110" s="921"/>
      <c r="AP110" s="923">
        <v>21.7</v>
      </c>
      <c r="AQ110" s="924"/>
      <c r="AR110" s="924"/>
      <c r="AS110" s="924"/>
      <c r="AT110" s="925"/>
      <c r="AU110" s="926" t="s">
        <v>61</v>
      </c>
      <c r="AV110" s="927"/>
      <c r="AW110" s="927"/>
      <c r="AX110" s="927"/>
      <c r="AY110" s="928"/>
      <c r="AZ110" s="970" t="s">
        <v>416</v>
      </c>
      <c r="BA110" s="917"/>
      <c r="BB110" s="917"/>
      <c r="BC110" s="917"/>
      <c r="BD110" s="917"/>
      <c r="BE110" s="917"/>
      <c r="BF110" s="917"/>
      <c r="BG110" s="917"/>
      <c r="BH110" s="917"/>
      <c r="BI110" s="917"/>
      <c r="BJ110" s="917"/>
      <c r="BK110" s="917"/>
      <c r="BL110" s="917"/>
      <c r="BM110" s="917"/>
      <c r="BN110" s="917"/>
      <c r="BO110" s="917"/>
      <c r="BP110" s="918"/>
      <c r="BQ110" s="956">
        <v>9916985</v>
      </c>
      <c r="BR110" s="957"/>
      <c r="BS110" s="957"/>
      <c r="BT110" s="957"/>
      <c r="BU110" s="957"/>
      <c r="BV110" s="957">
        <v>9442865</v>
      </c>
      <c r="BW110" s="957"/>
      <c r="BX110" s="957"/>
      <c r="BY110" s="957"/>
      <c r="BZ110" s="957"/>
      <c r="CA110" s="957">
        <v>9102540</v>
      </c>
      <c r="CB110" s="957"/>
      <c r="CC110" s="957"/>
      <c r="CD110" s="957"/>
      <c r="CE110" s="957"/>
      <c r="CF110" s="971">
        <v>169.1</v>
      </c>
      <c r="CG110" s="972"/>
      <c r="CH110" s="972"/>
      <c r="CI110" s="972"/>
      <c r="CJ110" s="972"/>
      <c r="CK110" s="973" t="s">
        <v>417</v>
      </c>
      <c r="CL110" s="974"/>
      <c r="CM110" s="953" t="s">
        <v>418</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109</v>
      </c>
      <c r="DH110" s="957"/>
      <c r="DI110" s="957"/>
      <c r="DJ110" s="957"/>
      <c r="DK110" s="957"/>
      <c r="DL110" s="957" t="s">
        <v>109</v>
      </c>
      <c r="DM110" s="957"/>
      <c r="DN110" s="957"/>
      <c r="DO110" s="957"/>
      <c r="DP110" s="957"/>
      <c r="DQ110" s="957" t="s">
        <v>109</v>
      </c>
      <c r="DR110" s="957"/>
      <c r="DS110" s="957"/>
      <c r="DT110" s="957"/>
      <c r="DU110" s="957"/>
      <c r="DV110" s="958" t="s">
        <v>109</v>
      </c>
      <c r="DW110" s="958"/>
      <c r="DX110" s="958"/>
      <c r="DY110" s="958"/>
      <c r="DZ110" s="959"/>
    </row>
    <row r="111" spans="1:131" s="197" customFormat="1" ht="26.25" customHeight="1">
      <c r="A111" s="960" t="s">
        <v>419</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420</v>
      </c>
      <c r="AB111" s="964"/>
      <c r="AC111" s="964"/>
      <c r="AD111" s="964"/>
      <c r="AE111" s="965"/>
      <c r="AF111" s="966" t="s">
        <v>420</v>
      </c>
      <c r="AG111" s="964"/>
      <c r="AH111" s="964"/>
      <c r="AI111" s="964"/>
      <c r="AJ111" s="965"/>
      <c r="AK111" s="966" t="s">
        <v>420</v>
      </c>
      <c r="AL111" s="964"/>
      <c r="AM111" s="964"/>
      <c r="AN111" s="964"/>
      <c r="AO111" s="965"/>
      <c r="AP111" s="967" t="s">
        <v>420</v>
      </c>
      <c r="AQ111" s="968"/>
      <c r="AR111" s="968"/>
      <c r="AS111" s="968"/>
      <c r="AT111" s="969"/>
      <c r="AU111" s="929"/>
      <c r="AV111" s="930"/>
      <c r="AW111" s="930"/>
      <c r="AX111" s="930"/>
      <c r="AY111" s="931"/>
      <c r="AZ111" s="979" t="s">
        <v>421</v>
      </c>
      <c r="BA111" s="980"/>
      <c r="BB111" s="980"/>
      <c r="BC111" s="980"/>
      <c r="BD111" s="980"/>
      <c r="BE111" s="980"/>
      <c r="BF111" s="980"/>
      <c r="BG111" s="980"/>
      <c r="BH111" s="980"/>
      <c r="BI111" s="980"/>
      <c r="BJ111" s="980"/>
      <c r="BK111" s="980"/>
      <c r="BL111" s="980"/>
      <c r="BM111" s="980"/>
      <c r="BN111" s="980"/>
      <c r="BO111" s="980"/>
      <c r="BP111" s="981"/>
      <c r="BQ111" s="949">
        <v>182504</v>
      </c>
      <c r="BR111" s="950"/>
      <c r="BS111" s="950"/>
      <c r="BT111" s="950"/>
      <c r="BU111" s="950"/>
      <c r="BV111" s="950">
        <v>164399</v>
      </c>
      <c r="BW111" s="950"/>
      <c r="BX111" s="950"/>
      <c r="BY111" s="950"/>
      <c r="BZ111" s="950"/>
      <c r="CA111" s="950">
        <v>146611</v>
      </c>
      <c r="CB111" s="950"/>
      <c r="CC111" s="950"/>
      <c r="CD111" s="950"/>
      <c r="CE111" s="950"/>
      <c r="CF111" s="944">
        <v>2.7</v>
      </c>
      <c r="CG111" s="945"/>
      <c r="CH111" s="945"/>
      <c r="CI111" s="945"/>
      <c r="CJ111" s="945"/>
      <c r="CK111" s="975"/>
      <c r="CL111" s="976"/>
      <c r="CM111" s="946" t="s">
        <v>422</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420</v>
      </c>
      <c r="DH111" s="950"/>
      <c r="DI111" s="950"/>
      <c r="DJ111" s="950"/>
      <c r="DK111" s="950"/>
      <c r="DL111" s="950" t="s">
        <v>420</v>
      </c>
      <c r="DM111" s="950"/>
      <c r="DN111" s="950"/>
      <c r="DO111" s="950"/>
      <c r="DP111" s="950"/>
      <c r="DQ111" s="950" t="s">
        <v>420</v>
      </c>
      <c r="DR111" s="950"/>
      <c r="DS111" s="950"/>
      <c r="DT111" s="950"/>
      <c r="DU111" s="950"/>
      <c r="DV111" s="951" t="s">
        <v>420</v>
      </c>
      <c r="DW111" s="951"/>
      <c r="DX111" s="951"/>
      <c r="DY111" s="951"/>
      <c r="DZ111" s="952"/>
    </row>
    <row r="112" spans="1:131" s="197" customFormat="1" ht="26.25" customHeight="1">
      <c r="A112" s="982" t="s">
        <v>423</v>
      </c>
      <c r="B112" s="983"/>
      <c r="C112" s="980" t="s">
        <v>424</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420</v>
      </c>
      <c r="AB112" s="989"/>
      <c r="AC112" s="989"/>
      <c r="AD112" s="989"/>
      <c r="AE112" s="990"/>
      <c r="AF112" s="991" t="s">
        <v>420</v>
      </c>
      <c r="AG112" s="989"/>
      <c r="AH112" s="989"/>
      <c r="AI112" s="989"/>
      <c r="AJ112" s="990"/>
      <c r="AK112" s="991" t="s">
        <v>420</v>
      </c>
      <c r="AL112" s="989"/>
      <c r="AM112" s="989"/>
      <c r="AN112" s="989"/>
      <c r="AO112" s="990"/>
      <c r="AP112" s="992" t="s">
        <v>420</v>
      </c>
      <c r="AQ112" s="993"/>
      <c r="AR112" s="993"/>
      <c r="AS112" s="993"/>
      <c r="AT112" s="994"/>
      <c r="AU112" s="929"/>
      <c r="AV112" s="930"/>
      <c r="AW112" s="930"/>
      <c r="AX112" s="930"/>
      <c r="AY112" s="931"/>
      <c r="AZ112" s="979" t="s">
        <v>425</v>
      </c>
      <c r="BA112" s="980"/>
      <c r="BB112" s="980"/>
      <c r="BC112" s="980"/>
      <c r="BD112" s="980"/>
      <c r="BE112" s="980"/>
      <c r="BF112" s="980"/>
      <c r="BG112" s="980"/>
      <c r="BH112" s="980"/>
      <c r="BI112" s="980"/>
      <c r="BJ112" s="980"/>
      <c r="BK112" s="980"/>
      <c r="BL112" s="980"/>
      <c r="BM112" s="980"/>
      <c r="BN112" s="980"/>
      <c r="BO112" s="980"/>
      <c r="BP112" s="981"/>
      <c r="BQ112" s="949">
        <v>7138933</v>
      </c>
      <c r="BR112" s="950"/>
      <c r="BS112" s="950"/>
      <c r="BT112" s="950"/>
      <c r="BU112" s="950"/>
      <c r="BV112" s="950">
        <v>6701392</v>
      </c>
      <c r="BW112" s="950"/>
      <c r="BX112" s="950"/>
      <c r="BY112" s="950"/>
      <c r="BZ112" s="950"/>
      <c r="CA112" s="950">
        <v>6242735</v>
      </c>
      <c r="CB112" s="950"/>
      <c r="CC112" s="950"/>
      <c r="CD112" s="950"/>
      <c r="CE112" s="950"/>
      <c r="CF112" s="944">
        <v>116</v>
      </c>
      <c r="CG112" s="945"/>
      <c r="CH112" s="945"/>
      <c r="CI112" s="945"/>
      <c r="CJ112" s="945"/>
      <c r="CK112" s="975"/>
      <c r="CL112" s="976"/>
      <c r="CM112" s="946" t="s">
        <v>426</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420</v>
      </c>
      <c r="DH112" s="950"/>
      <c r="DI112" s="950"/>
      <c r="DJ112" s="950"/>
      <c r="DK112" s="950"/>
      <c r="DL112" s="950" t="s">
        <v>420</v>
      </c>
      <c r="DM112" s="950"/>
      <c r="DN112" s="950"/>
      <c r="DO112" s="950"/>
      <c r="DP112" s="950"/>
      <c r="DQ112" s="950" t="s">
        <v>420</v>
      </c>
      <c r="DR112" s="950"/>
      <c r="DS112" s="950"/>
      <c r="DT112" s="950"/>
      <c r="DU112" s="950"/>
      <c r="DV112" s="951" t="s">
        <v>420</v>
      </c>
      <c r="DW112" s="951"/>
      <c r="DX112" s="951"/>
      <c r="DY112" s="951"/>
      <c r="DZ112" s="952"/>
    </row>
    <row r="113" spans="1:130" s="197" customFormat="1" ht="26.25" customHeight="1">
      <c r="A113" s="984"/>
      <c r="B113" s="985"/>
      <c r="C113" s="980" t="s">
        <v>427</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663006</v>
      </c>
      <c r="AB113" s="964"/>
      <c r="AC113" s="964"/>
      <c r="AD113" s="964"/>
      <c r="AE113" s="965"/>
      <c r="AF113" s="966">
        <v>649725</v>
      </c>
      <c r="AG113" s="964"/>
      <c r="AH113" s="964"/>
      <c r="AI113" s="964"/>
      <c r="AJ113" s="965"/>
      <c r="AK113" s="966">
        <v>618845</v>
      </c>
      <c r="AL113" s="964"/>
      <c r="AM113" s="964"/>
      <c r="AN113" s="964"/>
      <c r="AO113" s="965"/>
      <c r="AP113" s="967">
        <v>11.5</v>
      </c>
      <c r="AQ113" s="968"/>
      <c r="AR113" s="968"/>
      <c r="AS113" s="968"/>
      <c r="AT113" s="969"/>
      <c r="AU113" s="929"/>
      <c r="AV113" s="930"/>
      <c r="AW113" s="930"/>
      <c r="AX113" s="930"/>
      <c r="AY113" s="931"/>
      <c r="AZ113" s="979" t="s">
        <v>428</v>
      </c>
      <c r="BA113" s="980"/>
      <c r="BB113" s="980"/>
      <c r="BC113" s="980"/>
      <c r="BD113" s="980"/>
      <c r="BE113" s="980"/>
      <c r="BF113" s="980"/>
      <c r="BG113" s="980"/>
      <c r="BH113" s="980"/>
      <c r="BI113" s="980"/>
      <c r="BJ113" s="980"/>
      <c r="BK113" s="980"/>
      <c r="BL113" s="980"/>
      <c r="BM113" s="980"/>
      <c r="BN113" s="980"/>
      <c r="BO113" s="980"/>
      <c r="BP113" s="981"/>
      <c r="BQ113" s="949" t="s">
        <v>420</v>
      </c>
      <c r="BR113" s="950"/>
      <c r="BS113" s="950"/>
      <c r="BT113" s="950"/>
      <c r="BU113" s="950"/>
      <c r="BV113" s="950" t="s">
        <v>420</v>
      </c>
      <c r="BW113" s="950"/>
      <c r="BX113" s="950"/>
      <c r="BY113" s="950"/>
      <c r="BZ113" s="950"/>
      <c r="CA113" s="950" t="s">
        <v>420</v>
      </c>
      <c r="CB113" s="950"/>
      <c r="CC113" s="950"/>
      <c r="CD113" s="950"/>
      <c r="CE113" s="950"/>
      <c r="CF113" s="944" t="s">
        <v>420</v>
      </c>
      <c r="CG113" s="945"/>
      <c r="CH113" s="945"/>
      <c r="CI113" s="945"/>
      <c r="CJ113" s="945"/>
      <c r="CK113" s="975"/>
      <c r="CL113" s="976"/>
      <c r="CM113" s="946" t="s">
        <v>429</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v>4801</v>
      </c>
      <c r="DH113" s="989"/>
      <c r="DI113" s="989"/>
      <c r="DJ113" s="989"/>
      <c r="DK113" s="990"/>
      <c r="DL113" s="991">
        <v>4106</v>
      </c>
      <c r="DM113" s="989"/>
      <c r="DN113" s="989"/>
      <c r="DO113" s="989"/>
      <c r="DP113" s="990"/>
      <c r="DQ113" s="991">
        <v>3478</v>
      </c>
      <c r="DR113" s="989"/>
      <c r="DS113" s="989"/>
      <c r="DT113" s="989"/>
      <c r="DU113" s="990"/>
      <c r="DV113" s="992">
        <v>0.1</v>
      </c>
      <c r="DW113" s="993"/>
      <c r="DX113" s="993"/>
      <c r="DY113" s="993"/>
      <c r="DZ113" s="994"/>
    </row>
    <row r="114" spans="1:130" s="197" customFormat="1" ht="26.25" customHeight="1">
      <c r="A114" s="984"/>
      <c r="B114" s="985"/>
      <c r="C114" s="980" t="s">
        <v>430</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t="s">
        <v>420</v>
      </c>
      <c r="AB114" s="989"/>
      <c r="AC114" s="989"/>
      <c r="AD114" s="989"/>
      <c r="AE114" s="990"/>
      <c r="AF114" s="991" t="s">
        <v>420</v>
      </c>
      <c r="AG114" s="989"/>
      <c r="AH114" s="989"/>
      <c r="AI114" s="989"/>
      <c r="AJ114" s="990"/>
      <c r="AK114" s="991" t="s">
        <v>420</v>
      </c>
      <c r="AL114" s="989"/>
      <c r="AM114" s="989"/>
      <c r="AN114" s="989"/>
      <c r="AO114" s="990"/>
      <c r="AP114" s="992" t="s">
        <v>420</v>
      </c>
      <c r="AQ114" s="993"/>
      <c r="AR114" s="993"/>
      <c r="AS114" s="993"/>
      <c r="AT114" s="994"/>
      <c r="AU114" s="929"/>
      <c r="AV114" s="930"/>
      <c r="AW114" s="930"/>
      <c r="AX114" s="930"/>
      <c r="AY114" s="931"/>
      <c r="AZ114" s="979" t="s">
        <v>431</v>
      </c>
      <c r="BA114" s="980"/>
      <c r="BB114" s="980"/>
      <c r="BC114" s="980"/>
      <c r="BD114" s="980"/>
      <c r="BE114" s="980"/>
      <c r="BF114" s="980"/>
      <c r="BG114" s="980"/>
      <c r="BH114" s="980"/>
      <c r="BI114" s="980"/>
      <c r="BJ114" s="980"/>
      <c r="BK114" s="980"/>
      <c r="BL114" s="980"/>
      <c r="BM114" s="980"/>
      <c r="BN114" s="980"/>
      <c r="BO114" s="980"/>
      <c r="BP114" s="981"/>
      <c r="BQ114" s="949">
        <v>1572819</v>
      </c>
      <c r="BR114" s="950"/>
      <c r="BS114" s="950"/>
      <c r="BT114" s="950"/>
      <c r="BU114" s="950"/>
      <c r="BV114" s="950">
        <v>1506160</v>
      </c>
      <c r="BW114" s="950"/>
      <c r="BX114" s="950"/>
      <c r="BY114" s="950"/>
      <c r="BZ114" s="950"/>
      <c r="CA114" s="950">
        <v>1362380</v>
      </c>
      <c r="CB114" s="950"/>
      <c r="CC114" s="950"/>
      <c r="CD114" s="950"/>
      <c r="CE114" s="950"/>
      <c r="CF114" s="944">
        <v>25.3</v>
      </c>
      <c r="CG114" s="945"/>
      <c r="CH114" s="945"/>
      <c r="CI114" s="945"/>
      <c r="CJ114" s="945"/>
      <c r="CK114" s="975"/>
      <c r="CL114" s="976"/>
      <c r="CM114" s="946" t="s">
        <v>432</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v>177703</v>
      </c>
      <c r="DH114" s="989"/>
      <c r="DI114" s="989"/>
      <c r="DJ114" s="989"/>
      <c r="DK114" s="990"/>
      <c r="DL114" s="991">
        <v>160293</v>
      </c>
      <c r="DM114" s="989"/>
      <c r="DN114" s="989"/>
      <c r="DO114" s="989"/>
      <c r="DP114" s="990"/>
      <c r="DQ114" s="991">
        <v>143133</v>
      </c>
      <c r="DR114" s="989"/>
      <c r="DS114" s="989"/>
      <c r="DT114" s="989"/>
      <c r="DU114" s="990"/>
      <c r="DV114" s="992">
        <v>2.7</v>
      </c>
      <c r="DW114" s="993"/>
      <c r="DX114" s="993"/>
      <c r="DY114" s="993"/>
      <c r="DZ114" s="994"/>
    </row>
    <row r="115" spans="1:130" s="197" customFormat="1" ht="26.25" customHeight="1">
      <c r="A115" s="984"/>
      <c r="B115" s="985"/>
      <c r="C115" s="980" t="s">
        <v>433</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18430</v>
      </c>
      <c r="AB115" s="964"/>
      <c r="AC115" s="964"/>
      <c r="AD115" s="964"/>
      <c r="AE115" s="965"/>
      <c r="AF115" s="966">
        <v>18106</v>
      </c>
      <c r="AG115" s="964"/>
      <c r="AH115" s="964"/>
      <c r="AI115" s="964"/>
      <c r="AJ115" s="965"/>
      <c r="AK115" s="966">
        <v>17788</v>
      </c>
      <c r="AL115" s="964"/>
      <c r="AM115" s="964"/>
      <c r="AN115" s="964"/>
      <c r="AO115" s="965"/>
      <c r="AP115" s="967">
        <v>0.3</v>
      </c>
      <c r="AQ115" s="968"/>
      <c r="AR115" s="968"/>
      <c r="AS115" s="968"/>
      <c r="AT115" s="969"/>
      <c r="AU115" s="929"/>
      <c r="AV115" s="930"/>
      <c r="AW115" s="930"/>
      <c r="AX115" s="930"/>
      <c r="AY115" s="931"/>
      <c r="AZ115" s="979" t="s">
        <v>434</v>
      </c>
      <c r="BA115" s="980"/>
      <c r="BB115" s="980"/>
      <c r="BC115" s="980"/>
      <c r="BD115" s="980"/>
      <c r="BE115" s="980"/>
      <c r="BF115" s="980"/>
      <c r="BG115" s="980"/>
      <c r="BH115" s="980"/>
      <c r="BI115" s="980"/>
      <c r="BJ115" s="980"/>
      <c r="BK115" s="980"/>
      <c r="BL115" s="980"/>
      <c r="BM115" s="980"/>
      <c r="BN115" s="980"/>
      <c r="BO115" s="980"/>
      <c r="BP115" s="981"/>
      <c r="BQ115" s="949" t="s">
        <v>420</v>
      </c>
      <c r="BR115" s="950"/>
      <c r="BS115" s="950"/>
      <c r="BT115" s="950"/>
      <c r="BU115" s="950"/>
      <c r="BV115" s="950" t="s">
        <v>420</v>
      </c>
      <c r="BW115" s="950"/>
      <c r="BX115" s="950"/>
      <c r="BY115" s="950"/>
      <c r="BZ115" s="950"/>
      <c r="CA115" s="950" t="s">
        <v>420</v>
      </c>
      <c r="CB115" s="950"/>
      <c r="CC115" s="950"/>
      <c r="CD115" s="950"/>
      <c r="CE115" s="950"/>
      <c r="CF115" s="944" t="s">
        <v>420</v>
      </c>
      <c r="CG115" s="945"/>
      <c r="CH115" s="945"/>
      <c r="CI115" s="945"/>
      <c r="CJ115" s="945"/>
      <c r="CK115" s="975"/>
      <c r="CL115" s="976"/>
      <c r="CM115" s="979" t="s">
        <v>435</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420</v>
      </c>
      <c r="DH115" s="989"/>
      <c r="DI115" s="989"/>
      <c r="DJ115" s="989"/>
      <c r="DK115" s="990"/>
      <c r="DL115" s="991" t="s">
        <v>420</v>
      </c>
      <c r="DM115" s="989"/>
      <c r="DN115" s="989"/>
      <c r="DO115" s="989"/>
      <c r="DP115" s="990"/>
      <c r="DQ115" s="991" t="s">
        <v>420</v>
      </c>
      <c r="DR115" s="989"/>
      <c r="DS115" s="989"/>
      <c r="DT115" s="989"/>
      <c r="DU115" s="990"/>
      <c r="DV115" s="992" t="s">
        <v>420</v>
      </c>
      <c r="DW115" s="993"/>
      <c r="DX115" s="993"/>
      <c r="DY115" s="993"/>
      <c r="DZ115" s="994"/>
    </row>
    <row r="116" spans="1:130" s="197" customFormat="1" ht="26.25" customHeight="1">
      <c r="A116" s="986"/>
      <c r="B116" s="987"/>
      <c r="C116" s="1001" t="s">
        <v>436</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420</v>
      </c>
      <c r="AB116" s="989"/>
      <c r="AC116" s="989"/>
      <c r="AD116" s="989"/>
      <c r="AE116" s="990"/>
      <c r="AF116" s="991" t="s">
        <v>420</v>
      </c>
      <c r="AG116" s="989"/>
      <c r="AH116" s="989"/>
      <c r="AI116" s="989"/>
      <c r="AJ116" s="990"/>
      <c r="AK116" s="991" t="s">
        <v>420</v>
      </c>
      <c r="AL116" s="989"/>
      <c r="AM116" s="989"/>
      <c r="AN116" s="989"/>
      <c r="AO116" s="990"/>
      <c r="AP116" s="992" t="s">
        <v>420</v>
      </c>
      <c r="AQ116" s="993"/>
      <c r="AR116" s="993"/>
      <c r="AS116" s="993"/>
      <c r="AT116" s="994"/>
      <c r="AU116" s="929"/>
      <c r="AV116" s="930"/>
      <c r="AW116" s="930"/>
      <c r="AX116" s="930"/>
      <c r="AY116" s="931"/>
      <c r="AZ116" s="979" t="s">
        <v>437</v>
      </c>
      <c r="BA116" s="980"/>
      <c r="BB116" s="980"/>
      <c r="BC116" s="980"/>
      <c r="BD116" s="980"/>
      <c r="BE116" s="980"/>
      <c r="BF116" s="980"/>
      <c r="BG116" s="980"/>
      <c r="BH116" s="980"/>
      <c r="BI116" s="980"/>
      <c r="BJ116" s="980"/>
      <c r="BK116" s="980"/>
      <c r="BL116" s="980"/>
      <c r="BM116" s="980"/>
      <c r="BN116" s="980"/>
      <c r="BO116" s="980"/>
      <c r="BP116" s="981"/>
      <c r="BQ116" s="949" t="s">
        <v>420</v>
      </c>
      <c r="BR116" s="950"/>
      <c r="BS116" s="950"/>
      <c r="BT116" s="950"/>
      <c r="BU116" s="950"/>
      <c r="BV116" s="950" t="s">
        <v>420</v>
      </c>
      <c r="BW116" s="950"/>
      <c r="BX116" s="950"/>
      <c r="BY116" s="950"/>
      <c r="BZ116" s="950"/>
      <c r="CA116" s="950" t="s">
        <v>420</v>
      </c>
      <c r="CB116" s="950"/>
      <c r="CC116" s="950"/>
      <c r="CD116" s="950"/>
      <c r="CE116" s="950"/>
      <c r="CF116" s="944" t="s">
        <v>420</v>
      </c>
      <c r="CG116" s="945"/>
      <c r="CH116" s="945"/>
      <c r="CI116" s="945"/>
      <c r="CJ116" s="945"/>
      <c r="CK116" s="975"/>
      <c r="CL116" s="976"/>
      <c r="CM116" s="946" t="s">
        <v>438</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420</v>
      </c>
      <c r="DH116" s="989"/>
      <c r="DI116" s="989"/>
      <c r="DJ116" s="989"/>
      <c r="DK116" s="990"/>
      <c r="DL116" s="991" t="s">
        <v>420</v>
      </c>
      <c r="DM116" s="989"/>
      <c r="DN116" s="989"/>
      <c r="DO116" s="989"/>
      <c r="DP116" s="990"/>
      <c r="DQ116" s="991" t="s">
        <v>420</v>
      </c>
      <c r="DR116" s="989"/>
      <c r="DS116" s="989"/>
      <c r="DT116" s="989"/>
      <c r="DU116" s="990"/>
      <c r="DV116" s="992" t="s">
        <v>420</v>
      </c>
      <c r="DW116" s="993"/>
      <c r="DX116" s="993"/>
      <c r="DY116" s="993"/>
      <c r="DZ116" s="994"/>
    </row>
    <row r="117" spans="1:130" s="197" customFormat="1" ht="26.25" customHeight="1">
      <c r="A117" s="934" t="s">
        <v>167</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439</v>
      </c>
      <c r="Z117" s="914"/>
      <c r="AA117" s="1026">
        <v>2024342</v>
      </c>
      <c r="AB117" s="996"/>
      <c r="AC117" s="996"/>
      <c r="AD117" s="996"/>
      <c r="AE117" s="997"/>
      <c r="AF117" s="995">
        <v>1925810</v>
      </c>
      <c r="AG117" s="996"/>
      <c r="AH117" s="996"/>
      <c r="AI117" s="996"/>
      <c r="AJ117" s="997"/>
      <c r="AK117" s="995">
        <v>1806484</v>
      </c>
      <c r="AL117" s="996"/>
      <c r="AM117" s="996"/>
      <c r="AN117" s="996"/>
      <c r="AO117" s="997"/>
      <c r="AP117" s="998"/>
      <c r="AQ117" s="999"/>
      <c r="AR117" s="999"/>
      <c r="AS117" s="999"/>
      <c r="AT117" s="1000"/>
      <c r="AU117" s="929"/>
      <c r="AV117" s="930"/>
      <c r="AW117" s="930"/>
      <c r="AX117" s="930"/>
      <c r="AY117" s="931"/>
      <c r="AZ117" s="1025" t="s">
        <v>440</v>
      </c>
      <c r="BA117" s="1001"/>
      <c r="BB117" s="1001"/>
      <c r="BC117" s="1001"/>
      <c r="BD117" s="1001"/>
      <c r="BE117" s="1001"/>
      <c r="BF117" s="1001"/>
      <c r="BG117" s="1001"/>
      <c r="BH117" s="1001"/>
      <c r="BI117" s="1001"/>
      <c r="BJ117" s="1001"/>
      <c r="BK117" s="1001"/>
      <c r="BL117" s="1001"/>
      <c r="BM117" s="1001"/>
      <c r="BN117" s="1001"/>
      <c r="BO117" s="1001"/>
      <c r="BP117" s="1002"/>
      <c r="BQ117" s="1015" t="s">
        <v>420</v>
      </c>
      <c r="BR117" s="1016"/>
      <c r="BS117" s="1016"/>
      <c r="BT117" s="1016"/>
      <c r="BU117" s="1016"/>
      <c r="BV117" s="1016" t="s">
        <v>420</v>
      </c>
      <c r="BW117" s="1016"/>
      <c r="BX117" s="1016"/>
      <c r="BY117" s="1016"/>
      <c r="BZ117" s="1016"/>
      <c r="CA117" s="1016" t="s">
        <v>420</v>
      </c>
      <c r="CB117" s="1016"/>
      <c r="CC117" s="1016"/>
      <c r="CD117" s="1016"/>
      <c r="CE117" s="1016"/>
      <c r="CF117" s="944" t="s">
        <v>420</v>
      </c>
      <c r="CG117" s="945"/>
      <c r="CH117" s="945"/>
      <c r="CI117" s="945"/>
      <c r="CJ117" s="945"/>
      <c r="CK117" s="975"/>
      <c r="CL117" s="976"/>
      <c r="CM117" s="946" t="s">
        <v>441</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420</v>
      </c>
      <c r="DH117" s="989"/>
      <c r="DI117" s="989"/>
      <c r="DJ117" s="989"/>
      <c r="DK117" s="990"/>
      <c r="DL117" s="991" t="s">
        <v>420</v>
      </c>
      <c r="DM117" s="989"/>
      <c r="DN117" s="989"/>
      <c r="DO117" s="989"/>
      <c r="DP117" s="990"/>
      <c r="DQ117" s="991" t="s">
        <v>420</v>
      </c>
      <c r="DR117" s="989"/>
      <c r="DS117" s="989"/>
      <c r="DT117" s="989"/>
      <c r="DU117" s="990"/>
      <c r="DV117" s="992" t="s">
        <v>420</v>
      </c>
      <c r="DW117" s="993"/>
      <c r="DX117" s="993"/>
      <c r="DY117" s="993"/>
      <c r="DZ117" s="994"/>
    </row>
    <row r="118" spans="1:130" s="197" customFormat="1" ht="26.25" customHeight="1">
      <c r="A118" s="934" t="s">
        <v>414</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412</v>
      </c>
      <c r="AB118" s="913"/>
      <c r="AC118" s="913"/>
      <c r="AD118" s="913"/>
      <c r="AE118" s="914"/>
      <c r="AF118" s="912" t="s">
        <v>284</v>
      </c>
      <c r="AG118" s="913"/>
      <c r="AH118" s="913"/>
      <c r="AI118" s="913"/>
      <c r="AJ118" s="914"/>
      <c r="AK118" s="912" t="s">
        <v>283</v>
      </c>
      <c r="AL118" s="913"/>
      <c r="AM118" s="913"/>
      <c r="AN118" s="913"/>
      <c r="AO118" s="914"/>
      <c r="AP118" s="1020" t="s">
        <v>413</v>
      </c>
      <c r="AQ118" s="1021"/>
      <c r="AR118" s="1021"/>
      <c r="AS118" s="1021"/>
      <c r="AT118" s="1022"/>
      <c r="AU118" s="932"/>
      <c r="AV118" s="933"/>
      <c r="AW118" s="933"/>
      <c r="AX118" s="933"/>
      <c r="AY118" s="933"/>
      <c r="AZ118" s="228" t="s">
        <v>167</v>
      </c>
      <c r="BA118" s="228"/>
      <c r="BB118" s="228"/>
      <c r="BC118" s="228"/>
      <c r="BD118" s="228"/>
      <c r="BE118" s="228"/>
      <c r="BF118" s="228"/>
      <c r="BG118" s="228"/>
      <c r="BH118" s="228"/>
      <c r="BI118" s="228"/>
      <c r="BJ118" s="228"/>
      <c r="BK118" s="228"/>
      <c r="BL118" s="228"/>
      <c r="BM118" s="228"/>
      <c r="BN118" s="228"/>
      <c r="BO118" s="1023" t="s">
        <v>442</v>
      </c>
      <c r="BP118" s="1024"/>
      <c r="BQ118" s="1015">
        <v>18811241</v>
      </c>
      <c r="BR118" s="1016"/>
      <c r="BS118" s="1016"/>
      <c r="BT118" s="1016"/>
      <c r="BU118" s="1016"/>
      <c r="BV118" s="1016">
        <v>17814816</v>
      </c>
      <c r="BW118" s="1016"/>
      <c r="BX118" s="1016"/>
      <c r="BY118" s="1016"/>
      <c r="BZ118" s="1016"/>
      <c r="CA118" s="1016">
        <v>16854266</v>
      </c>
      <c r="CB118" s="1016"/>
      <c r="CC118" s="1016"/>
      <c r="CD118" s="1016"/>
      <c r="CE118" s="1016"/>
      <c r="CF118" s="1017"/>
      <c r="CG118" s="1018"/>
      <c r="CH118" s="1018"/>
      <c r="CI118" s="1018"/>
      <c r="CJ118" s="1019"/>
      <c r="CK118" s="975"/>
      <c r="CL118" s="976"/>
      <c r="CM118" s="946" t="s">
        <v>443</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c r="A119" s="1004" t="s">
        <v>417</v>
      </c>
      <c r="B119" s="974"/>
      <c r="C119" s="953" t="s">
        <v>418</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444</v>
      </c>
      <c r="AV119" s="1008"/>
      <c r="AW119" s="1008"/>
      <c r="AX119" s="1008"/>
      <c r="AY119" s="1009"/>
      <c r="AZ119" s="970" t="s">
        <v>445</v>
      </c>
      <c r="BA119" s="917"/>
      <c r="BB119" s="917"/>
      <c r="BC119" s="917"/>
      <c r="BD119" s="917"/>
      <c r="BE119" s="917"/>
      <c r="BF119" s="917"/>
      <c r="BG119" s="917"/>
      <c r="BH119" s="917"/>
      <c r="BI119" s="917"/>
      <c r="BJ119" s="917"/>
      <c r="BK119" s="917"/>
      <c r="BL119" s="917"/>
      <c r="BM119" s="917"/>
      <c r="BN119" s="917"/>
      <c r="BO119" s="917"/>
      <c r="BP119" s="918"/>
      <c r="BQ119" s="956">
        <v>5032038</v>
      </c>
      <c r="BR119" s="957"/>
      <c r="BS119" s="957"/>
      <c r="BT119" s="957"/>
      <c r="BU119" s="957"/>
      <c r="BV119" s="957">
        <v>5514025</v>
      </c>
      <c r="BW119" s="957"/>
      <c r="BX119" s="957"/>
      <c r="BY119" s="957"/>
      <c r="BZ119" s="957"/>
      <c r="CA119" s="957">
        <v>6165625</v>
      </c>
      <c r="CB119" s="957"/>
      <c r="CC119" s="957"/>
      <c r="CD119" s="957"/>
      <c r="CE119" s="957"/>
      <c r="CF119" s="971">
        <v>114.6</v>
      </c>
      <c r="CG119" s="972"/>
      <c r="CH119" s="972"/>
      <c r="CI119" s="972"/>
      <c r="CJ119" s="972"/>
      <c r="CK119" s="977"/>
      <c r="CL119" s="978"/>
      <c r="CM119" s="1034" t="s">
        <v>446</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109</v>
      </c>
      <c r="DH119" s="1028"/>
      <c r="DI119" s="1028"/>
      <c r="DJ119" s="1028"/>
      <c r="DK119" s="1029"/>
      <c r="DL119" s="1030" t="s">
        <v>109</v>
      </c>
      <c r="DM119" s="1028"/>
      <c r="DN119" s="1028"/>
      <c r="DO119" s="1028"/>
      <c r="DP119" s="1029"/>
      <c r="DQ119" s="1030" t="s">
        <v>109</v>
      </c>
      <c r="DR119" s="1028"/>
      <c r="DS119" s="1028"/>
      <c r="DT119" s="1028"/>
      <c r="DU119" s="1029"/>
      <c r="DV119" s="1031" t="s">
        <v>109</v>
      </c>
      <c r="DW119" s="1032"/>
      <c r="DX119" s="1032"/>
      <c r="DY119" s="1032"/>
      <c r="DZ119" s="1033"/>
    </row>
    <row r="120" spans="1:130" s="197" customFormat="1" ht="26.25" customHeight="1">
      <c r="A120" s="1005"/>
      <c r="B120" s="976"/>
      <c r="C120" s="946" t="s">
        <v>422</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109</v>
      </c>
      <c r="AB120" s="989"/>
      <c r="AC120" s="989"/>
      <c r="AD120" s="989"/>
      <c r="AE120" s="990"/>
      <c r="AF120" s="991" t="s">
        <v>109</v>
      </c>
      <c r="AG120" s="989"/>
      <c r="AH120" s="989"/>
      <c r="AI120" s="989"/>
      <c r="AJ120" s="990"/>
      <c r="AK120" s="991" t="s">
        <v>109</v>
      </c>
      <c r="AL120" s="989"/>
      <c r="AM120" s="989"/>
      <c r="AN120" s="989"/>
      <c r="AO120" s="990"/>
      <c r="AP120" s="992" t="s">
        <v>109</v>
      </c>
      <c r="AQ120" s="993"/>
      <c r="AR120" s="993"/>
      <c r="AS120" s="993"/>
      <c r="AT120" s="994"/>
      <c r="AU120" s="1010"/>
      <c r="AV120" s="1011"/>
      <c r="AW120" s="1011"/>
      <c r="AX120" s="1011"/>
      <c r="AY120" s="1012"/>
      <c r="AZ120" s="979" t="s">
        <v>447</v>
      </c>
      <c r="BA120" s="980"/>
      <c r="BB120" s="980"/>
      <c r="BC120" s="980"/>
      <c r="BD120" s="980"/>
      <c r="BE120" s="980"/>
      <c r="BF120" s="980"/>
      <c r="BG120" s="980"/>
      <c r="BH120" s="980"/>
      <c r="BI120" s="980"/>
      <c r="BJ120" s="980"/>
      <c r="BK120" s="980"/>
      <c r="BL120" s="980"/>
      <c r="BM120" s="980"/>
      <c r="BN120" s="980"/>
      <c r="BO120" s="980"/>
      <c r="BP120" s="981"/>
      <c r="BQ120" s="949">
        <v>391700</v>
      </c>
      <c r="BR120" s="950"/>
      <c r="BS120" s="950"/>
      <c r="BT120" s="950"/>
      <c r="BU120" s="950"/>
      <c r="BV120" s="950">
        <v>311601</v>
      </c>
      <c r="BW120" s="950"/>
      <c r="BX120" s="950"/>
      <c r="BY120" s="950"/>
      <c r="BZ120" s="950"/>
      <c r="CA120" s="950">
        <v>284775</v>
      </c>
      <c r="CB120" s="950"/>
      <c r="CC120" s="950"/>
      <c r="CD120" s="950"/>
      <c r="CE120" s="950"/>
      <c r="CF120" s="944">
        <v>5.3</v>
      </c>
      <c r="CG120" s="945"/>
      <c r="CH120" s="945"/>
      <c r="CI120" s="945"/>
      <c r="CJ120" s="945"/>
      <c r="CK120" s="1043" t="s">
        <v>448</v>
      </c>
      <c r="CL120" s="1044"/>
      <c r="CM120" s="1044"/>
      <c r="CN120" s="1044"/>
      <c r="CO120" s="1045"/>
      <c r="CP120" s="1051" t="s">
        <v>449</v>
      </c>
      <c r="CQ120" s="1052"/>
      <c r="CR120" s="1052"/>
      <c r="CS120" s="1052"/>
      <c r="CT120" s="1052"/>
      <c r="CU120" s="1052"/>
      <c r="CV120" s="1052"/>
      <c r="CW120" s="1052"/>
      <c r="CX120" s="1052"/>
      <c r="CY120" s="1052"/>
      <c r="CZ120" s="1052"/>
      <c r="DA120" s="1052"/>
      <c r="DB120" s="1052"/>
      <c r="DC120" s="1052"/>
      <c r="DD120" s="1052"/>
      <c r="DE120" s="1052"/>
      <c r="DF120" s="1053"/>
      <c r="DG120" s="956">
        <v>3589192</v>
      </c>
      <c r="DH120" s="957"/>
      <c r="DI120" s="957"/>
      <c r="DJ120" s="957"/>
      <c r="DK120" s="957"/>
      <c r="DL120" s="957">
        <v>3364242</v>
      </c>
      <c r="DM120" s="957"/>
      <c r="DN120" s="957"/>
      <c r="DO120" s="957"/>
      <c r="DP120" s="957"/>
      <c r="DQ120" s="957">
        <v>3120532</v>
      </c>
      <c r="DR120" s="957"/>
      <c r="DS120" s="957"/>
      <c r="DT120" s="957"/>
      <c r="DU120" s="957"/>
      <c r="DV120" s="958">
        <v>58</v>
      </c>
      <c r="DW120" s="958"/>
      <c r="DX120" s="958"/>
      <c r="DY120" s="958"/>
      <c r="DZ120" s="959"/>
    </row>
    <row r="121" spans="1:130" s="197" customFormat="1" ht="26.25" customHeight="1">
      <c r="A121" s="1005"/>
      <c r="B121" s="976"/>
      <c r="C121" s="1040" t="s">
        <v>450</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v>768</v>
      </c>
      <c r="AB121" s="989"/>
      <c r="AC121" s="989"/>
      <c r="AD121" s="989"/>
      <c r="AE121" s="990"/>
      <c r="AF121" s="991">
        <v>695</v>
      </c>
      <c r="AG121" s="989"/>
      <c r="AH121" s="989"/>
      <c r="AI121" s="989"/>
      <c r="AJ121" s="990"/>
      <c r="AK121" s="991">
        <v>629</v>
      </c>
      <c r="AL121" s="989"/>
      <c r="AM121" s="989"/>
      <c r="AN121" s="989"/>
      <c r="AO121" s="990"/>
      <c r="AP121" s="992">
        <v>0</v>
      </c>
      <c r="AQ121" s="993"/>
      <c r="AR121" s="993"/>
      <c r="AS121" s="993"/>
      <c r="AT121" s="994"/>
      <c r="AU121" s="1010"/>
      <c r="AV121" s="1011"/>
      <c r="AW121" s="1011"/>
      <c r="AX121" s="1011"/>
      <c r="AY121" s="1012"/>
      <c r="AZ121" s="1025" t="s">
        <v>451</v>
      </c>
      <c r="BA121" s="1001"/>
      <c r="BB121" s="1001"/>
      <c r="BC121" s="1001"/>
      <c r="BD121" s="1001"/>
      <c r="BE121" s="1001"/>
      <c r="BF121" s="1001"/>
      <c r="BG121" s="1001"/>
      <c r="BH121" s="1001"/>
      <c r="BI121" s="1001"/>
      <c r="BJ121" s="1001"/>
      <c r="BK121" s="1001"/>
      <c r="BL121" s="1001"/>
      <c r="BM121" s="1001"/>
      <c r="BN121" s="1001"/>
      <c r="BO121" s="1001"/>
      <c r="BP121" s="1002"/>
      <c r="BQ121" s="1015">
        <v>10804177</v>
      </c>
      <c r="BR121" s="1016"/>
      <c r="BS121" s="1016"/>
      <c r="BT121" s="1016"/>
      <c r="BU121" s="1016"/>
      <c r="BV121" s="1016">
        <v>10516164</v>
      </c>
      <c r="BW121" s="1016"/>
      <c r="BX121" s="1016"/>
      <c r="BY121" s="1016"/>
      <c r="BZ121" s="1016"/>
      <c r="CA121" s="1016">
        <v>9954447</v>
      </c>
      <c r="CB121" s="1016"/>
      <c r="CC121" s="1016"/>
      <c r="CD121" s="1016"/>
      <c r="CE121" s="1016"/>
      <c r="CF121" s="1054">
        <v>185</v>
      </c>
      <c r="CG121" s="1055"/>
      <c r="CH121" s="1055"/>
      <c r="CI121" s="1055"/>
      <c r="CJ121" s="1055"/>
      <c r="CK121" s="1046"/>
      <c r="CL121" s="1047"/>
      <c r="CM121" s="1047"/>
      <c r="CN121" s="1047"/>
      <c r="CO121" s="1048"/>
      <c r="CP121" s="1037" t="s">
        <v>452</v>
      </c>
      <c r="CQ121" s="1038"/>
      <c r="CR121" s="1038"/>
      <c r="CS121" s="1038"/>
      <c r="CT121" s="1038"/>
      <c r="CU121" s="1038"/>
      <c r="CV121" s="1038"/>
      <c r="CW121" s="1038"/>
      <c r="CX121" s="1038"/>
      <c r="CY121" s="1038"/>
      <c r="CZ121" s="1038"/>
      <c r="DA121" s="1038"/>
      <c r="DB121" s="1038"/>
      <c r="DC121" s="1038"/>
      <c r="DD121" s="1038"/>
      <c r="DE121" s="1038"/>
      <c r="DF121" s="1039"/>
      <c r="DG121" s="949">
        <v>1807709</v>
      </c>
      <c r="DH121" s="950"/>
      <c r="DI121" s="950"/>
      <c r="DJ121" s="950"/>
      <c r="DK121" s="950"/>
      <c r="DL121" s="950">
        <v>1712654</v>
      </c>
      <c r="DM121" s="950"/>
      <c r="DN121" s="950"/>
      <c r="DO121" s="950"/>
      <c r="DP121" s="950"/>
      <c r="DQ121" s="950">
        <v>1597277</v>
      </c>
      <c r="DR121" s="950"/>
      <c r="DS121" s="950"/>
      <c r="DT121" s="950"/>
      <c r="DU121" s="950"/>
      <c r="DV121" s="951">
        <v>29.7</v>
      </c>
      <c r="DW121" s="951"/>
      <c r="DX121" s="951"/>
      <c r="DY121" s="951"/>
      <c r="DZ121" s="952"/>
    </row>
    <row r="122" spans="1:130" s="197" customFormat="1" ht="26.25" customHeight="1">
      <c r="A122" s="1005"/>
      <c r="B122" s="976"/>
      <c r="C122" s="946" t="s">
        <v>432</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109</v>
      </c>
      <c r="AB122" s="989"/>
      <c r="AC122" s="989"/>
      <c r="AD122" s="989"/>
      <c r="AE122" s="990"/>
      <c r="AF122" s="991" t="s">
        <v>109</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167</v>
      </c>
      <c r="BA122" s="228"/>
      <c r="BB122" s="228"/>
      <c r="BC122" s="228"/>
      <c r="BD122" s="228"/>
      <c r="BE122" s="228"/>
      <c r="BF122" s="228"/>
      <c r="BG122" s="228"/>
      <c r="BH122" s="228"/>
      <c r="BI122" s="228"/>
      <c r="BJ122" s="228"/>
      <c r="BK122" s="228"/>
      <c r="BL122" s="228"/>
      <c r="BM122" s="228"/>
      <c r="BN122" s="228"/>
      <c r="BO122" s="1023" t="s">
        <v>453</v>
      </c>
      <c r="BP122" s="1024"/>
      <c r="BQ122" s="1064">
        <v>16227915</v>
      </c>
      <c r="BR122" s="1065"/>
      <c r="BS122" s="1065"/>
      <c r="BT122" s="1065"/>
      <c r="BU122" s="1065"/>
      <c r="BV122" s="1065">
        <v>16341790</v>
      </c>
      <c r="BW122" s="1065"/>
      <c r="BX122" s="1065"/>
      <c r="BY122" s="1065"/>
      <c r="BZ122" s="1065"/>
      <c r="CA122" s="1065">
        <v>16404847</v>
      </c>
      <c r="CB122" s="1065"/>
      <c r="CC122" s="1065"/>
      <c r="CD122" s="1065"/>
      <c r="CE122" s="1065"/>
      <c r="CF122" s="1017"/>
      <c r="CG122" s="1018"/>
      <c r="CH122" s="1018"/>
      <c r="CI122" s="1018"/>
      <c r="CJ122" s="1019"/>
      <c r="CK122" s="1046"/>
      <c r="CL122" s="1047"/>
      <c r="CM122" s="1047"/>
      <c r="CN122" s="1047"/>
      <c r="CO122" s="1048"/>
      <c r="CP122" s="1037" t="s">
        <v>454</v>
      </c>
      <c r="CQ122" s="1038"/>
      <c r="CR122" s="1038"/>
      <c r="CS122" s="1038"/>
      <c r="CT122" s="1038"/>
      <c r="CU122" s="1038"/>
      <c r="CV122" s="1038"/>
      <c r="CW122" s="1038"/>
      <c r="CX122" s="1038"/>
      <c r="CY122" s="1038"/>
      <c r="CZ122" s="1038"/>
      <c r="DA122" s="1038"/>
      <c r="DB122" s="1038"/>
      <c r="DC122" s="1038"/>
      <c r="DD122" s="1038"/>
      <c r="DE122" s="1038"/>
      <c r="DF122" s="1039"/>
      <c r="DG122" s="949">
        <v>1345483</v>
      </c>
      <c r="DH122" s="950"/>
      <c r="DI122" s="950"/>
      <c r="DJ122" s="950"/>
      <c r="DK122" s="950"/>
      <c r="DL122" s="950">
        <v>1253557</v>
      </c>
      <c r="DM122" s="950"/>
      <c r="DN122" s="950"/>
      <c r="DO122" s="950"/>
      <c r="DP122" s="950"/>
      <c r="DQ122" s="950">
        <v>1181589</v>
      </c>
      <c r="DR122" s="950"/>
      <c r="DS122" s="950"/>
      <c r="DT122" s="950"/>
      <c r="DU122" s="950"/>
      <c r="DV122" s="951">
        <v>22</v>
      </c>
      <c r="DW122" s="951"/>
      <c r="DX122" s="951"/>
      <c r="DY122" s="951"/>
      <c r="DZ122" s="952"/>
    </row>
    <row r="123" spans="1:130" s="197" customFormat="1" ht="26.25" customHeight="1" thickBot="1">
      <c r="A123" s="1005"/>
      <c r="B123" s="976"/>
      <c r="C123" s="946" t="s">
        <v>438</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v>17662</v>
      </c>
      <c r="AB123" s="989"/>
      <c r="AC123" s="989"/>
      <c r="AD123" s="989"/>
      <c r="AE123" s="990"/>
      <c r="AF123" s="991">
        <v>17411</v>
      </c>
      <c r="AG123" s="989"/>
      <c r="AH123" s="989"/>
      <c r="AI123" s="989"/>
      <c r="AJ123" s="990"/>
      <c r="AK123" s="991">
        <v>17159</v>
      </c>
      <c r="AL123" s="989"/>
      <c r="AM123" s="989"/>
      <c r="AN123" s="989"/>
      <c r="AO123" s="990"/>
      <c r="AP123" s="992">
        <v>0.3</v>
      </c>
      <c r="AQ123" s="993"/>
      <c r="AR123" s="993"/>
      <c r="AS123" s="993"/>
      <c r="AT123" s="994"/>
      <c r="AU123" s="1061" t="s">
        <v>455</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45.3</v>
      </c>
      <c r="BR123" s="1057"/>
      <c r="BS123" s="1057"/>
      <c r="BT123" s="1057"/>
      <c r="BU123" s="1057"/>
      <c r="BV123" s="1057">
        <v>27.2</v>
      </c>
      <c r="BW123" s="1057"/>
      <c r="BX123" s="1057"/>
      <c r="BY123" s="1057"/>
      <c r="BZ123" s="1057"/>
      <c r="CA123" s="1057">
        <v>8.3000000000000007</v>
      </c>
      <c r="CB123" s="1057"/>
      <c r="CC123" s="1057"/>
      <c r="CD123" s="1057"/>
      <c r="CE123" s="1057"/>
      <c r="CF123" s="1058"/>
      <c r="CG123" s="1059"/>
      <c r="CH123" s="1059"/>
      <c r="CI123" s="1059"/>
      <c r="CJ123" s="1060"/>
      <c r="CK123" s="1046"/>
      <c r="CL123" s="1047"/>
      <c r="CM123" s="1047"/>
      <c r="CN123" s="1047"/>
      <c r="CO123" s="1048"/>
      <c r="CP123" s="1037" t="s">
        <v>456</v>
      </c>
      <c r="CQ123" s="1038"/>
      <c r="CR123" s="1038"/>
      <c r="CS123" s="1038"/>
      <c r="CT123" s="1038"/>
      <c r="CU123" s="1038"/>
      <c r="CV123" s="1038"/>
      <c r="CW123" s="1038"/>
      <c r="CX123" s="1038"/>
      <c r="CY123" s="1038"/>
      <c r="CZ123" s="1038"/>
      <c r="DA123" s="1038"/>
      <c r="DB123" s="1038"/>
      <c r="DC123" s="1038"/>
      <c r="DD123" s="1038"/>
      <c r="DE123" s="1038"/>
      <c r="DF123" s="1039"/>
      <c r="DG123" s="988">
        <v>211678</v>
      </c>
      <c r="DH123" s="989"/>
      <c r="DI123" s="989"/>
      <c r="DJ123" s="989"/>
      <c r="DK123" s="990"/>
      <c r="DL123" s="991">
        <v>200593</v>
      </c>
      <c r="DM123" s="989"/>
      <c r="DN123" s="989"/>
      <c r="DO123" s="989"/>
      <c r="DP123" s="990"/>
      <c r="DQ123" s="991">
        <v>191264</v>
      </c>
      <c r="DR123" s="989"/>
      <c r="DS123" s="989"/>
      <c r="DT123" s="989"/>
      <c r="DU123" s="990"/>
      <c r="DV123" s="992">
        <v>3.6</v>
      </c>
      <c r="DW123" s="993"/>
      <c r="DX123" s="993"/>
      <c r="DY123" s="993"/>
      <c r="DZ123" s="994"/>
    </row>
    <row r="124" spans="1:130" s="197" customFormat="1" ht="26.25" customHeight="1">
      <c r="A124" s="1005"/>
      <c r="B124" s="976"/>
      <c r="C124" s="946" t="s">
        <v>441</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457</v>
      </c>
      <c r="AB124" s="989"/>
      <c r="AC124" s="989"/>
      <c r="AD124" s="989"/>
      <c r="AE124" s="990"/>
      <c r="AF124" s="991" t="s">
        <v>457</v>
      </c>
      <c r="AG124" s="989"/>
      <c r="AH124" s="989"/>
      <c r="AI124" s="989"/>
      <c r="AJ124" s="990"/>
      <c r="AK124" s="991" t="s">
        <v>457</v>
      </c>
      <c r="AL124" s="989"/>
      <c r="AM124" s="989"/>
      <c r="AN124" s="989"/>
      <c r="AO124" s="990"/>
      <c r="AP124" s="992" t="s">
        <v>457</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458</v>
      </c>
      <c r="CQ124" s="1038"/>
      <c r="CR124" s="1038"/>
      <c r="CS124" s="1038"/>
      <c r="CT124" s="1038"/>
      <c r="CU124" s="1038"/>
      <c r="CV124" s="1038"/>
      <c r="CW124" s="1038"/>
      <c r="CX124" s="1038"/>
      <c r="CY124" s="1038"/>
      <c r="CZ124" s="1038"/>
      <c r="DA124" s="1038"/>
      <c r="DB124" s="1038"/>
      <c r="DC124" s="1038"/>
      <c r="DD124" s="1038"/>
      <c r="DE124" s="1038"/>
      <c r="DF124" s="1039"/>
      <c r="DG124" s="1027">
        <v>184871</v>
      </c>
      <c r="DH124" s="1028"/>
      <c r="DI124" s="1028"/>
      <c r="DJ124" s="1028"/>
      <c r="DK124" s="1029"/>
      <c r="DL124" s="1030">
        <v>170346</v>
      </c>
      <c r="DM124" s="1028"/>
      <c r="DN124" s="1028"/>
      <c r="DO124" s="1028"/>
      <c r="DP124" s="1029"/>
      <c r="DQ124" s="1030">
        <v>152073</v>
      </c>
      <c r="DR124" s="1028"/>
      <c r="DS124" s="1028"/>
      <c r="DT124" s="1028"/>
      <c r="DU124" s="1029"/>
      <c r="DV124" s="1031">
        <v>2.8</v>
      </c>
      <c r="DW124" s="1032"/>
      <c r="DX124" s="1032"/>
      <c r="DY124" s="1032"/>
      <c r="DZ124" s="1033"/>
    </row>
    <row r="125" spans="1:130" s="197" customFormat="1" ht="26.25" customHeight="1" thickBot="1">
      <c r="A125" s="1005"/>
      <c r="B125" s="976"/>
      <c r="C125" s="946" t="s">
        <v>443</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457</v>
      </c>
      <c r="AB125" s="989"/>
      <c r="AC125" s="989"/>
      <c r="AD125" s="989"/>
      <c r="AE125" s="990"/>
      <c r="AF125" s="991" t="s">
        <v>457</v>
      </c>
      <c r="AG125" s="989"/>
      <c r="AH125" s="989"/>
      <c r="AI125" s="989"/>
      <c r="AJ125" s="990"/>
      <c r="AK125" s="991" t="s">
        <v>457</v>
      </c>
      <c r="AL125" s="989"/>
      <c r="AM125" s="989"/>
      <c r="AN125" s="989"/>
      <c r="AO125" s="990"/>
      <c r="AP125" s="992" t="s">
        <v>457</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459</v>
      </c>
      <c r="CL125" s="1044"/>
      <c r="CM125" s="1044"/>
      <c r="CN125" s="1044"/>
      <c r="CO125" s="1045"/>
      <c r="CP125" s="970" t="s">
        <v>460</v>
      </c>
      <c r="CQ125" s="917"/>
      <c r="CR125" s="917"/>
      <c r="CS125" s="917"/>
      <c r="CT125" s="917"/>
      <c r="CU125" s="917"/>
      <c r="CV125" s="917"/>
      <c r="CW125" s="917"/>
      <c r="CX125" s="917"/>
      <c r="CY125" s="917"/>
      <c r="CZ125" s="917"/>
      <c r="DA125" s="917"/>
      <c r="DB125" s="917"/>
      <c r="DC125" s="917"/>
      <c r="DD125" s="917"/>
      <c r="DE125" s="917"/>
      <c r="DF125" s="918"/>
      <c r="DG125" s="956" t="s">
        <v>457</v>
      </c>
      <c r="DH125" s="957"/>
      <c r="DI125" s="957"/>
      <c r="DJ125" s="957"/>
      <c r="DK125" s="957"/>
      <c r="DL125" s="957" t="s">
        <v>457</v>
      </c>
      <c r="DM125" s="957"/>
      <c r="DN125" s="957"/>
      <c r="DO125" s="957"/>
      <c r="DP125" s="957"/>
      <c r="DQ125" s="957" t="s">
        <v>457</v>
      </c>
      <c r="DR125" s="957"/>
      <c r="DS125" s="957"/>
      <c r="DT125" s="957"/>
      <c r="DU125" s="957"/>
      <c r="DV125" s="958" t="s">
        <v>457</v>
      </c>
      <c r="DW125" s="958"/>
      <c r="DX125" s="958"/>
      <c r="DY125" s="958"/>
      <c r="DZ125" s="959"/>
    </row>
    <row r="126" spans="1:130" s="197" customFormat="1" ht="26.25" customHeight="1">
      <c r="A126" s="1005"/>
      <c r="B126" s="976"/>
      <c r="C126" s="946" t="s">
        <v>446</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457</v>
      </c>
      <c r="AB126" s="989"/>
      <c r="AC126" s="989"/>
      <c r="AD126" s="989"/>
      <c r="AE126" s="990"/>
      <c r="AF126" s="991" t="s">
        <v>457</v>
      </c>
      <c r="AG126" s="989"/>
      <c r="AH126" s="989"/>
      <c r="AI126" s="989"/>
      <c r="AJ126" s="990"/>
      <c r="AK126" s="991" t="s">
        <v>457</v>
      </c>
      <c r="AL126" s="989"/>
      <c r="AM126" s="989"/>
      <c r="AN126" s="989"/>
      <c r="AO126" s="990"/>
      <c r="AP126" s="992" t="s">
        <v>457</v>
      </c>
      <c r="AQ126" s="993"/>
      <c r="AR126" s="993"/>
      <c r="AS126" s="993"/>
      <c r="AT126" s="994"/>
      <c r="AU126" s="233"/>
      <c r="AV126" s="233"/>
      <c r="AW126" s="233"/>
      <c r="AX126" s="1066" t="s">
        <v>461</v>
      </c>
      <c r="AY126" s="1067"/>
      <c r="AZ126" s="1067"/>
      <c r="BA126" s="1067"/>
      <c r="BB126" s="1067"/>
      <c r="BC126" s="1067"/>
      <c r="BD126" s="1067"/>
      <c r="BE126" s="1068"/>
      <c r="BF126" s="1082" t="s">
        <v>462</v>
      </c>
      <c r="BG126" s="1067"/>
      <c r="BH126" s="1067"/>
      <c r="BI126" s="1067"/>
      <c r="BJ126" s="1067"/>
      <c r="BK126" s="1067"/>
      <c r="BL126" s="1068"/>
      <c r="BM126" s="1082" t="s">
        <v>463</v>
      </c>
      <c r="BN126" s="1067"/>
      <c r="BO126" s="1067"/>
      <c r="BP126" s="1067"/>
      <c r="BQ126" s="1067"/>
      <c r="BR126" s="1067"/>
      <c r="BS126" s="1068"/>
      <c r="BT126" s="1082" t="s">
        <v>464</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465</v>
      </c>
      <c r="CQ126" s="980"/>
      <c r="CR126" s="980"/>
      <c r="CS126" s="980"/>
      <c r="CT126" s="980"/>
      <c r="CU126" s="980"/>
      <c r="CV126" s="980"/>
      <c r="CW126" s="980"/>
      <c r="CX126" s="980"/>
      <c r="CY126" s="980"/>
      <c r="CZ126" s="980"/>
      <c r="DA126" s="980"/>
      <c r="DB126" s="980"/>
      <c r="DC126" s="980"/>
      <c r="DD126" s="980"/>
      <c r="DE126" s="980"/>
      <c r="DF126" s="981"/>
      <c r="DG126" s="949" t="s">
        <v>457</v>
      </c>
      <c r="DH126" s="950"/>
      <c r="DI126" s="950"/>
      <c r="DJ126" s="950"/>
      <c r="DK126" s="950"/>
      <c r="DL126" s="950" t="s">
        <v>457</v>
      </c>
      <c r="DM126" s="950"/>
      <c r="DN126" s="950"/>
      <c r="DO126" s="950"/>
      <c r="DP126" s="950"/>
      <c r="DQ126" s="950" t="s">
        <v>457</v>
      </c>
      <c r="DR126" s="950"/>
      <c r="DS126" s="950"/>
      <c r="DT126" s="950"/>
      <c r="DU126" s="950"/>
      <c r="DV126" s="951" t="s">
        <v>457</v>
      </c>
      <c r="DW126" s="951"/>
      <c r="DX126" s="951"/>
      <c r="DY126" s="951"/>
      <c r="DZ126" s="952"/>
    </row>
    <row r="127" spans="1:130" s="197" customFormat="1" ht="26.25" customHeight="1" thickBot="1">
      <c r="A127" s="1006"/>
      <c r="B127" s="978"/>
      <c r="C127" s="1034" t="s">
        <v>466</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457</v>
      </c>
      <c r="AB127" s="989"/>
      <c r="AC127" s="989"/>
      <c r="AD127" s="989"/>
      <c r="AE127" s="990"/>
      <c r="AF127" s="991" t="s">
        <v>457</v>
      </c>
      <c r="AG127" s="989"/>
      <c r="AH127" s="989"/>
      <c r="AI127" s="989"/>
      <c r="AJ127" s="990"/>
      <c r="AK127" s="991" t="s">
        <v>457</v>
      </c>
      <c r="AL127" s="989"/>
      <c r="AM127" s="989"/>
      <c r="AN127" s="989"/>
      <c r="AO127" s="990"/>
      <c r="AP127" s="992" t="s">
        <v>457</v>
      </c>
      <c r="AQ127" s="993"/>
      <c r="AR127" s="993"/>
      <c r="AS127" s="993"/>
      <c r="AT127" s="994"/>
      <c r="AU127" s="233"/>
      <c r="AV127" s="233"/>
      <c r="AW127" s="233"/>
      <c r="AX127" s="916" t="s">
        <v>467</v>
      </c>
      <c r="AY127" s="917"/>
      <c r="AZ127" s="917"/>
      <c r="BA127" s="917"/>
      <c r="BB127" s="917"/>
      <c r="BC127" s="917"/>
      <c r="BD127" s="917"/>
      <c r="BE127" s="918"/>
      <c r="BF127" s="1071" t="s">
        <v>457</v>
      </c>
      <c r="BG127" s="1072"/>
      <c r="BH127" s="1072"/>
      <c r="BI127" s="1072"/>
      <c r="BJ127" s="1072"/>
      <c r="BK127" s="1072"/>
      <c r="BL127" s="1081"/>
      <c r="BM127" s="1071">
        <v>14.21</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468</v>
      </c>
      <c r="CQ127" s="1075"/>
      <c r="CR127" s="1075"/>
      <c r="CS127" s="1075"/>
      <c r="CT127" s="1075"/>
      <c r="CU127" s="1075"/>
      <c r="CV127" s="1075"/>
      <c r="CW127" s="1075"/>
      <c r="CX127" s="1075"/>
      <c r="CY127" s="1075"/>
      <c r="CZ127" s="1075"/>
      <c r="DA127" s="1075"/>
      <c r="DB127" s="1075"/>
      <c r="DC127" s="1075"/>
      <c r="DD127" s="1075"/>
      <c r="DE127" s="1075"/>
      <c r="DF127" s="1076"/>
      <c r="DG127" s="1077" t="s">
        <v>469</v>
      </c>
      <c r="DH127" s="1078"/>
      <c r="DI127" s="1078"/>
      <c r="DJ127" s="1078"/>
      <c r="DK127" s="1078"/>
      <c r="DL127" s="1078" t="s">
        <v>470</v>
      </c>
      <c r="DM127" s="1078"/>
      <c r="DN127" s="1078"/>
      <c r="DO127" s="1078"/>
      <c r="DP127" s="1078"/>
      <c r="DQ127" s="1078" t="s">
        <v>470</v>
      </c>
      <c r="DR127" s="1078"/>
      <c r="DS127" s="1078"/>
      <c r="DT127" s="1078"/>
      <c r="DU127" s="1078"/>
      <c r="DV127" s="1079" t="s">
        <v>470</v>
      </c>
      <c r="DW127" s="1079"/>
      <c r="DX127" s="1079"/>
      <c r="DY127" s="1079"/>
      <c r="DZ127" s="1080"/>
    </row>
    <row r="128" spans="1:130" s="197" customFormat="1" ht="26.25" customHeight="1">
      <c r="A128" s="1101" t="s">
        <v>471</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472</v>
      </c>
      <c r="X128" s="1103"/>
      <c r="Y128" s="1103"/>
      <c r="Z128" s="1104"/>
      <c r="AA128" s="1119">
        <v>65399</v>
      </c>
      <c r="AB128" s="1120"/>
      <c r="AC128" s="1120"/>
      <c r="AD128" s="1120"/>
      <c r="AE128" s="1121"/>
      <c r="AF128" s="1122">
        <v>43819</v>
      </c>
      <c r="AG128" s="1120"/>
      <c r="AH128" s="1120"/>
      <c r="AI128" s="1120"/>
      <c r="AJ128" s="1121"/>
      <c r="AK128" s="1122">
        <v>64135</v>
      </c>
      <c r="AL128" s="1120"/>
      <c r="AM128" s="1120"/>
      <c r="AN128" s="1120"/>
      <c r="AO128" s="1121"/>
      <c r="AP128" s="1123"/>
      <c r="AQ128" s="1124"/>
      <c r="AR128" s="1124"/>
      <c r="AS128" s="1124"/>
      <c r="AT128" s="1125"/>
      <c r="AU128" s="235"/>
      <c r="AV128" s="235"/>
      <c r="AW128" s="235"/>
      <c r="AX128" s="1084" t="s">
        <v>473</v>
      </c>
      <c r="AY128" s="980"/>
      <c r="AZ128" s="980"/>
      <c r="BA128" s="980"/>
      <c r="BB128" s="980"/>
      <c r="BC128" s="980"/>
      <c r="BD128" s="980"/>
      <c r="BE128" s="981"/>
      <c r="BF128" s="1096" t="s">
        <v>457</v>
      </c>
      <c r="BG128" s="1097"/>
      <c r="BH128" s="1097"/>
      <c r="BI128" s="1097"/>
      <c r="BJ128" s="1097"/>
      <c r="BK128" s="1097"/>
      <c r="BL128" s="1098"/>
      <c r="BM128" s="1096">
        <v>19.21</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474</v>
      </c>
      <c r="X129" s="1091"/>
      <c r="Y129" s="1091"/>
      <c r="Z129" s="1092"/>
      <c r="AA129" s="988">
        <v>6967876</v>
      </c>
      <c r="AB129" s="989"/>
      <c r="AC129" s="989"/>
      <c r="AD129" s="989"/>
      <c r="AE129" s="990"/>
      <c r="AF129" s="991">
        <v>6638447</v>
      </c>
      <c r="AG129" s="989"/>
      <c r="AH129" s="989"/>
      <c r="AI129" s="989"/>
      <c r="AJ129" s="990"/>
      <c r="AK129" s="991">
        <v>6563045</v>
      </c>
      <c r="AL129" s="989"/>
      <c r="AM129" s="989"/>
      <c r="AN129" s="989"/>
      <c r="AO129" s="990"/>
      <c r="AP129" s="1093"/>
      <c r="AQ129" s="1094"/>
      <c r="AR129" s="1094"/>
      <c r="AS129" s="1094"/>
      <c r="AT129" s="1095"/>
      <c r="AU129" s="235"/>
      <c r="AV129" s="235"/>
      <c r="AW129" s="235"/>
      <c r="AX129" s="1084" t="s">
        <v>475</v>
      </c>
      <c r="AY129" s="980"/>
      <c r="AZ129" s="980"/>
      <c r="BA129" s="980"/>
      <c r="BB129" s="980"/>
      <c r="BC129" s="980"/>
      <c r="BD129" s="980"/>
      <c r="BE129" s="981"/>
      <c r="BF129" s="1085">
        <v>11.5</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476</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477</v>
      </c>
      <c r="X130" s="1091"/>
      <c r="Y130" s="1091"/>
      <c r="Z130" s="1092"/>
      <c r="AA130" s="988">
        <v>1267105</v>
      </c>
      <c r="AB130" s="989"/>
      <c r="AC130" s="989"/>
      <c r="AD130" s="989"/>
      <c r="AE130" s="990"/>
      <c r="AF130" s="991">
        <v>1231098</v>
      </c>
      <c r="AG130" s="989"/>
      <c r="AH130" s="989"/>
      <c r="AI130" s="989"/>
      <c r="AJ130" s="990"/>
      <c r="AK130" s="991">
        <v>1181467</v>
      </c>
      <c r="AL130" s="989"/>
      <c r="AM130" s="989"/>
      <c r="AN130" s="989"/>
      <c r="AO130" s="990"/>
      <c r="AP130" s="1093"/>
      <c r="AQ130" s="1094"/>
      <c r="AR130" s="1094"/>
      <c r="AS130" s="1094"/>
      <c r="AT130" s="1095"/>
      <c r="AU130" s="235"/>
      <c r="AV130" s="235"/>
      <c r="AW130" s="235"/>
      <c r="AX130" s="1143" t="s">
        <v>478</v>
      </c>
      <c r="AY130" s="1075"/>
      <c r="AZ130" s="1075"/>
      <c r="BA130" s="1075"/>
      <c r="BB130" s="1075"/>
      <c r="BC130" s="1075"/>
      <c r="BD130" s="1075"/>
      <c r="BE130" s="1076"/>
      <c r="BF130" s="1105">
        <v>8.3000000000000007</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479</v>
      </c>
      <c r="X131" s="1114"/>
      <c r="Y131" s="1114"/>
      <c r="Z131" s="1115"/>
      <c r="AA131" s="1027">
        <v>5700771</v>
      </c>
      <c r="AB131" s="1028"/>
      <c r="AC131" s="1028"/>
      <c r="AD131" s="1028"/>
      <c r="AE131" s="1029"/>
      <c r="AF131" s="1030">
        <v>5407349</v>
      </c>
      <c r="AG131" s="1028"/>
      <c r="AH131" s="1028"/>
      <c r="AI131" s="1028"/>
      <c r="AJ131" s="1029"/>
      <c r="AK131" s="1030">
        <v>5381578</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480</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481</v>
      </c>
      <c r="W132" s="1131"/>
      <c r="X132" s="1131"/>
      <c r="Y132" s="1131"/>
      <c r="Z132" s="1132"/>
      <c r="AA132" s="1133">
        <v>12.13586724</v>
      </c>
      <c r="AB132" s="1134"/>
      <c r="AC132" s="1134"/>
      <c r="AD132" s="1134"/>
      <c r="AE132" s="1135"/>
      <c r="AF132" s="1136">
        <v>12.03719235</v>
      </c>
      <c r="AG132" s="1134"/>
      <c r="AH132" s="1134"/>
      <c r="AI132" s="1134"/>
      <c r="AJ132" s="1135"/>
      <c r="AK132" s="1136">
        <v>10.422259049999999</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482</v>
      </c>
      <c r="W133" s="1138"/>
      <c r="X133" s="1138"/>
      <c r="Y133" s="1138"/>
      <c r="Z133" s="1139"/>
      <c r="AA133" s="1140">
        <v>14</v>
      </c>
      <c r="AB133" s="1141"/>
      <c r="AC133" s="1141"/>
      <c r="AD133" s="1141"/>
      <c r="AE133" s="1142"/>
      <c r="AF133" s="1140">
        <v>12.5</v>
      </c>
      <c r="AG133" s="1141"/>
      <c r="AH133" s="1141"/>
      <c r="AI133" s="1141"/>
      <c r="AJ133" s="1142"/>
      <c r="AK133" s="1140">
        <v>11.5</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483</v>
      </c>
      <c r="B5" s="246"/>
      <c r="C5" s="246"/>
      <c r="D5" s="246"/>
      <c r="E5" s="246"/>
      <c r="F5" s="246"/>
      <c r="G5" s="246"/>
      <c r="H5" s="246"/>
      <c r="I5" s="246"/>
      <c r="J5" s="246"/>
      <c r="K5" s="246"/>
      <c r="L5" s="246"/>
      <c r="M5" s="246"/>
      <c r="N5" s="246"/>
      <c r="O5" s="247"/>
    </row>
    <row r="6" spans="1:16">
      <c r="A6" s="248"/>
      <c r="B6" s="244"/>
      <c r="C6" s="244"/>
      <c r="D6" s="244"/>
      <c r="E6" s="244"/>
      <c r="F6" s="244"/>
      <c r="G6" s="249" t="s">
        <v>484</v>
      </c>
      <c r="H6" s="249"/>
      <c r="I6" s="249"/>
      <c r="J6" s="249"/>
      <c r="K6" s="244"/>
      <c r="L6" s="244"/>
      <c r="M6" s="244"/>
      <c r="N6" s="244"/>
    </row>
    <row r="7" spans="1:16">
      <c r="A7" s="248"/>
      <c r="B7" s="244"/>
      <c r="C7" s="244"/>
      <c r="D7" s="244"/>
      <c r="E7" s="244"/>
      <c r="F7" s="244"/>
      <c r="G7" s="251"/>
      <c r="H7" s="252"/>
      <c r="I7" s="252"/>
      <c r="J7" s="253"/>
      <c r="K7" s="1147" t="s">
        <v>485</v>
      </c>
      <c r="L7" s="254"/>
      <c r="M7" s="255" t="s">
        <v>486</v>
      </c>
      <c r="N7" s="256"/>
    </row>
    <row r="8" spans="1:16">
      <c r="A8" s="248"/>
      <c r="B8" s="244"/>
      <c r="C8" s="244"/>
      <c r="D8" s="244"/>
      <c r="E8" s="244"/>
      <c r="F8" s="244"/>
      <c r="G8" s="257"/>
      <c r="H8" s="258"/>
      <c r="I8" s="258"/>
      <c r="J8" s="259"/>
      <c r="K8" s="1148"/>
      <c r="L8" s="260" t="s">
        <v>487</v>
      </c>
      <c r="M8" s="261" t="s">
        <v>488</v>
      </c>
      <c r="N8" s="262" t="s">
        <v>489</v>
      </c>
    </row>
    <row r="9" spans="1:16">
      <c r="A9" s="248"/>
      <c r="B9" s="244"/>
      <c r="C9" s="244"/>
      <c r="D9" s="244"/>
      <c r="E9" s="244"/>
      <c r="F9" s="244"/>
      <c r="G9" s="1149" t="s">
        <v>490</v>
      </c>
      <c r="H9" s="1150"/>
      <c r="I9" s="1150"/>
      <c r="J9" s="1151"/>
      <c r="K9" s="263">
        <v>1974006</v>
      </c>
      <c r="L9" s="264">
        <v>218363</v>
      </c>
      <c r="M9" s="265">
        <v>133600</v>
      </c>
      <c r="N9" s="266">
        <v>63.4</v>
      </c>
    </row>
    <row r="10" spans="1:16">
      <c r="A10" s="248"/>
      <c r="B10" s="244"/>
      <c r="C10" s="244"/>
      <c r="D10" s="244"/>
      <c r="E10" s="244"/>
      <c r="F10" s="244"/>
      <c r="G10" s="1149" t="s">
        <v>491</v>
      </c>
      <c r="H10" s="1150"/>
      <c r="I10" s="1150"/>
      <c r="J10" s="1151"/>
      <c r="K10" s="267">
        <v>113970</v>
      </c>
      <c r="L10" s="268">
        <v>12607</v>
      </c>
      <c r="M10" s="269">
        <v>14806</v>
      </c>
      <c r="N10" s="270">
        <v>-14.9</v>
      </c>
    </row>
    <row r="11" spans="1:16" ht="13.5" customHeight="1">
      <c r="A11" s="248"/>
      <c r="B11" s="244"/>
      <c r="C11" s="244"/>
      <c r="D11" s="244"/>
      <c r="E11" s="244"/>
      <c r="F11" s="244"/>
      <c r="G11" s="1149" t="s">
        <v>492</v>
      </c>
      <c r="H11" s="1150"/>
      <c r="I11" s="1150"/>
      <c r="J11" s="1151"/>
      <c r="K11" s="267">
        <v>1982</v>
      </c>
      <c r="L11" s="268">
        <v>219</v>
      </c>
      <c r="M11" s="269">
        <v>22006</v>
      </c>
      <c r="N11" s="270">
        <v>-99</v>
      </c>
    </row>
    <row r="12" spans="1:16" ht="13.5" customHeight="1">
      <c r="A12" s="248"/>
      <c r="B12" s="244"/>
      <c r="C12" s="244"/>
      <c r="D12" s="244"/>
      <c r="E12" s="244"/>
      <c r="F12" s="244"/>
      <c r="G12" s="1149" t="s">
        <v>493</v>
      </c>
      <c r="H12" s="1150"/>
      <c r="I12" s="1150"/>
      <c r="J12" s="1151"/>
      <c r="K12" s="267">
        <v>22328</v>
      </c>
      <c r="L12" s="268">
        <v>2470</v>
      </c>
      <c r="M12" s="269">
        <v>3064</v>
      </c>
      <c r="N12" s="270">
        <v>-19.399999999999999</v>
      </c>
    </row>
    <row r="13" spans="1:16" ht="13.5" customHeight="1">
      <c r="A13" s="248"/>
      <c r="B13" s="244"/>
      <c r="C13" s="244"/>
      <c r="D13" s="244"/>
      <c r="E13" s="244"/>
      <c r="F13" s="244"/>
      <c r="G13" s="1149" t="s">
        <v>494</v>
      </c>
      <c r="H13" s="1150"/>
      <c r="I13" s="1150"/>
      <c r="J13" s="1151"/>
      <c r="K13" s="267" t="s">
        <v>495</v>
      </c>
      <c r="L13" s="268" t="s">
        <v>495</v>
      </c>
      <c r="M13" s="269" t="s">
        <v>495</v>
      </c>
      <c r="N13" s="270" t="s">
        <v>495</v>
      </c>
    </row>
    <row r="14" spans="1:16" ht="13.5" customHeight="1">
      <c r="A14" s="248"/>
      <c r="B14" s="244"/>
      <c r="C14" s="244"/>
      <c r="D14" s="244"/>
      <c r="E14" s="244"/>
      <c r="F14" s="244"/>
      <c r="G14" s="1149" t="s">
        <v>496</v>
      </c>
      <c r="H14" s="1150"/>
      <c r="I14" s="1150"/>
      <c r="J14" s="1151"/>
      <c r="K14" s="267" t="s">
        <v>495</v>
      </c>
      <c r="L14" s="268" t="s">
        <v>495</v>
      </c>
      <c r="M14" s="269">
        <v>5782</v>
      </c>
      <c r="N14" s="270" t="s">
        <v>495</v>
      </c>
    </row>
    <row r="15" spans="1:16" ht="13.5" customHeight="1">
      <c r="A15" s="248"/>
      <c r="B15" s="244"/>
      <c r="C15" s="244"/>
      <c r="D15" s="244"/>
      <c r="E15" s="244"/>
      <c r="F15" s="244"/>
      <c r="G15" s="1149" t="s">
        <v>497</v>
      </c>
      <c r="H15" s="1150"/>
      <c r="I15" s="1150"/>
      <c r="J15" s="1151"/>
      <c r="K15" s="267">
        <v>983</v>
      </c>
      <c r="L15" s="268">
        <v>109</v>
      </c>
      <c r="M15" s="269">
        <v>3053</v>
      </c>
      <c r="N15" s="270">
        <v>-96.4</v>
      </c>
    </row>
    <row r="16" spans="1:16">
      <c r="A16" s="248"/>
      <c r="B16" s="244"/>
      <c r="C16" s="244"/>
      <c r="D16" s="244"/>
      <c r="E16" s="244"/>
      <c r="F16" s="244"/>
      <c r="G16" s="1152" t="s">
        <v>498</v>
      </c>
      <c r="H16" s="1153"/>
      <c r="I16" s="1153"/>
      <c r="J16" s="1154"/>
      <c r="K16" s="268">
        <v>-177969</v>
      </c>
      <c r="L16" s="268">
        <v>-19687</v>
      </c>
      <c r="M16" s="269">
        <v>-14525</v>
      </c>
      <c r="N16" s="270">
        <v>35.5</v>
      </c>
    </row>
    <row r="17" spans="1:16">
      <c r="A17" s="248"/>
      <c r="B17" s="244"/>
      <c r="C17" s="244"/>
      <c r="D17" s="244"/>
      <c r="E17" s="244"/>
      <c r="F17" s="244"/>
      <c r="G17" s="1152" t="s">
        <v>167</v>
      </c>
      <c r="H17" s="1153"/>
      <c r="I17" s="1153"/>
      <c r="J17" s="1154"/>
      <c r="K17" s="268">
        <v>1935300</v>
      </c>
      <c r="L17" s="268">
        <v>214082</v>
      </c>
      <c r="M17" s="269">
        <v>167785</v>
      </c>
      <c r="N17" s="270">
        <v>27.6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499</v>
      </c>
      <c r="H19" s="244"/>
      <c r="I19" s="244"/>
      <c r="J19" s="244"/>
      <c r="K19" s="244"/>
      <c r="L19" s="244"/>
      <c r="M19" s="244"/>
      <c r="N19" s="244"/>
    </row>
    <row r="20" spans="1:16">
      <c r="A20" s="248"/>
      <c r="B20" s="244"/>
      <c r="C20" s="244"/>
      <c r="D20" s="244"/>
      <c r="E20" s="244"/>
      <c r="F20" s="244"/>
      <c r="G20" s="272"/>
      <c r="H20" s="273"/>
      <c r="I20" s="273"/>
      <c r="J20" s="274"/>
      <c r="K20" s="275" t="s">
        <v>500</v>
      </c>
      <c r="L20" s="276" t="s">
        <v>501</v>
      </c>
      <c r="M20" s="277" t="s">
        <v>502</v>
      </c>
      <c r="N20" s="278"/>
    </row>
    <row r="21" spans="1:16" s="284" customFormat="1">
      <c r="A21" s="279"/>
      <c r="B21" s="249"/>
      <c r="C21" s="249"/>
      <c r="D21" s="249"/>
      <c r="E21" s="249"/>
      <c r="F21" s="249"/>
      <c r="G21" s="1144" t="s">
        <v>503</v>
      </c>
      <c r="H21" s="1145"/>
      <c r="I21" s="1145"/>
      <c r="J21" s="1146"/>
      <c r="K21" s="280">
        <v>27.32</v>
      </c>
      <c r="L21" s="281">
        <v>15.11</v>
      </c>
      <c r="M21" s="282">
        <v>12.21</v>
      </c>
      <c r="N21" s="249"/>
      <c r="O21" s="283"/>
      <c r="P21" s="279"/>
    </row>
    <row r="22" spans="1:16" s="284" customFormat="1">
      <c r="A22" s="279"/>
      <c r="B22" s="249"/>
      <c r="C22" s="249"/>
      <c r="D22" s="249"/>
      <c r="E22" s="249"/>
      <c r="F22" s="249"/>
      <c r="G22" s="1144" t="s">
        <v>504</v>
      </c>
      <c r="H22" s="1145"/>
      <c r="I22" s="1145"/>
      <c r="J22" s="1146"/>
      <c r="K22" s="285">
        <v>90.2</v>
      </c>
      <c r="L22" s="286">
        <v>96.1</v>
      </c>
      <c r="M22" s="287">
        <v>-5.9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505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507</v>
      </c>
      <c r="H29" s="249"/>
      <c r="I29" s="249"/>
      <c r="J29" s="249"/>
      <c r="K29" s="244"/>
      <c r="L29" s="244"/>
      <c r="M29" s="244"/>
      <c r="N29" s="244"/>
      <c r="O29" s="293"/>
    </row>
    <row r="30" spans="1:16">
      <c r="A30" s="248"/>
      <c r="B30" s="244"/>
      <c r="C30" s="244"/>
      <c r="D30" s="244"/>
      <c r="E30" s="244"/>
      <c r="F30" s="244"/>
      <c r="G30" s="251"/>
      <c r="H30" s="252"/>
      <c r="I30" s="252"/>
      <c r="J30" s="253"/>
      <c r="K30" s="1147" t="s">
        <v>485</v>
      </c>
      <c r="L30" s="254"/>
      <c r="M30" s="255" t="s">
        <v>486</v>
      </c>
      <c r="N30" s="256"/>
    </row>
    <row r="31" spans="1:16">
      <c r="A31" s="248"/>
      <c r="B31" s="244"/>
      <c r="C31" s="244"/>
      <c r="D31" s="244"/>
      <c r="E31" s="244"/>
      <c r="F31" s="244"/>
      <c r="G31" s="257"/>
      <c r="H31" s="258"/>
      <c r="I31" s="258"/>
      <c r="J31" s="259"/>
      <c r="K31" s="1148"/>
      <c r="L31" s="260" t="s">
        <v>487</v>
      </c>
      <c r="M31" s="261" t="s">
        <v>488</v>
      </c>
      <c r="N31" s="262" t="s">
        <v>489</v>
      </c>
    </row>
    <row r="32" spans="1:16" ht="27" customHeight="1">
      <c r="A32" s="248"/>
      <c r="B32" s="244"/>
      <c r="C32" s="244"/>
      <c r="D32" s="244"/>
      <c r="E32" s="244"/>
      <c r="F32" s="244"/>
      <c r="G32" s="1160" t="s">
        <v>508</v>
      </c>
      <c r="H32" s="1161"/>
      <c r="I32" s="1161"/>
      <c r="J32" s="1162"/>
      <c r="K32" s="294">
        <v>1169851</v>
      </c>
      <c r="L32" s="294">
        <v>129408</v>
      </c>
      <c r="M32" s="295">
        <v>102348</v>
      </c>
      <c r="N32" s="296">
        <v>26.4</v>
      </c>
    </row>
    <row r="33" spans="1:16" ht="13.5" customHeight="1">
      <c r="A33" s="248"/>
      <c r="B33" s="244"/>
      <c r="C33" s="244"/>
      <c r="D33" s="244"/>
      <c r="E33" s="244"/>
      <c r="F33" s="244"/>
      <c r="G33" s="1160" t="s">
        <v>509</v>
      </c>
      <c r="H33" s="1161"/>
      <c r="I33" s="1161"/>
      <c r="J33" s="1162"/>
      <c r="K33" s="294" t="s">
        <v>495</v>
      </c>
      <c r="L33" s="294" t="s">
        <v>495</v>
      </c>
      <c r="M33" s="295" t="s">
        <v>495</v>
      </c>
      <c r="N33" s="296" t="s">
        <v>495</v>
      </c>
    </row>
    <row r="34" spans="1:16" ht="27" customHeight="1">
      <c r="A34" s="248"/>
      <c r="B34" s="244"/>
      <c r="C34" s="244"/>
      <c r="D34" s="244"/>
      <c r="E34" s="244"/>
      <c r="F34" s="244"/>
      <c r="G34" s="1160" t="s">
        <v>510</v>
      </c>
      <c r="H34" s="1161"/>
      <c r="I34" s="1161"/>
      <c r="J34" s="1162"/>
      <c r="K34" s="294" t="s">
        <v>495</v>
      </c>
      <c r="L34" s="294" t="s">
        <v>495</v>
      </c>
      <c r="M34" s="295">
        <v>242</v>
      </c>
      <c r="N34" s="296" t="s">
        <v>495</v>
      </c>
    </row>
    <row r="35" spans="1:16" ht="27" customHeight="1">
      <c r="A35" s="248"/>
      <c r="B35" s="244"/>
      <c r="C35" s="244"/>
      <c r="D35" s="244"/>
      <c r="E35" s="244"/>
      <c r="F35" s="244"/>
      <c r="G35" s="1160" t="s">
        <v>511</v>
      </c>
      <c r="H35" s="1161"/>
      <c r="I35" s="1161"/>
      <c r="J35" s="1162"/>
      <c r="K35" s="294">
        <v>618845</v>
      </c>
      <c r="L35" s="294">
        <v>68456</v>
      </c>
      <c r="M35" s="295">
        <v>23122</v>
      </c>
      <c r="N35" s="296">
        <v>196.1</v>
      </c>
    </row>
    <row r="36" spans="1:16" ht="27" customHeight="1">
      <c r="A36" s="248"/>
      <c r="B36" s="244"/>
      <c r="C36" s="244"/>
      <c r="D36" s="244"/>
      <c r="E36" s="244"/>
      <c r="F36" s="244"/>
      <c r="G36" s="1160" t="s">
        <v>512</v>
      </c>
      <c r="H36" s="1161"/>
      <c r="I36" s="1161"/>
      <c r="J36" s="1162"/>
      <c r="K36" s="294" t="s">
        <v>495</v>
      </c>
      <c r="L36" s="294" t="s">
        <v>495</v>
      </c>
      <c r="M36" s="295">
        <v>5214</v>
      </c>
      <c r="N36" s="296" t="s">
        <v>495</v>
      </c>
    </row>
    <row r="37" spans="1:16" ht="13.5" customHeight="1">
      <c r="A37" s="248"/>
      <c r="B37" s="244"/>
      <c r="C37" s="244"/>
      <c r="D37" s="244"/>
      <c r="E37" s="244"/>
      <c r="F37" s="244"/>
      <c r="G37" s="1160" t="s">
        <v>513</v>
      </c>
      <c r="H37" s="1161"/>
      <c r="I37" s="1161"/>
      <c r="J37" s="1162"/>
      <c r="K37" s="294">
        <v>17788</v>
      </c>
      <c r="L37" s="294">
        <v>1968</v>
      </c>
      <c r="M37" s="295">
        <v>1563</v>
      </c>
      <c r="N37" s="296">
        <v>25.9</v>
      </c>
    </row>
    <row r="38" spans="1:16" ht="27" customHeight="1">
      <c r="A38" s="248"/>
      <c r="B38" s="244"/>
      <c r="C38" s="244"/>
      <c r="D38" s="244"/>
      <c r="E38" s="244"/>
      <c r="F38" s="244"/>
      <c r="G38" s="1163" t="s">
        <v>514</v>
      </c>
      <c r="H38" s="1164"/>
      <c r="I38" s="1164"/>
      <c r="J38" s="1165"/>
      <c r="K38" s="297" t="s">
        <v>495</v>
      </c>
      <c r="L38" s="297" t="s">
        <v>495</v>
      </c>
      <c r="M38" s="298">
        <v>19</v>
      </c>
      <c r="N38" s="299" t="s">
        <v>495</v>
      </c>
      <c r="O38" s="293"/>
    </row>
    <row r="39" spans="1:16">
      <c r="A39" s="248"/>
      <c r="B39" s="244"/>
      <c r="C39" s="244"/>
      <c r="D39" s="244"/>
      <c r="E39" s="244"/>
      <c r="F39" s="244"/>
      <c r="G39" s="1163" t="s">
        <v>515</v>
      </c>
      <c r="H39" s="1164"/>
      <c r="I39" s="1164"/>
      <c r="J39" s="1165"/>
      <c r="K39" s="300">
        <v>-64135</v>
      </c>
      <c r="L39" s="300">
        <v>-7095</v>
      </c>
      <c r="M39" s="301">
        <v>-4672</v>
      </c>
      <c r="N39" s="302">
        <v>51.9</v>
      </c>
      <c r="O39" s="293"/>
    </row>
    <row r="40" spans="1:16" ht="27" customHeight="1">
      <c r="A40" s="248"/>
      <c r="B40" s="244"/>
      <c r="C40" s="244"/>
      <c r="D40" s="244"/>
      <c r="E40" s="244"/>
      <c r="F40" s="244"/>
      <c r="G40" s="1160" t="s">
        <v>516</v>
      </c>
      <c r="H40" s="1161"/>
      <c r="I40" s="1161"/>
      <c r="J40" s="1162"/>
      <c r="K40" s="300">
        <v>-1181467</v>
      </c>
      <c r="L40" s="300">
        <v>-130693</v>
      </c>
      <c r="M40" s="301">
        <v>-92903</v>
      </c>
      <c r="N40" s="302">
        <v>40.700000000000003</v>
      </c>
      <c r="O40" s="293"/>
    </row>
    <row r="41" spans="1:16">
      <c r="A41" s="248"/>
      <c r="B41" s="244"/>
      <c r="C41" s="244"/>
      <c r="D41" s="244"/>
      <c r="E41" s="244"/>
      <c r="F41" s="244"/>
      <c r="G41" s="1166" t="s">
        <v>278</v>
      </c>
      <c r="H41" s="1167"/>
      <c r="I41" s="1167"/>
      <c r="J41" s="1168"/>
      <c r="K41" s="294">
        <v>560882</v>
      </c>
      <c r="L41" s="300">
        <v>62044</v>
      </c>
      <c r="M41" s="301">
        <v>34934</v>
      </c>
      <c r="N41" s="302">
        <v>77.599999999999994</v>
      </c>
      <c r="O41" s="293"/>
    </row>
    <row r="42" spans="1:16">
      <c r="A42" s="248"/>
      <c r="B42" s="244"/>
      <c r="C42" s="244"/>
      <c r="D42" s="244"/>
      <c r="E42" s="244"/>
      <c r="F42" s="244"/>
      <c r="G42" s="303" t="s">
        <v>517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518</v>
      </c>
      <c r="B47" s="244"/>
      <c r="C47" s="244"/>
      <c r="D47" s="244"/>
      <c r="E47" s="244"/>
      <c r="F47" s="244"/>
      <c r="G47" s="244"/>
      <c r="H47" s="244"/>
      <c r="I47" s="244"/>
      <c r="J47" s="244"/>
      <c r="K47" s="244"/>
      <c r="L47" s="244"/>
      <c r="M47" s="244"/>
      <c r="N47" s="244"/>
    </row>
    <row r="48" spans="1:16">
      <c r="A48" s="248"/>
      <c r="B48" s="244"/>
      <c r="C48" s="244"/>
      <c r="D48" s="244"/>
      <c r="E48" s="244"/>
      <c r="F48" s="244"/>
      <c r="G48" s="308" t="s">
        <v>519</v>
      </c>
      <c r="H48" s="308"/>
      <c r="I48" s="308"/>
      <c r="J48" s="308"/>
      <c r="K48" s="308"/>
      <c r="L48" s="308"/>
      <c r="M48" s="309"/>
      <c r="N48" s="308"/>
    </row>
    <row r="49" spans="1:14" ht="13.5" customHeight="1">
      <c r="A49" s="248"/>
      <c r="B49" s="244"/>
      <c r="C49" s="244"/>
      <c r="D49" s="244"/>
      <c r="E49" s="244"/>
      <c r="F49" s="244"/>
      <c r="G49" s="310"/>
      <c r="H49" s="311"/>
      <c r="I49" s="1155" t="s">
        <v>485</v>
      </c>
      <c r="J49" s="1157" t="s">
        <v>520</v>
      </c>
      <c r="K49" s="1158"/>
      <c r="L49" s="1158"/>
      <c r="M49" s="1158"/>
      <c r="N49" s="1159"/>
    </row>
    <row r="50" spans="1:14">
      <c r="A50" s="248"/>
      <c r="B50" s="244"/>
      <c r="C50" s="244"/>
      <c r="D50" s="244"/>
      <c r="E50" s="244"/>
      <c r="F50" s="244"/>
      <c r="G50" s="312"/>
      <c r="H50" s="313"/>
      <c r="I50" s="1156"/>
      <c r="J50" s="314" t="s">
        <v>521</v>
      </c>
      <c r="K50" s="315" t="s">
        <v>522</v>
      </c>
      <c r="L50" s="316" t="s">
        <v>523</v>
      </c>
      <c r="M50" s="317" t="s">
        <v>524</v>
      </c>
      <c r="N50" s="318" t="s">
        <v>525</v>
      </c>
    </row>
    <row r="51" spans="1:14">
      <c r="A51" s="248"/>
      <c r="B51" s="244"/>
      <c r="C51" s="244"/>
      <c r="D51" s="244"/>
      <c r="E51" s="244"/>
      <c r="F51" s="244"/>
      <c r="G51" s="310" t="s">
        <v>526</v>
      </c>
      <c r="H51" s="311"/>
      <c r="I51" s="319">
        <v>1261027</v>
      </c>
      <c r="J51" s="320">
        <v>127415</v>
      </c>
      <c r="K51" s="321">
        <v>-32</v>
      </c>
      <c r="L51" s="322">
        <v>146140</v>
      </c>
      <c r="M51" s="323">
        <v>-1.2</v>
      </c>
      <c r="N51" s="324">
        <v>-30.8</v>
      </c>
    </row>
    <row r="52" spans="1:14">
      <c r="A52" s="248"/>
      <c r="B52" s="244"/>
      <c r="C52" s="244"/>
      <c r="D52" s="244"/>
      <c r="E52" s="244"/>
      <c r="F52" s="244"/>
      <c r="G52" s="325"/>
      <c r="H52" s="326" t="s">
        <v>527</v>
      </c>
      <c r="I52" s="327">
        <v>741421</v>
      </c>
      <c r="J52" s="328">
        <v>74914</v>
      </c>
      <c r="K52" s="329">
        <v>-17.100000000000001</v>
      </c>
      <c r="L52" s="330">
        <v>75451</v>
      </c>
      <c r="M52" s="331">
        <v>19.3</v>
      </c>
      <c r="N52" s="332">
        <v>-36.4</v>
      </c>
    </row>
    <row r="53" spans="1:14">
      <c r="A53" s="248"/>
      <c r="B53" s="244"/>
      <c r="C53" s="244"/>
      <c r="D53" s="244"/>
      <c r="E53" s="244"/>
      <c r="F53" s="244"/>
      <c r="G53" s="310" t="s">
        <v>528</v>
      </c>
      <c r="H53" s="311"/>
      <c r="I53" s="319">
        <v>954097</v>
      </c>
      <c r="J53" s="320">
        <v>97876</v>
      </c>
      <c r="K53" s="321">
        <v>-23.2</v>
      </c>
      <c r="L53" s="322">
        <v>146641</v>
      </c>
      <c r="M53" s="323">
        <v>0.3</v>
      </c>
      <c r="N53" s="324">
        <v>-23.5</v>
      </c>
    </row>
    <row r="54" spans="1:14">
      <c r="A54" s="248"/>
      <c r="B54" s="244"/>
      <c r="C54" s="244"/>
      <c r="D54" s="244"/>
      <c r="E54" s="244"/>
      <c r="F54" s="244"/>
      <c r="G54" s="325"/>
      <c r="H54" s="326" t="s">
        <v>527</v>
      </c>
      <c r="I54" s="327">
        <v>470815</v>
      </c>
      <c r="J54" s="328">
        <v>48299</v>
      </c>
      <c r="K54" s="329">
        <v>-35.5</v>
      </c>
      <c r="L54" s="330">
        <v>68142</v>
      </c>
      <c r="M54" s="331">
        <v>-9.6999999999999993</v>
      </c>
      <c r="N54" s="332">
        <v>-25.8</v>
      </c>
    </row>
    <row r="55" spans="1:14">
      <c r="A55" s="248"/>
      <c r="B55" s="244"/>
      <c r="C55" s="244"/>
      <c r="D55" s="244"/>
      <c r="E55" s="244"/>
      <c r="F55" s="244"/>
      <c r="G55" s="310" t="s">
        <v>529</v>
      </c>
      <c r="H55" s="311"/>
      <c r="I55" s="319">
        <v>2025588</v>
      </c>
      <c r="J55" s="320">
        <v>211616</v>
      </c>
      <c r="K55" s="321">
        <v>116.2</v>
      </c>
      <c r="L55" s="322">
        <v>174587</v>
      </c>
      <c r="M55" s="323">
        <v>19.100000000000001</v>
      </c>
      <c r="N55" s="324">
        <v>97.1</v>
      </c>
    </row>
    <row r="56" spans="1:14">
      <c r="A56" s="248"/>
      <c r="B56" s="244"/>
      <c r="C56" s="244"/>
      <c r="D56" s="244"/>
      <c r="E56" s="244"/>
      <c r="F56" s="244"/>
      <c r="G56" s="325"/>
      <c r="H56" s="326" t="s">
        <v>527</v>
      </c>
      <c r="I56" s="327">
        <v>627496</v>
      </c>
      <c r="J56" s="328">
        <v>65555</v>
      </c>
      <c r="K56" s="329">
        <v>35.700000000000003</v>
      </c>
      <c r="L56" s="330">
        <v>79695</v>
      </c>
      <c r="M56" s="331">
        <v>17</v>
      </c>
      <c r="N56" s="332">
        <v>18.7</v>
      </c>
    </row>
    <row r="57" spans="1:14">
      <c r="A57" s="248"/>
      <c r="B57" s="244"/>
      <c r="C57" s="244"/>
      <c r="D57" s="244"/>
      <c r="E57" s="244"/>
      <c r="F57" s="244"/>
      <c r="G57" s="310" t="s">
        <v>530</v>
      </c>
      <c r="H57" s="311"/>
      <c r="I57" s="319">
        <v>1121427</v>
      </c>
      <c r="J57" s="320">
        <v>120713</v>
      </c>
      <c r="K57" s="321">
        <v>-43</v>
      </c>
      <c r="L57" s="322">
        <v>175675</v>
      </c>
      <c r="M57" s="323">
        <v>0.6</v>
      </c>
      <c r="N57" s="324">
        <v>-43.6</v>
      </c>
    </row>
    <row r="58" spans="1:14">
      <c r="A58" s="248"/>
      <c r="B58" s="244"/>
      <c r="C58" s="244"/>
      <c r="D58" s="244"/>
      <c r="E58" s="244"/>
      <c r="F58" s="244"/>
      <c r="G58" s="325"/>
      <c r="H58" s="326" t="s">
        <v>527</v>
      </c>
      <c r="I58" s="327">
        <v>595117</v>
      </c>
      <c r="J58" s="328">
        <v>64060</v>
      </c>
      <c r="K58" s="329">
        <v>-2.2999999999999998</v>
      </c>
      <c r="L58" s="330">
        <v>87698</v>
      </c>
      <c r="M58" s="331">
        <v>10</v>
      </c>
      <c r="N58" s="332">
        <v>-12.3</v>
      </c>
    </row>
    <row r="59" spans="1:14">
      <c r="A59" s="248"/>
      <c r="B59" s="244"/>
      <c r="C59" s="244"/>
      <c r="D59" s="244"/>
      <c r="E59" s="244"/>
      <c r="F59" s="244"/>
      <c r="G59" s="310" t="s">
        <v>531</v>
      </c>
      <c r="H59" s="311"/>
      <c r="I59" s="319">
        <v>908212</v>
      </c>
      <c r="J59" s="320">
        <v>100466</v>
      </c>
      <c r="K59" s="321">
        <v>-16.8</v>
      </c>
      <c r="L59" s="322">
        <v>162193</v>
      </c>
      <c r="M59" s="323">
        <v>-7.7</v>
      </c>
      <c r="N59" s="324">
        <v>-9.1</v>
      </c>
    </row>
    <row r="60" spans="1:14">
      <c r="A60" s="248"/>
      <c r="B60" s="244"/>
      <c r="C60" s="244"/>
      <c r="D60" s="244"/>
      <c r="E60" s="244"/>
      <c r="F60" s="244"/>
      <c r="G60" s="325"/>
      <c r="H60" s="326" t="s">
        <v>527</v>
      </c>
      <c r="I60" s="333">
        <v>542795</v>
      </c>
      <c r="J60" s="328">
        <v>60044</v>
      </c>
      <c r="K60" s="329">
        <v>-6.3</v>
      </c>
      <c r="L60" s="330">
        <v>79985</v>
      </c>
      <c r="M60" s="331">
        <v>-8.8000000000000007</v>
      </c>
      <c r="N60" s="332">
        <v>2.5</v>
      </c>
    </row>
    <row r="61" spans="1:14">
      <c r="A61" s="248"/>
      <c r="B61" s="244"/>
      <c r="C61" s="244"/>
      <c r="D61" s="244"/>
      <c r="E61" s="244"/>
      <c r="F61" s="244"/>
      <c r="G61" s="310" t="s">
        <v>532</v>
      </c>
      <c r="H61" s="334"/>
      <c r="I61" s="335">
        <v>1254070</v>
      </c>
      <c r="J61" s="336">
        <v>131617</v>
      </c>
      <c r="K61" s="337">
        <v>0.2</v>
      </c>
      <c r="L61" s="338">
        <v>161047</v>
      </c>
      <c r="M61" s="339">
        <v>2.2000000000000002</v>
      </c>
      <c r="N61" s="324">
        <v>-2</v>
      </c>
    </row>
    <row r="62" spans="1:14">
      <c r="A62" s="248"/>
      <c r="B62" s="244"/>
      <c r="C62" s="244"/>
      <c r="D62" s="244"/>
      <c r="E62" s="244"/>
      <c r="F62" s="244"/>
      <c r="G62" s="325"/>
      <c r="H62" s="326" t="s">
        <v>527</v>
      </c>
      <c r="I62" s="327">
        <v>595529</v>
      </c>
      <c r="J62" s="328">
        <v>62574</v>
      </c>
      <c r="K62" s="329">
        <v>-5.0999999999999996</v>
      </c>
      <c r="L62" s="330">
        <v>78194</v>
      </c>
      <c r="M62" s="331">
        <v>5.6</v>
      </c>
      <c r="N62" s="332">
        <v>-10.7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534</v>
      </c>
      <c r="G46" s="8" t="s">
        <v>535</v>
      </c>
      <c r="H46" s="8" t="s">
        <v>536</v>
      </c>
      <c r="I46" s="8" t="s">
        <v>537</v>
      </c>
      <c r="J46" s="9" t="s">
        <v>538</v>
      </c>
    </row>
    <row r="47" spans="2:10" ht="57.75" customHeight="1">
      <c r="B47" s="10"/>
      <c r="C47" s="1169" t="s">
        <v>3</v>
      </c>
      <c r="D47" s="1169"/>
      <c r="E47" s="1170"/>
      <c r="F47" s="11">
        <v>28.09</v>
      </c>
      <c r="G47" s="12">
        <v>35.29</v>
      </c>
      <c r="H47" s="12">
        <v>44.43</v>
      </c>
      <c r="I47" s="12">
        <v>55.12</v>
      </c>
      <c r="J47" s="13">
        <v>64.040000000000006</v>
      </c>
    </row>
    <row r="48" spans="2:10" ht="57.75" customHeight="1">
      <c r="B48" s="14"/>
      <c r="C48" s="1171" t="s">
        <v>4</v>
      </c>
      <c r="D48" s="1171"/>
      <c r="E48" s="1172"/>
      <c r="F48" s="15">
        <v>8.5299999999999994</v>
      </c>
      <c r="G48" s="16">
        <v>7.54</v>
      </c>
      <c r="H48" s="16">
        <v>7.98</v>
      </c>
      <c r="I48" s="16">
        <v>9.39</v>
      </c>
      <c r="J48" s="17">
        <v>6.73</v>
      </c>
    </row>
    <row r="49" spans="2:10" ht="57.75" customHeight="1" thickBot="1">
      <c r="B49" s="18"/>
      <c r="C49" s="1173" t="s">
        <v>5</v>
      </c>
      <c r="D49" s="1173"/>
      <c r="E49" s="1174"/>
      <c r="F49" s="19">
        <v>0.23</v>
      </c>
      <c r="G49" s="20">
        <v>3.82</v>
      </c>
      <c r="H49" s="20">
        <v>5.13</v>
      </c>
      <c r="I49" s="20">
        <v>5.27</v>
      </c>
      <c r="J49" s="21">
        <v>0.81</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User</cp:lastModifiedBy>
  <cp:lastPrinted>2017-03-31T03:51:58Z</cp:lastPrinted>
  <dcterms:created xsi:type="dcterms:W3CDTF">2017-02-15T22:09:15Z</dcterms:created>
  <dcterms:modified xsi:type="dcterms:W3CDTF">2017-05-25T00:18:42Z</dcterms:modified>
  <cp:category/>
</cp:coreProperties>
</file>