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<sst xmlns="http://schemas.openxmlformats.org/spreadsheetml/2006/main" count="221" uniqueCount="110">
  <si>
    <t>経営比較分析表</t>
    <phoneticPr fontId="5"/>
  </si>
  <si>
    <t>業務名</t>
    <rPh sb="2" eb="3">
      <t>メイ</t>
    </rPh>
    <phoneticPr fontId="5"/>
  </si>
  <si>
    <t>業種名</t>
    <rPh sb="2" eb="3">
      <t>メイ</t>
    </rPh>
    <phoneticPr fontId="5"/>
  </si>
  <si>
    <t>事業名</t>
    <phoneticPr fontId="5"/>
  </si>
  <si>
    <t>類似団体区分</t>
    <rPh sb="4" eb="6">
      <t>クブン</t>
    </rPh>
    <phoneticPr fontId="5"/>
  </si>
  <si>
    <t>人口（人）</t>
    <rPh sb="0" eb="2">
      <t>ジンコウ</t>
    </rPh>
    <rPh sb="3" eb="4">
      <t>ヒト</t>
    </rPh>
    <phoneticPr fontId="5"/>
  </si>
  <si>
    <r>
      <t>面積(km</t>
    </r>
    <r>
      <rPr>
        <b/>
        <vertAlign val="superscript"/>
        <sz val="11"/>
        <color theme="1"/>
        <rFont val="ＭＳ ゴシック"/>
        <family val="3"/>
        <charset val="128"/>
      </rPr>
      <t>2</t>
    </r>
    <r>
      <rPr>
        <b/>
        <sz val="11"/>
        <color theme="1"/>
        <rFont val="ＭＳ ゴシック"/>
        <family val="3"/>
        <charset val="128"/>
      </rPr>
      <t>)</t>
    </r>
    <phoneticPr fontId="5"/>
  </si>
  <si>
    <r>
      <t>人口密度(人/km</t>
    </r>
    <r>
      <rPr>
        <b/>
        <vertAlign val="superscript"/>
        <sz val="11"/>
        <color theme="1"/>
        <rFont val="ＭＳ ゴシック"/>
        <family val="3"/>
        <charset val="128"/>
      </rPr>
      <t>2</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</si>
  <si>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</si>
  <si>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</si>
  <si>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</si>
  <si>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</si>
  <si>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</si>
  <si>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普及率(％)</t>
    <phoneticPr fontId="5"/>
  </si>
  <si>
    <t>有収率(％)</t>
    <rPh sb="0" eb="1">
      <t>ユウ</t>
    </rPh>
    <rPh sb="1" eb="3">
      <t>シュウリツ</t>
    </rPh>
    <phoneticPr fontId="5"/>
  </si>
  <si>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5"/>
  </si>
  <si>
    <t>処理区域内人口(人)</t>
    <rPh sb="0" eb="2">
      <t>ショリ</t>
    </rPh>
    <rPh sb="2" eb="5">
      <t>クイキナイ</t>
    </rPh>
    <phoneticPr fontId="5"/>
  </si>
  <si>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5"/>
  </si>
  <si>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5"/>
  </si>
  <si>
    <t>－</t>
    <phoneticPr fontId="5"/>
  </si>
  <si>
    <t>類似団体平均値（平均値）</t>
    <phoneticPr fontId="5"/>
  </si>
  <si>
    <t>【】</t>
    <phoneticPr fontId="5"/>
  </si>
  <si>
    <t>平成26年度全国平均</t>
    <phoneticPr fontId="5"/>
  </si>
  <si>
    <t>分析欄</t>
    <rPh sb="0" eb="2">
      <t>ブンセキ</t>
    </rPh>
    <rPh sb="2" eb="3">
      <t>ラン</t>
    </rPh>
    <phoneticPr fontId="5"/>
  </si>
  <si>
    <t>1. 経営の健全性・効率性</t>
    <phoneticPr fontId="5"/>
  </si>
  <si>
    <t>1. 経営の健全性・効率性について</t>
    <phoneticPr fontId="5"/>
  </si>
  <si>
    <t>「単年度の収支」</t>
    <phoneticPr fontId="5"/>
  </si>
  <si>
    <t>「累積欠損」</t>
    <rPh sb="1" eb="3">
      <t>ルイセキ</t>
    </rPh>
    <rPh sb="3" eb="5">
      <t>ケッソン</t>
    </rPh>
    <phoneticPr fontId="5"/>
  </si>
  <si>
    <t>「支払能力」</t>
    <phoneticPr fontId="5"/>
  </si>
  <si>
    <t>「債務残高」</t>
    <rPh sb="1" eb="3">
      <t>サイム</t>
    </rPh>
    <rPh sb="3" eb="5">
      <t>ザンダカ</t>
    </rPh>
    <phoneticPr fontId="5"/>
  </si>
  <si>
    <t>2. 老朽化の状況について</t>
    <phoneticPr fontId="5"/>
  </si>
  <si>
    <t>「料金水準の適切性」</t>
    <rPh sb="1" eb="3">
      <t>リョウキン</t>
    </rPh>
    <rPh sb="3" eb="5">
      <t>スイジュン</t>
    </rPh>
    <rPh sb="6" eb="8">
      <t>テキセツ</t>
    </rPh>
    <rPh sb="8" eb="9">
      <t>セイ</t>
    </rPh>
    <phoneticPr fontId="5"/>
  </si>
  <si>
    <t>「費用の効率性」</t>
    <rPh sb="1" eb="3">
      <t>ヒヨウ</t>
    </rPh>
    <rPh sb="4" eb="6">
      <t>コウリツ</t>
    </rPh>
    <rPh sb="6" eb="7">
      <t>セイ</t>
    </rPh>
    <phoneticPr fontId="5"/>
  </si>
  <si>
    <t>「施設の効率性」</t>
    <rPh sb="1" eb="3">
      <t>シセツ</t>
    </rPh>
    <rPh sb="4" eb="6">
      <t>コウリツ</t>
    </rPh>
    <rPh sb="6" eb="7">
      <t>セイ</t>
    </rPh>
    <phoneticPr fontId="5"/>
  </si>
  <si>
    <t>「使用料対象の捕捉」</t>
    <rPh sb="1" eb="4">
      <t>シヨウリョウ</t>
    </rPh>
    <rPh sb="4" eb="6">
      <t>タイショウ</t>
    </rPh>
    <rPh sb="7" eb="9">
      <t>ホソク</t>
    </rPh>
    <phoneticPr fontId="5"/>
  </si>
  <si>
    <t>2. 老朽化の状況</t>
    <phoneticPr fontId="5"/>
  </si>
  <si>
    <t>全体総括</t>
    <rPh sb="0" eb="2">
      <t>ゼンタイ</t>
    </rPh>
    <rPh sb="2" eb="4">
      <t>ソウカツ</t>
    </rPh>
    <phoneticPr fontId="5"/>
  </si>
  <si>
    <t>「施設全体の減価償却の状況」</t>
    <rPh sb="1" eb="3">
      <t>シセツ</t>
    </rPh>
    <rPh sb="3" eb="5">
      <t>ゼンタイ</t>
    </rPh>
    <rPh sb="6" eb="8">
      <t>ゲンカ</t>
    </rPh>
    <rPh sb="8" eb="10">
      <t>ショウキャク</t>
    </rPh>
    <rPh sb="11" eb="13">
      <t>ジョウキョウ</t>
    </rPh>
    <phoneticPr fontId="5"/>
  </si>
  <si>
    <t>「管渠の経年化の状況」</t>
    <rPh sb="4" eb="7">
      <t>ケイネンカ</t>
    </rPh>
    <rPh sb="8" eb="10">
      <t>ジョウキョウ</t>
    </rPh>
    <phoneticPr fontId="5"/>
  </si>
  <si>
    <t>「管渠の更新投資・老朽化対策の実施状況」</t>
    <rPh sb="4" eb="6">
      <t>コウシン</t>
    </rPh>
    <rPh sb="6" eb="8">
      <t>トウシ</t>
    </rPh>
    <rPh sb="9" eb="12">
      <t>ロウキュウカ</t>
    </rPh>
    <rPh sb="12" eb="14">
      <t>タイサク</t>
    </rPh>
    <rPh sb="15" eb="17">
      <t>ジッシ</t>
    </rPh>
    <rPh sb="17" eb="19">
      <t>ジョウキョウ</t>
    </rPh>
    <phoneticPr fontId="5"/>
  </si>
  <si>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5"/>
  </si>
  <si>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5"/>
  </si>
  <si>
    <t>下水道事業(法非適用)</t>
    <rPh sb="3" eb="5">
      <t>ジギョウ</t>
    </rPh>
    <rPh sb="6" eb="7">
      <t>ホウ</t>
    </rPh>
    <rPh sb="7" eb="8">
      <t>ヒ</t>
    </rPh>
    <rPh sb="8" eb="10">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</si>
  <si>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</si>
  <si>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</si>
  <si>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</si>
  <si>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</si>
  <si>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</si>
  <si>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</si>
  <si>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</si>
  <si>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</si>
  <si>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</si>
  <si>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</si>
  <si>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</si>
  <si>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①収益的収支比率(％)</t>
    <rPh sb="1" eb="4">
      <t>シュウエキテキ</t>
    </rPh>
    <phoneticPr fontId="5"/>
  </si>
  <si>
    <t>②累積欠損金比率(％)</t>
    <phoneticPr fontId="5"/>
  </si>
  <si>
    <t>③流動比率(％)</t>
    <rPh sb="1" eb="3">
      <t>リュウドウ</t>
    </rPh>
    <rPh sb="3" eb="5">
      <t>ヒリツ</t>
    </rPh>
    <phoneticPr fontId="5"/>
  </si>
  <si>
    <t>④企業債残高対事業規模比率(％)</t>
    <phoneticPr fontId="5"/>
  </si>
  <si>
    <t>⑤経費回収率(％)</t>
    <phoneticPr fontId="5"/>
  </si>
  <si>
    <t>⑥汚水処理原価(円)</t>
    <rPh sb="1" eb="3">
      <t>オスイ</t>
    </rPh>
    <rPh sb="3" eb="5">
      <t>ショリ</t>
    </rPh>
    <rPh sb="5" eb="7">
      <t>ゲンカ</t>
    </rPh>
    <rPh sb="8" eb="9">
      <t>エン</t>
    </rPh>
    <phoneticPr fontId="5"/>
  </si>
  <si>
    <t>⑦施設利用率(％)</t>
    <rPh sb="1" eb="3">
      <t>シセツ</t>
    </rPh>
    <rPh sb="3" eb="6">
      <t>リヨウリツ</t>
    </rPh>
    <phoneticPr fontId="5"/>
  </si>
  <si>
    <t>⑧水洗化率(％)</t>
    <phoneticPr fontId="5"/>
  </si>
  <si>
    <t>①有形固定資産減価償却率(％)</t>
    <rPh sb="1" eb="3">
      <t>ユウケイ</t>
    </rPh>
    <rPh sb="3" eb="5">
      <t>コテイ</t>
    </rPh>
    <rPh sb="5" eb="7">
      <t>シサン</t>
    </rPh>
    <rPh sb="7" eb="9">
      <t>ゲンカ</t>
    </rPh>
    <rPh sb="9" eb="11">
      <t>ショウキャク</t>
    </rPh>
    <rPh sb="11" eb="12">
      <t>リツ</t>
    </rPh>
    <phoneticPr fontId="5"/>
  </si>
  <si>
    <t>②管渠老朽化率(％)</t>
    <phoneticPr fontId="5"/>
  </si>
  <si>
    <t>③管渠改善率(％)</t>
    <phoneticPr fontId="5"/>
  </si>
  <si>
    <t>小項目</t>
    <rPh sb="0" eb="3">
      <t>ショウコウモク</t>
    </rPh>
    <phoneticPr fontId="5"/>
  </si>
  <si>
    <t>都道府県名</t>
    <rPh sb="0" eb="4">
      <t>トドウフケン</t>
    </rPh>
    <rPh sb="4" eb="5">
      <t>メイ</t>
    </rPh>
    <phoneticPr fontId="5"/>
  </si>
  <si>
    <t>法適・法非適</t>
    <rPh sb="0" eb="1">
      <t>ホウ</t>
    </rPh>
    <rPh sb="1" eb="2">
      <t>テキ</t>
    </rPh>
    <rPh sb="3" eb="4">
      <t>ホウ</t>
    </rPh>
    <rPh sb="4" eb="5">
      <t>ヒ</t>
    </rPh>
    <rPh sb="5" eb="6">
      <t>テキ</t>
    </rPh>
    <phoneticPr fontId="5"/>
  </si>
  <si>
    <t>業種名称</t>
    <rPh sb="0" eb="2">
      <t>ギョウシュ</t>
    </rPh>
    <rPh sb="2" eb="4">
      <t>メイショウ</t>
    </rPh>
    <phoneticPr fontId="5"/>
  </si>
  <si>
    <t>事業名称</t>
    <rPh sb="0" eb="2">
      <t>ジギョウ</t>
    </rPh>
    <rPh sb="2" eb="4">
      <t>メイショウ</t>
    </rPh>
    <phoneticPr fontId="5"/>
  </si>
  <si>
    <t>類似団体</t>
    <rPh sb="0" eb="2">
      <t>ルイジ</t>
    </rPh>
    <rPh sb="2" eb="4">
      <t>ダンタイ</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</si>
  <si>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</si>
  <si>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</si>
  <si>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普及率</t>
    <rPh sb="0" eb="2">
      <t>フキュウ</t>
    </rPh>
    <rPh sb="2" eb="3">
      <t>リツ</t>
    </rPh>
    <phoneticPr fontId="5"/>
  </si>
  <si>
    <t>有収率</t>
    <rPh sb="0" eb="1">
      <t>ユウ</t>
    </rPh>
    <rPh sb="1" eb="3">
      <t>シュウリツ</t>
    </rPh>
    <phoneticPr fontId="5"/>
  </si>
  <si>
    <t>1ヶ月20㎥当たり家庭料金</t>
    <rPh sb="2" eb="3">
      <t>ゲツ</t>
    </rPh>
    <rPh sb="6" eb="7">
      <t>ア</t>
    </rPh>
    <rPh sb="9" eb="11">
      <t>カテイ</t>
    </rPh>
    <rPh sb="11" eb="13">
      <t>リョウキン</t>
    </rPh>
    <phoneticPr fontId="5"/>
  </si>
  <si>
    <t>人口</t>
    <rPh sb="0" eb="2">
      <t>ジンコウ</t>
    </rPh>
    <phoneticPr fontId="5"/>
  </si>
  <si>
    <t>面積</t>
    <rPh sb="0" eb="2">
      <t>メンセキ</t>
    </rPh>
    <phoneticPr fontId="5"/>
  </si>
  <si>
    <t>人口密度</t>
    <rPh sb="0" eb="2">
      <t>ジンコウ</t>
    </rPh>
    <rPh sb="2" eb="4">
      <t>ミツド</t>
    </rPh>
    <phoneticPr fontId="5"/>
  </si>
  <si>
    <t>処理区域内人口</t>
  </si>
  <si>
    <t>処理区域面積</t>
  </si>
  <si>
    <t>処理区域内人口密度</t>
  </si>
  <si>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</si>
  <si>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</si>
  <si>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</si>
  <si>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</si>
  <si>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</si>
  <si>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</si>
  <si>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</si>
  <si>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</si>
  <si>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</si>
  <si>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</si>
  <si>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</si>
  <si>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</si>
  <si>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参照用</t>
    <rPh sb="0" eb="3">
      <t>サンショウヨウ</t>
    </rPh>
    <phoneticPr fontId="5"/>
  </si>
  <si>
    <t>愛媛県　今治市</t>
  </si>
  <si>
    <t>法非適用</t>
  </si>
  <si>
    <t>下水道事業</t>
  </si>
  <si>
    <t>特定環境保全公共下水道</t>
  </si>
  <si>
    <t>D1</t>
  </si>
  <si>
    <t>-</t>
  </si>
  <si>
    <t>該当数値なし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</si>
  <si>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</si>
  <si>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</si>
  <si>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</si>
  <si>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</si>
  <si>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</si>
  <si>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木浦・有津地区については整備中であり、有収水量が少ない。また、地形上自然流下のみでは汚水を収集できないので、多くのマンホールポンプを整備しているため汚水処理原価が類似団体平均値と比べて高くなっている。また、公共下水道事業の料金体系に準じた料金設定にしており、3年毎に使用料改定を行っているものの、汚水処理原価が高いため、経費回収率については、類似団体平均値と比べて低くなっている。
　しかしながら、建設事業のピークは過ぎているので、企業債残高については逓減しているため、収益的収支比率が改善されており、経営改善に向けた取組が一定の成果を上げている。
　人口減少や節水機器の普及、社会情勢の変化による上水道使用量の減少等の要因と整備中の処理区があることにより施設利用率は、類似団体平均値と比べて低くなっている。水洗化率については、類似団体平均値と比べて低くなっているが、未接続世帯への接続促進により少しずつ改善されている。
</t>
    <rPh sb="1" eb="3">
      <t>キウラ</t>
    </rPh>
    <rPh sb="4" eb="6">
      <t>アロウヅ</t>
    </rPh>
    <rPh sb="6" eb="8">
      <t>チク</t>
    </rPh>
    <rPh sb="13" eb="16">
      <t>セイビチュウ</t>
    </rPh>
    <rPh sb="20" eb="22">
      <t>ユウシュウ</t>
    </rPh>
    <rPh sb="22" eb="24">
      <t>スイリョウ</t>
    </rPh>
    <rPh sb="25" eb="26">
      <t>スク</t>
    </rPh>
    <rPh sb="112" eb="114">
      <t>リョウキン</t>
    </rPh>
    <rPh sb="114" eb="116">
      <t>タイケイ</t>
    </rPh>
    <rPh sb="161" eb="163">
      <t>ケイヒ</t>
    </rPh>
    <rPh sb="163" eb="166">
      <t>カイシュウリツ</t>
    </rPh>
    <rPh sb="311" eb="313">
      <t>ヨウイン</t>
    </rPh>
    <rPh sb="314" eb="317">
      <t>セイビチュウ</t>
    </rPh>
    <rPh sb="318" eb="321">
      <t>ショリク</t>
    </rPh>
    <rPh sb="329" eb="331">
      <t>シセツ</t>
    </rPh>
    <rPh sb="331" eb="334">
      <t>リヨウリツ</t>
    </rPh>
    <rPh sb="376" eb="377">
      <t>ヒク</t>
    </rPh>
    <rPh sb="392" eb="394">
      <t>セツゾク</t>
    </rPh>
    <rPh sb="394" eb="396">
      <t>ソクシン</t>
    </rPh>
    <rPh sb="399" eb="400">
      <t>スコ</t>
    </rPh>
    <rPh sb="403" eb="405">
      <t>カイゼン</t>
    </rPh>
    <phoneticPr fontId="5"/>
  </si>
  <si>
    <t>　島嶼部の3処理区で汚泥の脱水を行っている移動脱水車が老朽しているため、平成28年度に更新する予定である。6処理区の内5処理区は供用開始から20年未満であるため、大規模な改修が必要な施設はほとんどない。
　今後は、供用開始後20年を超えてくるので、事故の未然防止及びライフサイクルコストの最小限化を図る必要がある。</t>
    <rPh sb="1" eb="4">
      <t>トウショブ</t>
    </rPh>
    <rPh sb="6" eb="9">
      <t>ショリク</t>
    </rPh>
    <rPh sb="10" eb="12">
      <t>オデイ</t>
    </rPh>
    <rPh sb="13" eb="15">
      <t>ダッスイ</t>
    </rPh>
    <rPh sb="16" eb="17">
      <t>オコナ</t>
    </rPh>
    <rPh sb="21" eb="23">
      <t>イドウ</t>
    </rPh>
    <rPh sb="23" eb="25">
      <t>ダッスイ</t>
    </rPh>
    <rPh sb="25" eb="26">
      <t>シャ</t>
    </rPh>
    <rPh sb="27" eb="29">
      <t>ロウキュウ</t>
    </rPh>
    <rPh sb="36" eb="38">
      <t>ヘイセイ</t>
    </rPh>
    <rPh sb="40" eb="42">
      <t>ネンド</t>
    </rPh>
    <rPh sb="43" eb="45">
      <t>コウシン</t>
    </rPh>
    <rPh sb="47" eb="49">
      <t>ヨテイ</t>
    </rPh>
    <rPh sb="54" eb="57">
      <t>ショリク</t>
    </rPh>
    <rPh sb="58" eb="59">
      <t>ウチ</t>
    </rPh>
    <rPh sb="60" eb="63">
      <t>ショリク</t>
    </rPh>
    <rPh sb="64" eb="66">
      <t>キョウヨウ</t>
    </rPh>
    <rPh sb="66" eb="68">
      <t>カイシ</t>
    </rPh>
    <rPh sb="72" eb="73">
      <t>ネン</t>
    </rPh>
    <rPh sb="73" eb="75">
      <t>ミマン</t>
    </rPh>
    <rPh sb="81" eb="84">
      <t>ダイキボ</t>
    </rPh>
    <rPh sb="85" eb="87">
      <t>カイシュウ</t>
    </rPh>
    <rPh sb="88" eb="90">
      <t>ヒツヨウ</t>
    </rPh>
    <rPh sb="91" eb="93">
      <t>シセツ</t>
    </rPh>
    <rPh sb="103" eb="105">
      <t>コンゴ</t>
    </rPh>
    <rPh sb="107" eb="109">
      <t>キョウヨウ</t>
    </rPh>
    <rPh sb="109" eb="112">
      <t>カイシゴ</t>
    </rPh>
    <rPh sb="114" eb="115">
      <t>ネン</t>
    </rPh>
    <rPh sb="116" eb="117">
      <t>コ</t>
    </rPh>
    <phoneticPr fontId="5"/>
  </si>
  <si>
    <t>　今後は、長寿命化計画に基づき施設の老朽化対策に取り組むとともに、施設の統廃合についても検討して行く必要がある。整備事業のピークは過ぎているため、地方債償還金については逓減することから、汚水処理原価についても逓減し、経費回収率も改善されると考えている。
　しかしながら、人口減少等による有収水量の減少が見込まれるため、事業費を可能な限り抑えて今まで以上に経費の節減に努めるとともに、定期的な使用料改定を行い引き続き経営改善を図る必要がある。
　</t>
    <rPh sb="1" eb="3">
      <t>コンゴ</t>
    </rPh>
    <rPh sb="33" eb="35">
      <t>シセツ</t>
    </rPh>
    <rPh sb="36" eb="39">
      <t>トウハイゴウ</t>
    </rPh>
    <rPh sb="44" eb="46">
      <t>ケントウ</t>
    </rPh>
    <rPh sb="48" eb="49">
      <t>イ</t>
    </rPh>
    <rPh sb="50" eb="52">
      <t>ヒツヨウ</t>
    </rPh>
    <rPh sb="56" eb="58">
      <t>セイビ</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</si>
</sst>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3">
    <xf numFmtId="0" fontId="0" fillId="0" borderId="0">
      <alignment vertical="center"/>
    </xf>
    <xf numFmtId="38" fontId="2" fillId="0" borderId="0" applyFont="0" applyFill="0" applyBorder="0" applyAlignment="0" applyProtection="0">
      <alignment vertical="center"/>
    </xf>
    <xf numFmtId="38" fontId="16" fillId="0" borderId="0" applyFont="0" applyFill="0" applyBorder="0" applyAlignment="0" applyProtection="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8" fillId="0" borderId="0">
      <alignment vertical="center"/>
    </xf>
    <xf numFmtId="0" fontId="17" fillId="0" borderId="0"/>
    <xf numFmtId="0" fontId="18" fillId="0" borderId="0">
      <alignment vertical="center"/>
    </xf>
    <xf numFmtId="0" fontId="2" fillId="0" borderId="0">
      <alignment vertical="center"/>
    </xf>
    <xf numFmtId="0" fontId="17" fillId="0" borderId="0"/>
    <xf numFmtId="0" fontId="19" fillId="0" borderId="0"/>
    <xf numFmtId="0" fontId="20" fillId="0" borderId="0">
      <alignment vertical="center"/>
    </xf>
    <xf numFmtId="0" fontId="14" fillId="0" borderId="0">
      <alignment vertical="center"/>
    </xf>
    <xf numFmtId="0" fontId="17" fillId="0" borderId="0">
      <alignment vertical="center"/>
    </xf>
    <xf numFmtId="0" fontId="17" fillId="0" borderId="0"/>
    <xf numFmtId="0" fontId="18" fillId="0" borderId="0">
      <alignment vertical="center"/>
    </xf>
    <xf numFmtId="0" fontId="19" fillId="0" borderId="0"/>
    <xf numFmtId="0" fontId="21" fillId="0" borderId="0">
      <alignment vertical="center"/>
    </xf>
    <xf numFmtId="0" fontId="22" fillId="0" borderId="0"/>
    <xf numFmtId="0" fontId="1" fillId="0" borderId="0">
      <alignment vertical="center"/>
    </xf>
    <xf numFmtId="0" fontId="1" fillId="0" borderId="0">
      <alignment vertical="center"/>
    </xf>
    <xf numFmtId="0" fontId="1" fillId="0" borderId="0">
      <alignment vertical="center"/>
    </xf>
  </cellStyleXfs>
  <cellXfs count="8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7"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7"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9" xfId="0" applyFont="1" applyBorder="1" applyAlignment="1">
      <alignment vertical="center"/>
    </xf>
    <xf numFmtId="0" fontId="6" fillId="0" borderId="6" xfId="0" applyFont="1" applyBorder="1">
      <alignment vertical="center"/>
    </xf>
    <xf numFmtId="0" fontId="6" fillId="0" borderId="0" xfId="0" applyFont="1" applyBorder="1">
      <alignment vertical="center"/>
    </xf>
    <xf numFmtId="0" fontId="6" fillId="0" borderId="7" xfId="0" applyFont="1" applyBorder="1">
      <alignment vertical="center"/>
    </xf>
    <xf numFmtId="0" fontId="14" fillId="0" borderId="0" xfId="0" applyFont="1" applyBorder="1">
      <alignment vertical="center"/>
    </xf>
    <xf numFmtId="0" fontId="15" fillId="0" borderId="0" xfId="0" applyFont="1" applyBorder="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9" xfId="0" applyFont="1" applyBorder="1">
      <alignment vertical="center"/>
    </xf>
    <xf numFmtId="0" fontId="4" fillId="0" borderId="0" xfId="0" applyFont="1" applyBorder="1" applyAlignment="1">
      <alignment horizontal="center" vertical="center"/>
    </xf>
    <xf numFmtId="0" fontId="3"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0" xfId="0" applyFont="1" applyBorder="1" applyAlignment="1">
      <alignment horizontal="left" vertical="center"/>
    </xf>
    <xf numFmtId="0" fontId="13" fillId="0" borderId="7" xfId="0" applyFont="1" applyBorder="1" applyAlignment="1">
      <alignment horizontal="left" vertical="center"/>
    </xf>
    <xf numFmtId="0" fontId="6" fillId="0" borderId="6"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Border="1" applyAlignment="1">
      <alignment horizontal="center" vertical="center"/>
    </xf>
    <xf numFmtId="177" fontId="6" fillId="0" borderId="2" xfId="0" applyNumberFormat="1" applyFont="1" applyBorder="1" applyAlignment="1" applyProtection="1">
      <alignment horizontal="center" vertical="center"/>
      <protection hidden="1"/>
    </xf>
    <xf numFmtId="176" fontId="6" fillId="0" borderId="2" xfId="0" applyNumberFormat="1" applyFont="1" applyBorder="1" applyAlignment="1" applyProtection="1">
      <alignment horizontal="center" vertical="center"/>
      <protection hidden="1"/>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6" fillId="0" borderId="2" xfId="0" applyNumberFormat="1" applyFont="1" applyBorder="1" applyAlignment="1" applyProtection="1">
      <alignment horizontal="center" vertical="center"/>
      <protection hidden="1"/>
    </xf>
    <xf numFmtId="0" fontId="7" fillId="0" borderId="0" xfId="0" applyFont="1" applyAlignment="1">
      <alignment horizontal="center" vertical="center"/>
    </xf>
    <xf numFmtId="49" fontId="4"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3">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3 3" xfId="21"/>
    <cellStyle name="標準 2 4" xfId="10"/>
    <cellStyle name="標準 2 5" xfId="20"/>
    <cellStyle name="標準 2_【重要】（県）指数表_書式まとめ" xfId="11"/>
    <cellStyle name="標準 3" xfId="12"/>
    <cellStyle name="標準 3 2" xfId="13"/>
    <cellStyle name="標準 3 2 2" xfId="14"/>
    <cellStyle name="標準 3 3" xfId="15"/>
    <cellStyle name="標準 4" xfId="16"/>
    <cellStyle name="標準 4 2" xfId="22"/>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quot;-&quot;">
                  <c:v>0.01</c:v>
                </c:pt>
                <c:pt idx="1">
                  <c:v>0</c:v>
                </c:pt>
                <c:pt idx="2" formatCode="#,##0.00;&quot;△&quot;#,##0.00;&quot;-&quot;">
                  <c:v>0.05</c:v>
                </c:pt>
                <c:pt idx="3">
                  <c:v>0</c:v>
                </c:pt>
                <c:pt idx="4">
                  <c:v>0</c:v>
                </c:pt>
              </c:numCache>
            </c:numRef>
          </c:val>
        </c:ser>
        <c:dLbls>
          <c:showLegendKey val="0"/>
          <c:showVal val="0"/>
          <c:showCatName val="0"/>
          <c:showSerName val="0"/>
          <c:showPercent val="0"/>
          <c:showBubbleSize val="0"/>
        </c:dLbls>
        <c:gapWidth val="150"/>
        <c:axId val="135051136"/>
        <c:axId val="13510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formatCode="#,##0.00;&quot;△&quot;#,##0.00;&quot;-&quot;">
                  <c:v>0.03</c:v>
                </c:pt>
                <c:pt idx="3" formatCode="#,##0.00;&quot;△&quot;#,##0.00;&quot;-&quot;">
                  <c:v>0.05</c:v>
                </c:pt>
                <c:pt idx="4" formatCode="#,##0.00;&quot;△&quot;#,##0.00;&quot;-&quot;">
                  <c:v>7.0000000000000007E-2</c:v>
                </c:pt>
              </c:numCache>
            </c:numRef>
          </c:val>
          <c:smooth val="0"/>
        </c:ser>
        <c:dLbls>
          <c:showLegendKey val="0"/>
          <c:showVal val="0"/>
          <c:showCatName val="0"/>
          <c:showSerName val="0"/>
          <c:showPercent val="0"/>
          <c:showBubbleSize val="0"/>
        </c:dLbls>
        <c:marker val="1"/>
        <c:smooth val="0"/>
        <c:axId val="135051136"/>
        <c:axId val="135106560"/>
      </c:lineChart>
      <c:dateAx>
        <c:axId val="135051136"/>
        <c:scaling>
          <c:orientation val="minMax"/>
        </c:scaling>
        <c:delete val="1"/>
        <c:axPos val="b"/>
        <c:numFmt formatCode="ge" sourceLinked="1"/>
        <c:majorTickMark val="none"/>
        <c:minorTickMark val="none"/>
        <c:tickLblPos val="none"/>
        <c:crossAx val="135106560"/>
        <c:crosses val="autoZero"/>
        <c:auto val="1"/>
        <c:lblOffset val="100"/>
        <c:baseTimeUnit val="years"/>
      </c:dateAx>
      <c:valAx>
        <c:axId val="13510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05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35.51</c:v>
                </c:pt>
                <c:pt idx="1">
                  <c:v>34.93</c:v>
                </c:pt>
                <c:pt idx="2">
                  <c:v>35.56</c:v>
                </c:pt>
                <c:pt idx="3">
                  <c:v>35.78</c:v>
                </c:pt>
                <c:pt idx="4">
                  <c:v>36.19</c:v>
                </c:pt>
              </c:numCache>
            </c:numRef>
          </c:val>
        </c:ser>
        <c:dLbls>
          <c:showLegendKey val="0"/>
          <c:showVal val="0"/>
          <c:showCatName val="0"/>
          <c:showSerName val="0"/>
          <c:showPercent val="0"/>
          <c:showBubbleSize val="0"/>
        </c:dLbls>
        <c:gapWidth val="150"/>
        <c:axId val="136939776"/>
        <c:axId val="13694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20.66</c:v>
                </c:pt>
                <c:pt idx="1">
                  <c:v>39.950000000000003</c:v>
                </c:pt>
                <c:pt idx="2">
                  <c:v>36.83</c:v>
                </c:pt>
                <c:pt idx="3">
                  <c:v>35.32</c:v>
                </c:pt>
                <c:pt idx="4">
                  <c:v>38.409999999999997</c:v>
                </c:pt>
              </c:numCache>
            </c:numRef>
          </c:val>
          <c:smooth val="0"/>
        </c:ser>
        <c:dLbls>
          <c:showLegendKey val="0"/>
          <c:showVal val="0"/>
          <c:showCatName val="0"/>
          <c:showSerName val="0"/>
          <c:showPercent val="0"/>
          <c:showBubbleSize val="0"/>
        </c:dLbls>
        <c:marker val="1"/>
        <c:smooth val="0"/>
        <c:axId val="136939776"/>
        <c:axId val="136946048"/>
      </c:lineChart>
      <c:dateAx>
        <c:axId val="136939776"/>
        <c:scaling>
          <c:orientation val="minMax"/>
        </c:scaling>
        <c:delete val="1"/>
        <c:axPos val="b"/>
        <c:numFmt formatCode="ge" sourceLinked="1"/>
        <c:majorTickMark val="none"/>
        <c:minorTickMark val="none"/>
        <c:tickLblPos val="none"/>
        <c:crossAx val="136946048"/>
        <c:crosses val="autoZero"/>
        <c:auto val="1"/>
        <c:lblOffset val="100"/>
        <c:baseTimeUnit val="years"/>
      </c:dateAx>
      <c:valAx>
        <c:axId val="13694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93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74.45</c:v>
                </c:pt>
                <c:pt idx="1">
                  <c:v>75.069999999999993</c:v>
                </c:pt>
                <c:pt idx="2">
                  <c:v>75.31</c:v>
                </c:pt>
                <c:pt idx="3">
                  <c:v>76.819999999999993</c:v>
                </c:pt>
                <c:pt idx="4">
                  <c:v>78.260000000000005</c:v>
                </c:pt>
              </c:numCache>
            </c:numRef>
          </c:val>
        </c:ser>
        <c:dLbls>
          <c:showLegendKey val="0"/>
          <c:showVal val="0"/>
          <c:showCatName val="0"/>
          <c:showSerName val="0"/>
          <c:showPercent val="0"/>
          <c:showBubbleSize val="0"/>
        </c:dLbls>
        <c:gapWidth val="150"/>
        <c:axId val="137009024"/>
        <c:axId val="13702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81.72</c:v>
                </c:pt>
                <c:pt idx="1">
                  <c:v>85.03</c:v>
                </c:pt>
                <c:pt idx="2">
                  <c:v>84.49</c:v>
                </c:pt>
                <c:pt idx="3">
                  <c:v>85.67</c:v>
                </c:pt>
                <c:pt idx="4">
                  <c:v>86.28</c:v>
                </c:pt>
              </c:numCache>
            </c:numRef>
          </c:val>
          <c:smooth val="0"/>
        </c:ser>
        <c:dLbls>
          <c:showLegendKey val="0"/>
          <c:showVal val="0"/>
          <c:showCatName val="0"/>
          <c:showSerName val="0"/>
          <c:showPercent val="0"/>
          <c:showBubbleSize val="0"/>
        </c:dLbls>
        <c:marker val="1"/>
        <c:smooth val="0"/>
        <c:axId val="137009024"/>
        <c:axId val="137023488"/>
      </c:lineChart>
      <c:dateAx>
        <c:axId val="137009024"/>
        <c:scaling>
          <c:orientation val="minMax"/>
        </c:scaling>
        <c:delete val="1"/>
        <c:axPos val="b"/>
        <c:numFmt formatCode="ge" sourceLinked="1"/>
        <c:majorTickMark val="none"/>
        <c:minorTickMark val="none"/>
        <c:tickLblPos val="none"/>
        <c:crossAx val="137023488"/>
        <c:crosses val="autoZero"/>
        <c:auto val="1"/>
        <c:lblOffset val="100"/>
        <c:baseTimeUnit val="years"/>
      </c:dateAx>
      <c:valAx>
        <c:axId val="13702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00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63.33</c:v>
                </c:pt>
                <c:pt idx="1">
                  <c:v>65.010000000000005</c:v>
                </c:pt>
                <c:pt idx="2">
                  <c:v>66.03</c:v>
                </c:pt>
                <c:pt idx="3">
                  <c:v>68.400000000000006</c:v>
                </c:pt>
                <c:pt idx="4">
                  <c:v>69.650000000000006</c:v>
                </c:pt>
              </c:numCache>
            </c:numRef>
          </c:val>
        </c:ser>
        <c:dLbls>
          <c:showLegendKey val="0"/>
          <c:showVal val="0"/>
          <c:showCatName val="0"/>
          <c:showSerName val="0"/>
          <c:showPercent val="0"/>
          <c:showBubbleSize val="0"/>
        </c:dLbls>
        <c:gapWidth val="150"/>
        <c:axId val="135128576"/>
        <c:axId val="13513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5128576"/>
        <c:axId val="135130496"/>
      </c:lineChart>
      <c:dateAx>
        <c:axId val="135128576"/>
        <c:scaling>
          <c:orientation val="minMax"/>
        </c:scaling>
        <c:delete val="1"/>
        <c:axPos val="b"/>
        <c:numFmt formatCode="ge" sourceLinked="1"/>
        <c:majorTickMark val="none"/>
        <c:minorTickMark val="none"/>
        <c:tickLblPos val="none"/>
        <c:crossAx val="135130496"/>
        <c:crosses val="autoZero"/>
        <c:auto val="1"/>
        <c:lblOffset val="100"/>
        <c:baseTimeUnit val="years"/>
      </c:dateAx>
      <c:valAx>
        <c:axId val="13513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12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5169152"/>
        <c:axId val="13517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5169152"/>
        <c:axId val="135171072"/>
      </c:lineChart>
      <c:dateAx>
        <c:axId val="135169152"/>
        <c:scaling>
          <c:orientation val="minMax"/>
        </c:scaling>
        <c:delete val="1"/>
        <c:axPos val="b"/>
        <c:numFmt formatCode="ge" sourceLinked="1"/>
        <c:majorTickMark val="none"/>
        <c:minorTickMark val="none"/>
        <c:tickLblPos val="none"/>
        <c:crossAx val="135171072"/>
        <c:crosses val="autoZero"/>
        <c:auto val="1"/>
        <c:lblOffset val="100"/>
        <c:baseTimeUnit val="years"/>
      </c:dateAx>
      <c:valAx>
        <c:axId val="13517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16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5222016"/>
        <c:axId val="13522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5222016"/>
        <c:axId val="135223936"/>
      </c:lineChart>
      <c:dateAx>
        <c:axId val="135222016"/>
        <c:scaling>
          <c:orientation val="minMax"/>
        </c:scaling>
        <c:delete val="1"/>
        <c:axPos val="b"/>
        <c:numFmt formatCode="ge" sourceLinked="1"/>
        <c:majorTickMark val="none"/>
        <c:minorTickMark val="none"/>
        <c:tickLblPos val="none"/>
        <c:crossAx val="135223936"/>
        <c:crosses val="autoZero"/>
        <c:auto val="1"/>
        <c:lblOffset val="100"/>
        <c:baseTimeUnit val="years"/>
      </c:dateAx>
      <c:valAx>
        <c:axId val="13522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22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5344512"/>
        <c:axId val="13534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5344512"/>
        <c:axId val="135346432"/>
      </c:lineChart>
      <c:dateAx>
        <c:axId val="135344512"/>
        <c:scaling>
          <c:orientation val="minMax"/>
        </c:scaling>
        <c:delete val="1"/>
        <c:axPos val="b"/>
        <c:numFmt formatCode="ge" sourceLinked="1"/>
        <c:majorTickMark val="none"/>
        <c:minorTickMark val="none"/>
        <c:tickLblPos val="none"/>
        <c:crossAx val="135346432"/>
        <c:crosses val="autoZero"/>
        <c:auto val="1"/>
        <c:lblOffset val="100"/>
        <c:baseTimeUnit val="years"/>
      </c:dateAx>
      <c:valAx>
        <c:axId val="13534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34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5385088"/>
        <c:axId val="13538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5385088"/>
        <c:axId val="135387008"/>
      </c:lineChart>
      <c:dateAx>
        <c:axId val="135385088"/>
        <c:scaling>
          <c:orientation val="minMax"/>
        </c:scaling>
        <c:delete val="1"/>
        <c:axPos val="b"/>
        <c:numFmt formatCode="ge" sourceLinked="1"/>
        <c:majorTickMark val="none"/>
        <c:minorTickMark val="none"/>
        <c:tickLblPos val="none"/>
        <c:crossAx val="135387008"/>
        <c:crosses val="autoZero"/>
        <c:auto val="1"/>
        <c:lblOffset val="100"/>
        <c:baseTimeUnit val="years"/>
      </c:dateAx>
      <c:valAx>
        <c:axId val="13538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38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1980.51</c:v>
                </c:pt>
                <c:pt idx="1">
                  <c:v>1923</c:v>
                </c:pt>
                <c:pt idx="2">
                  <c:v>1775.56</c:v>
                </c:pt>
                <c:pt idx="3">
                  <c:v>1603.65</c:v>
                </c:pt>
                <c:pt idx="4">
                  <c:v>1389.69</c:v>
                </c:pt>
              </c:numCache>
            </c:numRef>
          </c:val>
        </c:ser>
        <c:dLbls>
          <c:showLegendKey val="0"/>
          <c:showVal val="0"/>
          <c:showCatName val="0"/>
          <c:showSerName val="0"/>
          <c:showPercent val="0"/>
          <c:showBubbleSize val="0"/>
        </c:dLbls>
        <c:gapWidth val="150"/>
        <c:axId val="136564096"/>
        <c:axId val="13661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1934.33</c:v>
                </c:pt>
                <c:pt idx="1">
                  <c:v>1733.74</c:v>
                </c:pt>
                <c:pt idx="2">
                  <c:v>1860.94</c:v>
                </c:pt>
                <c:pt idx="3">
                  <c:v>1655.47</c:v>
                </c:pt>
                <c:pt idx="4">
                  <c:v>1504.21</c:v>
                </c:pt>
              </c:numCache>
            </c:numRef>
          </c:val>
          <c:smooth val="0"/>
        </c:ser>
        <c:dLbls>
          <c:showLegendKey val="0"/>
          <c:showVal val="0"/>
          <c:showCatName val="0"/>
          <c:showSerName val="0"/>
          <c:showPercent val="0"/>
          <c:showBubbleSize val="0"/>
        </c:dLbls>
        <c:marker val="1"/>
        <c:smooth val="0"/>
        <c:axId val="136564096"/>
        <c:axId val="136615424"/>
      </c:lineChart>
      <c:dateAx>
        <c:axId val="136564096"/>
        <c:scaling>
          <c:orientation val="minMax"/>
        </c:scaling>
        <c:delete val="1"/>
        <c:axPos val="b"/>
        <c:numFmt formatCode="ge" sourceLinked="1"/>
        <c:majorTickMark val="none"/>
        <c:minorTickMark val="none"/>
        <c:tickLblPos val="none"/>
        <c:crossAx val="136615424"/>
        <c:crosses val="autoZero"/>
        <c:auto val="1"/>
        <c:lblOffset val="100"/>
        <c:baseTimeUnit val="years"/>
      </c:dateAx>
      <c:valAx>
        <c:axId val="13661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56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36.31</c:v>
                </c:pt>
                <c:pt idx="1">
                  <c:v>36.229999999999997</c:v>
                </c:pt>
                <c:pt idx="2">
                  <c:v>35.909999999999997</c:v>
                </c:pt>
                <c:pt idx="3">
                  <c:v>39.479999999999997</c:v>
                </c:pt>
                <c:pt idx="4">
                  <c:v>42.82</c:v>
                </c:pt>
              </c:numCache>
            </c:numRef>
          </c:val>
        </c:ser>
        <c:dLbls>
          <c:showLegendKey val="0"/>
          <c:showVal val="0"/>
          <c:showCatName val="0"/>
          <c:showSerName val="0"/>
          <c:showPercent val="0"/>
          <c:showBubbleSize val="0"/>
        </c:dLbls>
        <c:gapWidth val="150"/>
        <c:axId val="136690688"/>
        <c:axId val="13678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71.09</c:v>
                </c:pt>
                <c:pt idx="1">
                  <c:v>70.61</c:v>
                </c:pt>
                <c:pt idx="2">
                  <c:v>67</c:v>
                </c:pt>
                <c:pt idx="3">
                  <c:v>67.92</c:v>
                </c:pt>
                <c:pt idx="4">
                  <c:v>67.41</c:v>
                </c:pt>
              </c:numCache>
            </c:numRef>
          </c:val>
          <c:smooth val="0"/>
        </c:ser>
        <c:dLbls>
          <c:showLegendKey val="0"/>
          <c:showVal val="0"/>
          <c:showCatName val="0"/>
          <c:showSerName val="0"/>
          <c:showPercent val="0"/>
          <c:showBubbleSize val="0"/>
        </c:dLbls>
        <c:marker val="1"/>
        <c:smooth val="0"/>
        <c:axId val="136690688"/>
        <c:axId val="136782976"/>
      </c:lineChart>
      <c:dateAx>
        <c:axId val="136690688"/>
        <c:scaling>
          <c:orientation val="minMax"/>
        </c:scaling>
        <c:delete val="1"/>
        <c:axPos val="b"/>
        <c:numFmt formatCode="ge" sourceLinked="1"/>
        <c:majorTickMark val="none"/>
        <c:minorTickMark val="none"/>
        <c:tickLblPos val="none"/>
        <c:crossAx val="136782976"/>
        <c:crosses val="autoZero"/>
        <c:auto val="1"/>
        <c:lblOffset val="100"/>
        <c:baseTimeUnit val="years"/>
      </c:dateAx>
      <c:valAx>
        <c:axId val="13678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69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426.17</c:v>
                </c:pt>
                <c:pt idx="1">
                  <c:v>421.75</c:v>
                </c:pt>
                <c:pt idx="2">
                  <c:v>425.98</c:v>
                </c:pt>
                <c:pt idx="3">
                  <c:v>402.42</c:v>
                </c:pt>
                <c:pt idx="4">
                  <c:v>406.42</c:v>
                </c:pt>
              </c:numCache>
            </c:numRef>
          </c:val>
        </c:ser>
        <c:dLbls>
          <c:showLegendKey val="0"/>
          <c:showVal val="0"/>
          <c:showCatName val="0"/>
          <c:showSerName val="0"/>
          <c:showPercent val="0"/>
          <c:showBubbleSize val="0"/>
        </c:dLbls>
        <c:gapWidth val="150"/>
        <c:axId val="136809088"/>
        <c:axId val="13687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211.68</c:v>
                </c:pt>
                <c:pt idx="1">
                  <c:v>205.88</c:v>
                </c:pt>
                <c:pt idx="2">
                  <c:v>212.67</c:v>
                </c:pt>
                <c:pt idx="3">
                  <c:v>209.77</c:v>
                </c:pt>
                <c:pt idx="4">
                  <c:v>216.49</c:v>
                </c:pt>
              </c:numCache>
            </c:numRef>
          </c:val>
          <c:smooth val="0"/>
        </c:ser>
        <c:dLbls>
          <c:showLegendKey val="0"/>
          <c:showVal val="0"/>
          <c:showCatName val="0"/>
          <c:showSerName val="0"/>
          <c:showPercent val="0"/>
          <c:showBubbleSize val="0"/>
        </c:dLbls>
        <c:marker val="1"/>
        <c:smooth val="0"/>
        <c:axId val="136809088"/>
        <c:axId val="136876800"/>
      </c:lineChart>
      <c:dateAx>
        <c:axId val="136809088"/>
        <c:scaling>
          <c:orientation val="minMax"/>
        </c:scaling>
        <c:delete val="1"/>
        <c:axPos val="b"/>
        <c:numFmt formatCode="ge" sourceLinked="1"/>
        <c:majorTickMark val="none"/>
        <c:minorTickMark val="none"/>
        <c:tickLblPos val="none"/>
        <c:crossAx val="136876800"/>
        <c:crosses val="autoZero"/>
        <c:auto val="1"/>
        <c:lblOffset val="100"/>
        <c:baseTimeUnit val="years"/>
      </c:dateAx>
      <c:valAx>
        <c:axId val="13687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80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E27"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今治市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D1</v>
      </c>
      <c r="X8" s="70"/>
      <c r="Y8" s="70"/>
      <c r="Z8" s="70"/>
      <c r="AA8" s="70"/>
      <c r="AB8" s="70"/>
      <c r="AC8" s="70"/>
      <c r="AD8" s="3"/>
      <c r="AE8" s="3"/>
      <c r="AF8" s="3"/>
      <c r="AG8" s="3"/>
      <c r="AH8" s="3"/>
      <c r="AI8" s="3"/>
      <c r="AJ8" s="3"/>
      <c r="AK8" s="3"/>
      <c r="AL8" s="64">
        <f>データ!R6</f>
        <v>166059</v>
      </c>
      <c r="AM8" s="64"/>
      <c r="AN8" s="64"/>
      <c r="AO8" s="64"/>
      <c r="AP8" s="64"/>
      <c r="AQ8" s="64"/>
      <c r="AR8" s="64"/>
      <c r="AS8" s="64"/>
      <c r="AT8" s="63">
        <f>データ!S6</f>
        <v>419.13</v>
      </c>
      <c r="AU8" s="63"/>
      <c r="AV8" s="63"/>
      <c r="AW8" s="63"/>
      <c r="AX8" s="63"/>
      <c r="AY8" s="63"/>
      <c r="AZ8" s="63"/>
      <c r="BA8" s="63"/>
      <c r="BB8" s="63">
        <f>データ!T6</f>
        <v>396.2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5.1100000000000003</v>
      </c>
      <c r="Q10" s="63"/>
      <c r="R10" s="63"/>
      <c r="S10" s="63"/>
      <c r="T10" s="63"/>
      <c r="U10" s="63"/>
      <c r="V10" s="63"/>
      <c r="W10" s="63">
        <f>データ!P6</f>
        <v>93.53</v>
      </c>
      <c r="X10" s="63"/>
      <c r="Y10" s="63"/>
      <c r="Z10" s="63"/>
      <c r="AA10" s="63"/>
      <c r="AB10" s="63"/>
      <c r="AC10" s="63"/>
      <c r="AD10" s="64">
        <f>データ!Q6</f>
        <v>2741</v>
      </c>
      <c r="AE10" s="64"/>
      <c r="AF10" s="64"/>
      <c r="AG10" s="64"/>
      <c r="AH10" s="64"/>
      <c r="AI10" s="64"/>
      <c r="AJ10" s="64"/>
      <c r="AK10" s="2"/>
      <c r="AL10" s="64">
        <f>データ!U6</f>
        <v>8454</v>
      </c>
      <c r="AM10" s="64"/>
      <c r="AN10" s="64"/>
      <c r="AO10" s="64"/>
      <c r="AP10" s="64"/>
      <c r="AQ10" s="64"/>
      <c r="AR10" s="64"/>
      <c r="AS10" s="64"/>
      <c r="AT10" s="63">
        <f>データ!V6</f>
        <v>5</v>
      </c>
      <c r="AU10" s="63"/>
      <c r="AV10" s="63"/>
      <c r="AW10" s="63"/>
      <c r="AX10" s="63"/>
      <c r="AY10" s="63"/>
      <c r="AZ10" s="63"/>
      <c r="BA10" s="63"/>
      <c r="BB10" s="63">
        <f>データ!W6</f>
        <v>1690.8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C34:P35"/>
    <mergeCell ref="R34:AE35"/>
    <mergeCell ref="AG34:AT35"/>
    <mergeCell ref="AV34:BI35"/>
    <mergeCell ref="BL16:BZ44"/>
    <mergeCell ref="BL45:BZ46"/>
    <mergeCell ref="C56:P57"/>
    <mergeCell ref="R56:AE57"/>
    <mergeCell ref="AG56:AT57"/>
    <mergeCell ref="AV56:BI57"/>
    <mergeCell ref="B60:BJ61"/>
    <mergeCell ref="BL47:BZ63"/>
    <mergeCell ref="BL64:BZ65"/>
    <mergeCell ref="C79:T80"/>
    <mergeCell ref="W79:AN80"/>
    <mergeCell ref="AQ79:BH80"/>
    <mergeCell ref="BL66:BZ82"/>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382027</v>
      </c>
      <c r="D6" s="31">
        <f t="shared" si="3"/>
        <v>47</v>
      </c>
      <c r="E6" s="31">
        <f t="shared" si="3"/>
        <v>17</v>
      </c>
      <c r="F6" s="31">
        <f t="shared" si="3"/>
        <v>4</v>
      </c>
      <c r="G6" s="31">
        <f t="shared" si="3"/>
        <v>0</v>
      </c>
      <c r="H6" s="31" t="str">
        <f t="shared" si="3"/>
        <v>愛媛県　今治市</v>
      </c>
      <c r="I6" s="31" t="str">
        <f t="shared" si="3"/>
        <v>法非適用</v>
      </c>
      <c r="J6" s="31" t="str">
        <f t="shared" si="3"/>
        <v>下水道事業</v>
      </c>
      <c r="K6" s="31" t="str">
        <f t="shared" si="3"/>
        <v>特定環境保全公共下水道</v>
      </c>
      <c r="L6" s="31" t="str">
        <f t="shared" si="3"/>
        <v>D1</v>
      </c>
      <c r="M6" s="32" t="str">
        <f t="shared" si="3"/>
        <v>-</v>
      </c>
      <c r="N6" s="32" t="str">
        <f t="shared" si="3"/>
        <v>該当数値なし</v>
      </c>
      <c r="O6" s="32">
        <f t="shared" si="3"/>
        <v>5.1100000000000003</v>
      </c>
      <c r="P6" s="32">
        <f t="shared" si="3"/>
        <v>93.53</v>
      </c>
      <c r="Q6" s="32">
        <f t="shared" si="3"/>
        <v>2741</v>
      </c>
      <c r="R6" s="32">
        <f t="shared" si="3"/>
        <v>166059</v>
      </c>
      <c r="S6" s="32">
        <f t="shared" si="3"/>
        <v>419.13</v>
      </c>
      <c r="T6" s="32">
        <f t="shared" si="3"/>
        <v>396.2</v>
      </c>
      <c r="U6" s="32">
        <f t="shared" si="3"/>
        <v>8454</v>
      </c>
      <c r="V6" s="32">
        <f t="shared" si="3"/>
        <v>5</v>
      </c>
      <c r="W6" s="32">
        <f t="shared" si="3"/>
        <v>1690.8</v>
      </c>
      <c r="X6" s="33">
        <f>IF(X7="",NA(),X7)</f>
        <v>63.33</v>
      </c>
      <c r="Y6" s="33">
        <f t="shared" ref="Y6:AG6" si="4">IF(Y7="",NA(),Y7)</f>
        <v>65.010000000000005</v>
      </c>
      <c r="Z6" s="33">
        <f t="shared" si="4"/>
        <v>66.03</v>
      </c>
      <c r="AA6" s="33">
        <f t="shared" si="4"/>
        <v>68.400000000000006</v>
      </c>
      <c r="AB6" s="33">
        <f t="shared" si="4"/>
        <v>69.650000000000006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1980.51</v>
      </c>
      <c r="BF6" s="33">
        <f t="shared" ref="BF6:BN6" si="7">IF(BF7="",NA(),BF7)</f>
        <v>1923</v>
      </c>
      <c r="BG6" s="33">
        <f t="shared" si="7"/>
        <v>1775.56</v>
      </c>
      <c r="BH6" s="33">
        <f t="shared" si="7"/>
        <v>1603.65</v>
      </c>
      <c r="BI6" s="33">
        <f t="shared" si="7"/>
        <v>1389.69</v>
      </c>
      <c r="BJ6" s="33">
        <f t="shared" si="7"/>
        <v>1934.33</v>
      </c>
      <c r="BK6" s="33">
        <f t="shared" si="7"/>
        <v>1733.74</v>
      </c>
      <c r="BL6" s="33">
        <f t="shared" si="7"/>
        <v>1860.94</v>
      </c>
      <c r="BM6" s="33">
        <f t="shared" si="7"/>
        <v>1655.47</v>
      </c>
      <c r="BN6" s="33">
        <f t="shared" si="7"/>
        <v>1504.21</v>
      </c>
      <c r="BO6" s="32" t="str">
        <f>IF(BO7="","",IF(BO7="-","【-】","【"&amp;SUBSTITUTE(TEXT(BO7,"#,##0.00"),"-","△")&amp;"】"))</f>
        <v>【1,479.31】</v>
      </c>
      <c r="BP6" s="33">
        <f>IF(BP7="",NA(),BP7)</f>
        <v>36.31</v>
      </c>
      <c r="BQ6" s="33">
        <f t="shared" ref="BQ6:BY6" si="8">IF(BQ7="",NA(),BQ7)</f>
        <v>36.229999999999997</v>
      </c>
      <c r="BR6" s="33">
        <f t="shared" si="8"/>
        <v>35.909999999999997</v>
      </c>
      <c r="BS6" s="33">
        <f t="shared" si="8"/>
        <v>39.479999999999997</v>
      </c>
      <c r="BT6" s="33">
        <f t="shared" si="8"/>
        <v>42.82</v>
      </c>
      <c r="BU6" s="33">
        <f t="shared" si="8"/>
        <v>71.09</v>
      </c>
      <c r="BV6" s="33">
        <f t="shared" si="8"/>
        <v>70.61</v>
      </c>
      <c r="BW6" s="33">
        <f t="shared" si="8"/>
        <v>67</v>
      </c>
      <c r="BX6" s="33">
        <f t="shared" si="8"/>
        <v>67.92</v>
      </c>
      <c r="BY6" s="33">
        <f t="shared" si="8"/>
        <v>67.41</v>
      </c>
      <c r="BZ6" s="32" t="str">
        <f>IF(BZ7="","",IF(BZ7="-","【-】","【"&amp;SUBSTITUTE(TEXT(BZ7,"#,##0.00"),"-","△")&amp;"】"))</f>
        <v>【63.50】</v>
      </c>
      <c r="CA6" s="33">
        <f>IF(CA7="",NA(),CA7)</f>
        <v>426.17</v>
      </c>
      <c r="CB6" s="33">
        <f t="shared" ref="CB6:CJ6" si="9">IF(CB7="",NA(),CB7)</f>
        <v>421.75</v>
      </c>
      <c r="CC6" s="33">
        <f t="shared" si="9"/>
        <v>425.98</v>
      </c>
      <c r="CD6" s="33">
        <f t="shared" si="9"/>
        <v>402.42</v>
      </c>
      <c r="CE6" s="33">
        <f t="shared" si="9"/>
        <v>406.42</v>
      </c>
      <c r="CF6" s="33">
        <f t="shared" si="9"/>
        <v>211.68</v>
      </c>
      <c r="CG6" s="33">
        <f t="shared" si="9"/>
        <v>205.88</v>
      </c>
      <c r="CH6" s="33">
        <f t="shared" si="9"/>
        <v>212.67</v>
      </c>
      <c r="CI6" s="33">
        <f t="shared" si="9"/>
        <v>209.77</v>
      </c>
      <c r="CJ6" s="33">
        <f t="shared" si="9"/>
        <v>216.49</v>
      </c>
      <c r="CK6" s="32" t="str">
        <f>IF(CK7="","",IF(CK7="-","【-】","【"&amp;SUBSTITUTE(TEXT(CK7,"#,##0.00"),"-","△")&amp;"】"))</f>
        <v>【253.12】</v>
      </c>
      <c r="CL6" s="33">
        <f>IF(CL7="",NA(),CL7)</f>
        <v>35.51</v>
      </c>
      <c r="CM6" s="33">
        <f t="shared" ref="CM6:CU6" si="10">IF(CM7="",NA(),CM7)</f>
        <v>34.93</v>
      </c>
      <c r="CN6" s="33">
        <f t="shared" si="10"/>
        <v>35.56</v>
      </c>
      <c r="CO6" s="33">
        <f t="shared" si="10"/>
        <v>35.78</v>
      </c>
      <c r="CP6" s="33">
        <f t="shared" si="10"/>
        <v>36.19</v>
      </c>
      <c r="CQ6" s="33">
        <f t="shared" si="10"/>
        <v>20.66</v>
      </c>
      <c r="CR6" s="33">
        <f t="shared" si="10"/>
        <v>39.950000000000003</v>
      </c>
      <c r="CS6" s="33">
        <f t="shared" si="10"/>
        <v>36.83</v>
      </c>
      <c r="CT6" s="33">
        <f t="shared" si="10"/>
        <v>35.32</v>
      </c>
      <c r="CU6" s="33">
        <f t="shared" si="10"/>
        <v>38.409999999999997</v>
      </c>
      <c r="CV6" s="32" t="str">
        <f>IF(CV7="","",IF(CV7="-","【-】","【"&amp;SUBSTITUTE(TEXT(CV7,"#,##0.00"),"-","△")&amp;"】"))</f>
        <v>【41.06】</v>
      </c>
      <c r="CW6" s="33">
        <f>IF(CW7="",NA(),CW7)</f>
        <v>74.45</v>
      </c>
      <c r="CX6" s="33">
        <f t="shared" ref="CX6:DF6" si="11">IF(CX7="",NA(),CX7)</f>
        <v>75.069999999999993</v>
      </c>
      <c r="CY6" s="33">
        <f t="shared" si="11"/>
        <v>75.31</v>
      </c>
      <c r="CZ6" s="33">
        <f t="shared" si="11"/>
        <v>76.819999999999993</v>
      </c>
      <c r="DA6" s="33">
        <f t="shared" si="11"/>
        <v>78.260000000000005</v>
      </c>
      <c r="DB6" s="33">
        <f t="shared" si="11"/>
        <v>81.72</v>
      </c>
      <c r="DC6" s="33">
        <f t="shared" si="11"/>
        <v>85.03</v>
      </c>
      <c r="DD6" s="33">
        <f t="shared" si="11"/>
        <v>84.49</v>
      </c>
      <c r="DE6" s="33">
        <f t="shared" si="11"/>
        <v>85.67</v>
      </c>
      <c r="DF6" s="33">
        <f t="shared" si="11"/>
        <v>86.28</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0.01</v>
      </c>
      <c r="EE6" s="32">
        <f t="shared" ref="EE6:EM6" si="14">IF(EE7="",NA(),EE7)</f>
        <v>0</v>
      </c>
      <c r="EF6" s="33">
        <f t="shared" si="14"/>
        <v>0.05</v>
      </c>
      <c r="EG6" s="32">
        <f t="shared" si="14"/>
        <v>0</v>
      </c>
      <c r="EH6" s="32">
        <f t="shared" si="14"/>
        <v>0</v>
      </c>
      <c r="EI6" s="32">
        <f t="shared" si="14"/>
        <v>0</v>
      </c>
      <c r="EJ6" s="32">
        <f t="shared" si="14"/>
        <v>0</v>
      </c>
      <c r="EK6" s="33">
        <f t="shared" si="14"/>
        <v>0.03</v>
      </c>
      <c r="EL6" s="33">
        <f t="shared" si="14"/>
        <v>0.05</v>
      </c>
      <c r="EM6" s="33">
        <f t="shared" si="14"/>
        <v>7.0000000000000007E-2</v>
      </c>
      <c r="EN6" s="32" t="str">
        <f>IF(EN7="","",IF(EN7="-","【-】","【"&amp;SUBSTITUTE(TEXT(EN7,"#,##0.00"),"-","△")&amp;"】"))</f>
        <v>【0.05】</v>
      </c>
    </row>
    <row r="7" spans="1:144" s="34" customFormat="1">
      <c r="A7" s="26"/>
      <c r="B7" s="35">
        <v>2014</v>
      </c>
      <c r="C7" s="35">
        <v>382027</v>
      </c>
      <c r="D7" s="35">
        <v>47</v>
      </c>
      <c r="E7" s="35">
        <v>17</v>
      </c>
      <c r="F7" s="35">
        <v>4</v>
      </c>
      <c r="G7" s="35">
        <v>0</v>
      </c>
      <c r="H7" s="35" t="s">
        <v>95</v>
      </c>
      <c r="I7" s="35" t="s">
        <v>96</v>
      </c>
      <c r="J7" s="35" t="s">
        <v>97</v>
      </c>
      <c r="K7" s="35" t="s">
        <v>98</v>
      </c>
      <c r="L7" s="35" t="s">
        <v>99</v>
      </c>
      <c r="M7" s="36" t="s">
        <v>100</v>
      </c>
      <c r="N7" s="36" t="s">
        <v>101</v>
      </c>
      <c r="O7" s="36">
        <v>5.1100000000000003</v>
      </c>
      <c r="P7" s="36">
        <v>93.53</v>
      </c>
      <c r="Q7" s="36">
        <v>2741</v>
      </c>
      <c r="R7" s="36">
        <v>166059</v>
      </c>
      <c r="S7" s="36">
        <v>419.13</v>
      </c>
      <c r="T7" s="36">
        <v>396.2</v>
      </c>
      <c r="U7" s="36">
        <v>8454</v>
      </c>
      <c r="V7" s="36">
        <v>5</v>
      </c>
      <c r="W7" s="36">
        <v>1690.8</v>
      </c>
      <c r="X7" s="36">
        <v>63.33</v>
      </c>
      <c r="Y7" s="36">
        <v>65.010000000000005</v>
      </c>
      <c r="Z7" s="36">
        <v>66.03</v>
      </c>
      <c r="AA7" s="36">
        <v>68.400000000000006</v>
      </c>
      <c r="AB7" s="36">
        <v>69.650000000000006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1980.51</v>
      </c>
      <c r="BF7" s="36">
        <v>1923</v>
      </c>
      <c r="BG7" s="36">
        <v>1775.56</v>
      </c>
      <c r="BH7" s="36">
        <v>1603.65</v>
      </c>
      <c r="BI7" s="36">
        <v>1389.69</v>
      </c>
      <c r="BJ7" s="36">
        <v>1934.33</v>
      </c>
      <c r="BK7" s="36">
        <v>1733.74</v>
      </c>
      <c r="BL7" s="36">
        <v>1860.94</v>
      </c>
      <c r="BM7" s="36">
        <v>1655.47</v>
      </c>
      <c r="BN7" s="36">
        <v>1504.21</v>
      </c>
      <c r="BO7" s="36">
        <v>1479.31</v>
      </c>
      <c r="BP7" s="36">
        <v>36.31</v>
      </c>
      <c r="BQ7" s="36">
        <v>36.229999999999997</v>
      </c>
      <c r="BR7" s="36">
        <v>35.909999999999997</v>
      </c>
      <c r="BS7" s="36">
        <v>39.479999999999997</v>
      </c>
      <c r="BT7" s="36">
        <v>42.82</v>
      </c>
      <c r="BU7" s="36">
        <v>71.09</v>
      </c>
      <c r="BV7" s="36">
        <v>70.61</v>
      </c>
      <c r="BW7" s="36">
        <v>67</v>
      </c>
      <c r="BX7" s="36">
        <v>67.92</v>
      </c>
      <c r="BY7" s="36">
        <v>67.41</v>
      </c>
      <c r="BZ7" s="36">
        <v>63.5</v>
      </c>
      <c r="CA7" s="36">
        <v>426.17</v>
      </c>
      <c r="CB7" s="36">
        <v>421.75</v>
      </c>
      <c r="CC7" s="36">
        <v>425.98</v>
      </c>
      <c r="CD7" s="36">
        <v>402.42</v>
      </c>
      <c r="CE7" s="36">
        <v>406.42</v>
      </c>
      <c r="CF7" s="36">
        <v>211.68</v>
      </c>
      <c r="CG7" s="36">
        <v>205.88</v>
      </c>
      <c r="CH7" s="36">
        <v>212.67</v>
      </c>
      <c r="CI7" s="36">
        <v>209.77</v>
      </c>
      <c r="CJ7" s="36">
        <v>216.49</v>
      </c>
      <c r="CK7" s="36">
        <v>253.12</v>
      </c>
      <c r="CL7" s="36">
        <v>35.51</v>
      </c>
      <c r="CM7" s="36">
        <v>34.93</v>
      </c>
      <c r="CN7" s="36">
        <v>35.56</v>
      </c>
      <c r="CO7" s="36">
        <v>35.78</v>
      </c>
      <c r="CP7" s="36">
        <v>36.19</v>
      </c>
      <c r="CQ7" s="36">
        <v>20.66</v>
      </c>
      <c r="CR7" s="36">
        <v>39.950000000000003</v>
      </c>
      <c r="CS7" s="36">
        <v>36.83</v>
      </c>
      <c r="CT7" s="36">
        <v>35.32</v>
      </c>
      <c r="CU7" s="36">
        <v>38.409999999999997</v>
      </c>
      <c r="CV7" s="36">
        <v>41.06</v>
      </c>
      <c r="CW7" s="36">
        <v>74.45</v>
      </c>
      <c r="CX7" s="36">
        <v>75.069999999999993</v>
      </c>
      <c r="CY7" s="36">
        <v>75.31</v>
      </c>
      <c r="CZ7" s="36">
        <v>76.819999999999993</v>
      </c>
      <c r="DA7" s="36">
        <v>78.260000000000005</v>
      </c>
      <c r="DB7" s="36">
        <v>81.72</v>
      </c>
      <c r="DC7" s="36">
        <v>85.03</v>
      </c>
      <c r="DD7" s="36">
        <v>84.49</v>
      </c>
      <c r="DE7" s="36">
        <v>85.67</v>
      </c>
      <c r="DF7" s="36">
        <v>86.28</v>
      </c>
      <c r="DG7" s="36">
        <v>80.39</v>
      </c>
      <c r="DH7" s="36"/>
      <c r="DI7" s="36"/>
      <c r="DJ7" s="36"/>
      <c r="DK7" s="36"/>
      <c r="DL7" s="36"/>
      <c r="DM7" s="36"/>
      <c r="DN7" s="36"/>
      <c r="DO7" s="36"/>
      <c r="DP7" s="36"/>
      <c r="DQ7" s="36"/>
      <c r="DR7" s="36"/>
      <c r="DS7" s="36"/>
      <c r="DT7" s="36"/>
      <c r="DU7" s="36"/>
      <c r="DV7" s="36"/>
      <c r="DW7" s="36"/>
      <c r="DX7" s="36"/>
      <c r="DY7" s="36"/>
      <c r="DZ7" s="36"/>
      <c r="EA7" s="36"/>
      <c r="EB7" s="36"/>
      <c r="EC7" s="36"/>
      <c r="ED7" s="36">
        <v>0.01</v>
      </c>
      <c r="EE7" s="36">
        <v>0</v>
      </c>
      <c r="EF7" s="36">
        <v>0.05</v>
      </c>
      <c r="EG7" s="36">
        <v>0</v>
      </c>
      <c r="EH7" s="36">
        <v>0</v>
      </c>
      <c r="EI7" s="36">
        <v>0</v>
      </c>
      <c r="EJ7" s="36">
        <v>0</v>
      </c>
      <c r="EK7" s="36">
        <v>0.03</v>
      </c>
      <c r="EL7" s="36">
        <v>0.05</v>
      </c>
      <c r="EM7" s="36">
        <v>7.0000000000000007E-2</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正岡拓也</cp:lastModifiedBy>
  <dcterms:created xsi:type="dcterms:W3CDTF">2016-02-03T09:06:50Z</dcterms:created>
  <dcterms:modified xsi:type="dcterms:W3CDTF">2016-02-10T07:53:44Z</dcterms:modified>
  <cp:category/>
</cp:coreProperties>
</file>