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<sst xmlns="http://schemas.openxmlformats.org/spreadsheetml/2006/main" count="221" uniqueCount="111">
  <si>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5"/>
  </si>
  <si>
    <t>業務名</t>
    <rPh sb="2" eb="3">
      <t>メイ</t>
    </rPh>
    <phoneticPr fontId="5"/>
  </si>
  <si>
    <t>業種名</t>
    <rPh sb="2" eb="3">
      <t>メイ</t>
    </rPh>
    <phoneticPr fontId="5"/>
  </si>
  <si>
    <t>事業名</t>
    <phoneticPr fontId="5"/>
  </si>
  <si>
    <t>類似団体区分</t>
    <rPh sb="4" eb="6">
      <t>クブン</t>
    </rPh>
    <phoneticPr fontId="5"/>
  </si>
  <si>
    <t>人口（人）</t>
    <rPh sb="0" eb="2">
      <t>ジンコウ</t>
    </rPh>
    <rPh sb="3" eb="4">
      <t>ヒト</t>
    </rPh>
    <phoneticPr fontId="5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</si>
  <si>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</si>
  <si>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</si>
  <si>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</si>
  <si>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</si>
  <si>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</si>
  <si>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</si>
  <si>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</si>
  <si>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普及率(％)</t>
    <phoneticPr fontId="5"/>
  </si>
  <si>
    <t>有収率(％)</t>
    <rPh sb="0" eb="1">
      <t>ユウ</t>
    </rPh>
    <rPh sb="1" eb="3">
      <t>シュウリツ</t>
    </rPh>
    <phoneticPr fontId="5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</si>
  <si>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5"/>
  </si>
  <si>
    <t>処理区域内人口(人)</t>
    <rPh sb="0" eb="2">
      <t>ショリ</t>
    </rPh>
    <rPh sb="2" eb="5">
      <t>クイキナイ</t>
    </rPh>
    <phoneticPr fontId="5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</si>
  <si>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5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</si>
  <si>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5"/>
  </si>
  <si>
    <t>－</t>
    <phoneticPr fontId="5"/>
  </si>
  <si>
    <t>類似団体平均値（平均値）</t>
    <phoneticPr fontId="5"/>
  </si>
  <si>
    <t>【】</t>
    <phoneticPr fontId="5"/>
  </si>
  <si>
    <t>平成26年度全国平均</t>
    <phoneticPr fontId="5"/>
  </si>
  <si>
    <t>分析欄</t>
    <rPh sb="0" eb="2">
      <t>ブンセキ</t>
    </rPh>
    <rPh sb="2" eb="3">
      <t>ラン</t>
    </rPh>
    <phoneticPr fontId="5"/>
  </si>
  <si>
    <t>1. 経営の健全性・効率性</t>
    <phoneticPr fontId="5"/>
  </si>
  <si>
    <t>1. 経営の健全性・効率性について</t>
    <phoneticPr fontId="5"/>
  </si>
  <si>
    <t>「単年度の収支」</t>
    <phoneticPr fontId="5"/>
  </si>
  <si>
    <t>「累積欠損」</t>
    <rPh sb="1" eb="3">
      <t>ルイセキ</t>
    </rPh>
    <rPh sb="3" eb="5">
      <t>ケッソン</t>
    </rPh>
    <phoneticPr fontId="5"/>
  </si>
  <si>
    <t>「支払能力」</t>
    <phoneticPr fontId="5"/>
  </si>
  <si>
    <t>「債務残高」</t>
    <rPh sb="1" eb="3">
      <t>サイム</t>
    </rPh>
    <rPh sb="3" eb="5">
      <t>ザンダカ</t>
    </rPh>
    <phoneticPr fontId="5"/>
  </si>
  <si>
    <t>2. 老朽化の状況について</t>
    <phoneticPr fontId="5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</si>
  <si>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5"/>
  </si>
  <si>
    <t>「費用の効率性」</t>
    <rPh sb="1" eb="3">
      <t>ヒヨウ</t>
    </rPh>
    <rPh sb="4" eb="6">
      <t>コウリツ</t>
    </rPh>
    <rPh sb="6" eb="7">
      <t>セイ</t>
    </rPh>
    <phoneticPr fontId="5"/>
  </si>
  <si>
    <t>「施設の効率性」</t>
    <rPh sb="1" eb="3">
      <t>シセツ</t>
    </rPh>
    <rPh sb="4" eb="6">
      <t>コウリツ</t>
    </rPh>
    <rPh sb="6" eb="7">
      <t>セイ</t>
    </rPh>
    <phoneticPr fontId="5"/>
  </si>
  <si>
    <t>「使用料対象の捕捉」</t>
    <rPh sb="1" eb="4">
      <t>シヨウリョウ</t>
    </rPh>
    <rPh sb="4" eb="6">
      <t>タイショウ</t>
    </rPh>
    <rPh sb="7" eb="9">
      <t>ホソク</t>
    </rPh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</si>
  <si>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</si>
  <si>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</si>
  <si>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5"/>
  </si>
  <si>
    <t>「管渠の経年化の状況」</t>
    <rPh sb="4" eb="7">
      <t>ケイネンカ</t>
    </rPh>
    <rPh sb="8" eb="10">
      <t>ジョウキョウ</t>
    </rPh>
    <phoneticPr fontId="5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</si>
  <si>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5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</si>
  <si>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5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</si>
  <si>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5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</si>
  <si>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</si>
  <si>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</si>
  <si>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</si>
  <si>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</si>
  <si>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</si>
  <si>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</si>
  <si>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</si>
  <si>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</si>
  <si>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</si>
  <si>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</si>
  <si>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</si>
  <si>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</si>
  <si>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</si>
  <si>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①収益的収支比率(％)</t>
    <rPh sb="1" eb="4">
      <t>シュウエキテキ</t>
    </rPh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</si>
  <si>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</si>
  <si>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</si>
  <si>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④企業債残高対事業規模比率(％)</t>
    <phoneticPr fontId="5"/>
  </si>
  <si>
    <t>⑤経費回収率(％)</t>
    <phoneticPr fontId="5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</si>
  <si>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</si>
  <si>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</si>
  <si>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⑧水洗化率(％)</t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</si>
  <si>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</si>
  <si>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②管渠老朽化率(％)</t>
    <phoneticPr fontId="5"/>
  </si>
  <si>
    <t>③管渠改善率(％)</t>
    <phoneticPr fontId="5"/>
  </si>
  <si>
    <t>小項目</t>
    <rPh sb="0" eb="3">
      <t>ショウコウモク</t>
    </rPh>
    <phoneticPr fontId="5"/>
  </si>
  <si>
    <t>都道府県名</t>
    <rPh sb="0" eb="4">
      <t>トドウフケン</t>
    </rPh>
    <rPh sb="4" eb="5">
      <t>メイ</t>
    </rPh>
    <phoneticPr fontId="5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</si>
  <si>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</si>
  <si>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</si>
  <si>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</si>
  <si>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類似団体</t>
    <rPh sb="0" eb="2">
      <t>ルイジ</t>
    </rPh>
    <rPh sb="2" eb="4">
      <t>ダンタイ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</si>
  <si>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</si>
  <si>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</si>
  <si>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普及率</t>
    <rPh sb="0" eb="2">
      <t>フキュウ</t>
    </rPh>
    <rPh sb="2" eb="3">
      <t>リツ</t>
    </rPh>
    <phoneticPr fontId="5"/>
  </si>
  <si>
    <t>有収率</t>
    <rPh sb="0" eb="1">
      <t>ユウ</t>
    </rPh>
    <rPh sb="1" eb="3">
      <t>シュウリツ</t>
    </rPh>
    <phoneticPr fontId="5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</si>
  <si>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5"/>
  </si>
  <si>
    <t>人口</t>
    <rPh sb="0" eb="2">
      <t>ジンコウ</t>
    </rPh>
    <phoneticPr fontId="5"/>
  </si>
  <si>
    <t>面積</t>
    <rPh sb="0" eb="2">
      <t>メンセキ</t>
    </rPh>
    <phoneticPr fontId="5"/>
  </si>
  <si>
    <t>人口密度</t>
    <rPh sb="0" eb="2">
      <t>ジンコウ</t>
    </rPh>
    <rPh sb="2" eb="4">
      <t>ミツド</t>
    </rPh>
    <phoneticPr fontId="5"/>
  </si>
  <si>
    <t>処理区域内人口</t>
  </si>
  <si>
    <t>処理区域面積</t>
  </si>
  <si>
    <t>処理区域内人口密度</t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</si>
  <si>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</si>
  <si>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</si>
  <si>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</si>
  <si>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</si>
  <si>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</si>
  <si>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</si>
  <si>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</si>
  <si>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</si>
  <si>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</si>
  <si>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</si>
  <si>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</si>
  <si>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</si>
  <si>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参照用</t>
    <rPh sb="0" eb="3">
      <t>サンショウヨウ</t>
    </rPh>
    <phoneticPr fontId="5"/>
  </si>
  <si>
    <t>愛媛県　今治市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</si>
  <si>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</si>
  <si>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</si>
  <si>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</si>
  <si>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</si>
  <si>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</si>
  <si>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</si>
  <si>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</si>
  <si>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</si>
  <si>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</si>
  <si>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</si>
  <si>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</si>
  <si>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整備事業は完成しており、大規模な改修等も行っていないが、有収水量の減少により、汚水処理原価が類似団体平均値と比べて高くなっている。また、公共下水道事業の料金体系に準じた料金設定にしており、3年毎に使用料改定を行っているものの、汚水処理原価が高いため、経費回収率については、類似団体平均値と比べて低くなっている。企業債残高については逓減しているが、有収水量の減少により経費回収率が悪化傾向にある。
　人口減少や節水機器の普及、社会情勢の変化による上水道使用量の減少等により施設利用率は、類似団体平均値と比べて低くなっている。水洗化率については、類似団体平均値と比べて低くなっているが、未接続世帯への接続促進により改善されている。</t>
    <rPh sb="1" eb="3">
      <t>セイビ</t>
    </rPh>
    <rPh sb="3" eb="5">
      <t>ジギョウ</t>
    </rPh>
    <rPh sb="6" eb="8">
      <t>カンセイ</t>
    </rPh>
    <rPh sb="13" eb="16">
      <t>ダイキボ</t>
    </rPh>
    <rPh sb="17" eb="19">
      <t>カイシュウ</t>
    </rPh>
    <rPh sb="19" eb="20">
      <t>トウ</t>
    </rPh>
    <rPh sb="21" eb="22">
      <t>オコナ</t>
    </rPh>
    <rPh sb="29" eb="31">
      <t>ユウシュウ</t>
    </rPh>
    <rPh sb="31" eb="33">
      <t>スイリョウ</t>
    </rPh>
    <rPh sb="34" eb="36">
      <t>ゲンショウ</t>
    </rPh>
    <rPh sb="40" eb="42">
      <t>オスイ</t>
    </rPh>
    <rPh sb="42" eb="44">
      <t>ショリ</t>
    </rPh>
    <rPh sb="44" eb="46">
      <t>ゲンカ</t>
    </rPh>
    <rPh sb="47" eb="49">
      <t>ルイジ</t>
    </rPh>
    <rPh sb="49" eb="51">
      <t>ダンタイ</t>
    </rPh>
    <rPh sb="51" eb="54">
      <t>ヘイキンチ</t>
    </rPh>
    <rPh sb="55" eb="56">
      <t>クラ</t>
    </rPh>
    <rPh sb="58" eb="59">
      <t>タカ</t>
    </rPh>
    <rPh sb="174" eb="176">
      <t>ユウシュウ</t>
    </rPh>
    <rPh sb="176" eb="178">
      <t>スイリョウ</t>
    </rPh>
    <rPh sb="179" eb="181">
      <t>ゲンショウ</t>
    </rPh>
    <rPh sb="190" eb="192">
      <t>アッカ</t>
    </rPh>
    <rPh sb="192" eb="194">
      <t>ケイコウ</t>
    </rPh>
    <rPh sb="299" eb="301">
      <t>セツゾク</t>
    </rPh>
    <rPh sb="301" eb="303">
      <t>ソクシン</t>
    </rPh>
    <phoneticPr fontId="5"/>
  </si>
  <si>
    <t>　大浜処理区については供用開始から25年が経過し、処理場の機械設備、電気設備等に老朽化が見られるため、公共下水道事業との統合を検討中である。志津見処理区は供用開始から15年、椋名処理区は供用開始から8年が経過しているが、今のところ大規模な改修の必要は無い。</t>
    <rPh sb="1" eb="3">
      <t>オオハマ</t>
    </rPh>
    <rPh sb="3" eb="6">
      <t>ショリク</t>
    </rPh>
    <rPh sb="11" eb="13">
      <t>キョウヨウ</t>
    </rPh>
    <rPh sb="13" eb="15">
      <t>カイシ</t>
    </rPh>
    <rPh sb="19" eb="20">
      <t>ネン</t>
    </rPh>
    <rPh sb="21" eb="23">
      <t>ケイカ</t>
    </rPh>
    <rPh sb="25" eb="28">
      <t>ショリジョウ</t>
    </rPh>
    <rPh sb="29" eb="31">
      <t>キカイ</t>
    </rPh>
    <rPh sb="31" eb="33">
      <t>セツビ</t>
    </rPh>
    <rPh sb="34" eb="36">
      <t>デンキ</t>
    </rPh>
    <rPh sb="36" eb="38">
      <t>セツビ</t>
    </rPh>
    <rPh sb="38" eb="39">
      <t>トウ</t>
    </rPh>
    <rPh sb="40" eb="43">
      <t>ロウキュウカ</t>
    </rPh>
    <rPh sb="44" eb="45">
      <t>ミ</t>
    </rPh>
    <rPh sb="51" eb="53">
      <t>コウキョウ</t>
    </rPh>
    <rPh sb="53" eb="56">
      <t>ゲスイドウ</t>
    </rPh>
    <rPh sb="56" eb="58">
      <t>ジギョウ</t>
    </rPh>
    <rPh sb="60" eb="62">
      <t>トウゴウ</t>
    </rPh>
    <rPh sb="63" eb="66">
      <t>ケントウチュウ</t>
    </rPh>
    <rPh sb="70" eb="71">
      <t>シ</t>
    </rPh>
    <rPh sb="71" eb="72">
      <t>ツ</t>
    </rPh>
    <rPh sb="72" eb="73">
      <t>ミ</t>
    </rPh>
    <rPh sb="73" eb="76">
      <t>ショリク</t>
    </rPh>
    <rPh sb="77" eb="79">
      <t>キョウヨウ</t>
    </rPh>
    <rPh sb="79" eb="81">
      <t>カイシ</t>
    </rPh>
    <rPh sb="85" eb="86">
      <t>ネン</t>
    </rPh>
    <rPh sb="89" eb="92">
      <t>ショリク</t>
    </rPh>
    <rPh sb="93" eb="95">
      <t>キョウヨウ</t>
    </rPh>
    <rPh sb="95" eb="97">
      <t>カイシ</t>
    </rPh>
    <rPh sb="100" eb="101">
      <t>ネン</t>
    </rPh>
    <rPh sb="102" eb="104">
      <t>ケイカ</t>
    </rPh>
    <rPh sb="110" eb="111">
      <t>イマ</t>
    </rPh>
    <rPh sb="115" eb="118">
      <t>ダイキボ</t>
    </rPh>
    <rPh sb="119" eb="121">
      <t>カイシュウ</t>
    </rPh>
    <rPh sb="122" eb="124">
      <t>ヒツヨウ</t>
    </rPh>
    <rPh sb="125" eb="126">
      <t>ナ</t>
    </rPh>
    <phoneticPr fontId="5"/>
  </si>
  <si>
    <t>　整備事業は完了しているため、地方債償還金については逓減することから、汚水処理費用についても逓減していくと考えている。
　しかしながら、人口減少等による有収水量の減少が見込まれるため、今まで以上に経費の節減に努めるとともに、定期的な使用料改定を行い引き続き経営改善を図る必要がある。</t>
    <rPh sb="1" eb="3">
      <t>セイビ</t>
    </rPh>
    <rPh sb="6" eb="8">
      <t>カンリョウ</t>
    </rPh>
    <rPh sb="39" eb="41">
      <t>ヒヨウ</t>
    </rPh>
    <rPh sb="46" eb="48">
      <t>テイゲン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</si>
</sst>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2" fillId="0" borderId="0">
      <alignment vertical="center"/>
    </xf>
    <xf numFmtId="0" fontId="17" fillId="0" borderId="0"/>
    <xf numFmtId="0" fontId="19" fillId="0" borderId="0"/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8" fillId="0" borderId="0">
      <alignment vertical="center"/>
    </xf>
    <xf numFmtId="0" fontId="19" fillId="0" borderId="0"/>
    <xf numFmtId="0" fontId="2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/>
      <protection hidden="1"/>
    </xf>
    <xf numFmtId="176" fontId="6" fillId="0" borderId="2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3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3 3" xfId="21"/>
    <cellStyle name="標準 2 4" xfId="10"/>
    <cellStyle name="標準 2 5" xfId="2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4 2" xfId="22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0.23</c:v>
                </c:pt>
                <c:pt idx="1">
                  <c:v>0.64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45856"/>
        <c:axId val="15434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 formatCode="#,##0.00;&quot;△&quot;#,##0.00">
                  <c:v>0</c:v>
                </c:pt>
                <c:pt idx="3">
                  <c:v>0.14000000000000001</c:v>
                </c:pt>
                <c:pt idx="4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45856"/>
        <c:axId val="154347776"/>
      </c:lineChart>
      <c:dateAx>
        <c:axId val="15434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347776"/>
        <c:crosses val="autoZero"/>
        <c:auto val="1"/>
        <c:lblOffset val="100"/>
        <c:baseTimeUnit val="years"/>
      </c:dateAx>
      <c:valAx>
        <c:axId val="15434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4345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37.549999999999997</c:v>
                </c:pt>
                <c:pt idx="1">
                  <c:v>37.24</c:v>
                </c:pt>
                <c:pt idx="2">
                  <c:v>39.56</c:v>
                </c:pt>
                <c:pt idx="3">
                  <c:v>37.659999999999997</c:v>
                </c:pt>
                <c:pt idx="4">
                  <c:v>36.71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68000"/>
        <c:axId val="15356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37.4</c:v>
                </c:pt>
                <c:pt idx="1">
                  <c:v>37.130000000000003</c:v>
                </c:pt>
                <c:pt idx="2">
                  <c:v>38.24</c:v>
                </c:pt>
                <c:pt idx="3">
                  <c:v>39.42</c:v>
                </c:pt>
                <c:pt idx="4">
                  <c:v>39.68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8000"/>
        <c:axId val="153569920"/>
      </c:lineChart>
      <c:dateAx>
        <c:axId val="15356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569920"/>
        <c:crosses val="autoZero"/>
        <c:auto val="1"/>
        <c:lblOffset val="100"/>
        <c:baseTimeUnit val="years"/>
      </c:dateAx>
      <c:valAx>
        <c:axId val="15356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56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78.88</c:v>
                </c:pt>
                <c:pt idx="1">
                  <c:v>80.58</c:v>
                </c:pt>
                <c:pt idx="2">
                  <c:v>81.11</c:v>
                </c:pt>
                <c:pt idx="3">
                  <c:v>81.75</c:v>
                </c:pt>
                <c:pt idx="4">
                  <c:v>82.66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600384"/>
        <c:axId val="15360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80.989999999999995</c:v>
                </c:pt>
                <c:pt idx="1">
                  <c:v>81.8</c:v>
                </c:pt>
                <c:pt idx="2">
                  <c:v>81.84</c:v>
                </c:pt>
                <c:pt idx="3">
                  <c:v>82.97</c:v>
                </c:pt>
                <c:pt idx="4">
                  <c:v>83.95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00384"/>
        <c:axId val="153602304"/>
      </c:lineChart>
      <c:dateAx>
        <c:axId val="15360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602304"/>
        <c:crosses val="autoZero"/>
        <c:auto val="1"/>
        <c:lblOffset val="100"/>
        <c:baseTimeUnit val="years"/>
      </c:dateAx>
      <c:valAx>
        <c:axId val="15360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600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65.819999999999993</c:v>
                </c:pt>
                <c:pt idx="1">
                  <c:v>66.290000000000006</c:v>
                </c:pt>
                <c:pt idx="2">
                  <c:v>64.17</c:v>
                </c:pt>
                <c:pt idx="3">
                  <c:v>59.62</c:v>
                </c:pt>
                <c:pt idx="4">
                  <c:v>60.13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00992"/>
        <c:axId val="15330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00992"/>
        <c:axId val="153302912"/>
      </c:lineChart>
      <c:dateAx>
        <c:axId val="15330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02912"/>
        <c:crosses val="autoZero"/>
        <c:auto val="1"/>
        <c:lblOffset val="100"/>
        <c:baseTimeUnit val="years"/>
      </c:dateAx>
      <c:valAx>
        <c:axId val="15330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0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12640"/>
        <c:axId val="15331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12640"/>
        <c:axId val="153318912"/>
      </c:lineChart>
      <c:dateAx>
        <c:axId val="15331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18912"/>
        <c:crosses val="autoZero"/>
        <c:auto val="1"/>
        <c:lblOffset val="100"/>
        <c:baseTimeUnit val="years"/>
      </c:dateAx>
      <c:valAx>
        <c:axId val="15331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12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49120"/>
        <c:axId val="15335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49120"/>
        <c:axId val="153351296"/>
      </c:lineChart>
      <c:dateAx>
        <c:axId val="15334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51296"/>
        <c:crosses val="autoZero"/>
        <c:auto val="1"/>
        <c:lblOffset val="100"/>
        <c:baseTimeUnit val="years"/>
      </c:dateAx>
      <c:valAx>
        <c:axId val="15335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4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73312"/>
        <c:axId val="15338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73312"/>
        <c:axId val="153383680"/>
      </c:lineChart>
      <c:dateAx>
        <c:axId val="15337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383680"/>
        <c:crosses val="autoZero"/>
        <c:auto val="1"/>
        <c:lblOffset val="100"/>
        <c:baseTimeUnit val="years"/>
      </c:dateAx>
      <c:valAx>
        <c:axId val="15338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37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01600"/>
        <c:axId val="15349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01600"/>
        <c:axId val="153493888"/>
      </c:lineChart>
      <c:dateAx>
        <c:axId val="15340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493888"/>
        <c:crosses val="autoZero"/>
        <c:auto val="1"/>
        <c:lblOffset val="100"/>
        <c:baseTimeUnit val="years"/>
      </c:dateAx>
      <c:valAx>
        <c:axId val="15349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40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817.43</c:v>
                </c:pt>
                <c:pt idx="1">
                  <c:v>745.67</c:v>
                </c:pt>
                <c:pt idx="2">
                  <c:v>697.45</c:v>
                </c:pt>
                <c:pt idx="3">
                  <c:v>659.95</c:v>
                </c:pt>
                <c:pt idx="4">
                  <c:v>566.87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11808"/>
        <c:axId val="153522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804.21</c:v>
                </c:pt>
                <c:pt idx="1">
                  <c:v>866.07</c:v>
                </c:pt>
                <c:pt idx="2">
                  <c:v>827.19</c:v>
                </c:pt>
                <c:pt idx="3">
                  <c:v>817.63</c:v>
                </c:pt>
                <c:pt idx="4">
                  <c:v>830.5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11808"/>
        <c:axId val="153522176"/>
      </c:lineChart>
      <c:dateAx>
        <c:axId val="153511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522176"/>
        <c:crosses val="autoZero"/>
        <c:auto val="1"/>
        <c:lblOffset val="100"/>
        <c:baseTimeUnit val="years"/>
      </c:dateAx>
      <c:valAx>
        <c:axId val="153522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511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45.28</c:v>
                </c:pt>
                <c:pt idx="1">
                  <c:v>43.44</c:v>
                </c:pt>
                <c:pt idx="2">
                  <c:v>41.91</c:v>
                </c:pt>
                <c:pt idx="3">
                  <c:v>39.53</c:v>
                </c:pt>
                <c:pt idx="4">
                  <c:v>40.880000000000003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22720"/>
        <c:axId val="15382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48.08</c:v>
                </c:pt>
                <c:pt idx="1">
                  <c:v>43.46</c:v>
                </c:pt>
                <c:pt idx="2">
                  <c:v>45.01</c:v>
                </c:pt>
                <c:pt idx="3">
                  <c:v>46.31</c:v>
                </c:pt>
                <c:pt idx="4">
                  <c:v>43.66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22720"/>
        <c:axId val="153824640"/>
      </c:lineChart>
      <c:dateAx>
        <c:axId val="15382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24640"/>
        <c:crosses val="autoZero"/>
        <c:auto val="1"/>
        <c:lblOffset val="100"/>
        <c:baseTimeUnit val="years"/>
      </c:dateAx>
      <c:valAx>
        <c:axId val="15382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2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335.78</c:v>
                </c:pt>
                <c:pt idx="1">
                  <c:v>346.9</c:v>
                </c:pt>
                <c:pt idx="2">
                  <c:v>362.71</c:v>
                </c:pt>
                <c:pt idx="3">
                  <c:v>394.29</c:v>
                </c:pt>
                <c:pt idx="4">
                  <c:v>411.99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51008"/>
        <c:axId val="15385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313.41000000000003</c:v>
                </c:pt>
                <c:pt idx="1">
                  <c:v>359.48</c:v>
                </c:pt>
                <c:pt idx="2">
                  <c:v>350.91</c:v>
                </c:pt>
                <c:pt idx="3">
                  <c:v>349.08</c:v>
                </c:pt>
                <c:pt idx="4">
                  <c:v>382.09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51008"/>
        <c:axId val="153852928"/>
      </c:lineChart>
      <c:dateAx>
        <c:axId val="153851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852928"/>
        <c:crosses val="autoZero"/>
        <c:auto val="1"/>
        <c:lblOffset val="100"/>
        <c:baseTimeUnit val="years"/>
      </c:dateAx>
      <c:valAx>
        <c:axId val="15385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851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【1,078.58】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【419.50】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M5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愛媛県　今治市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166059</v>
      </c>
      <c r="AM8" s="64"/>
      <c r="AN8" s="64"/>
      <c r="AO8" s="64"/>
      <c r="AP8" s="64"/>
      <c r="AQ8" s="64"/>
      <c r="AR8" s="64"/>
      <c r="AS8" s="64"/>
      <c r="AT8" s="63">
        <f>データ!S6</f>
        <v>419.13</v>
      </c>
      <c r="AU8" s="63"/>
      <c r="AV8" s="63"/>
      <c r="AW8" s="63"/>
      <c r="AX8" s="63"/>
      <c r="AY8" s="63"/>
      <c r="AZ8" s="63"/>
      <c r="BA8" s="63"/>
      <c r="BB8" s="63">
        <f>データ!T6</f>
        <v>396.2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0.95</v>
      </c>
      <c r="Q10" s="63"/>
      <c r="R10" s="63"/>
      <c r="S10" s="63"/>
      <c r="T10" s="63"/>
      <c r="U10" s="63"/>
      <c r="V10" s="63"/>
      <c r="W10" s="63">
        <f>データ!P6</f>
        <v>98.23</v>
      </c>
      <c r="X10" s="63"/>
      <c r="Y10" s="63"/>
      <c r="Z10" s="63"/>
      <c r="AA10" s="63"/>
      <c r="AB10" s="63"/>
      <c r="AC10" s="63"/>
      <c r="AD10" s="64">
        <f>データ!Q6</f>
        <v>2741</v>
      </c>
      <c r="AE10" s="64"/>
      <c r="AF10" s="64"/>
      <c r="AG10" s="64"/>
      <c r="AH10" s="64"/>
      <c r="AI10" s="64"/>
      <c r="AJ10" s="64"/>
      <c r="AK10" s="2"/>
      <c r="AL10" s="64">
        <f>データ!U6</f>
        <v>1574</v>
      </c>
      <c r="AM10" s="64"/>
      <c r="AN10" s="64"/>
      <c r="AO10" s="64"/>
      <c r="AP10" s="64"/>
      <c r="AQ10" s="64"/>
      <c r="AR10" s="64"/>
      <c r="AS10" s="64"/>
      <c r="AT10" s="63">
        <f>データ!V6</f>
        <v>0.49</v>
      </c>
      <c r="AU10" s="63"/>
      <c r="AV10" s="63"/>
      <c r="AW10" s="63"/>
      <c r="AX10" s="63"/>
      <c r="AY10" s="63"/>
      <c r="AZ10" s="63"/>
      <c r="BA10" s="63"/>
      <c r="BB10" s="63">
        <f>データ!W6</f>
        <v>3212.24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BL45:BZ46"/>
    <mergeCell ref="C56:P57"/>
    <mergeCell ref="R56:AE57"/>
    <mergeCell ref="AG56:AT57"/>
    <mergeCell ref="AV56:BI57"/>
    <mergeCell ref="B60:BJ61"/>
    <mergeCell ref="BL47:BZ63"/>
    <mergeCell ref="BL64:BZ65"/>
    <mergeCell ref="C79:T80"/>
    <mergeCell ref="W79:AN80"/>
    <mergeCell ref="AQ79:BH80"/>
    <mergeCell ref="BL66:BZ82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382027</v>
      </c>
      <c r="D6" s="31">
        <f t="shared" si="3"/>
        <v>47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愛媛県　今治市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0.95</v>
      </c>
      <c r="P6" s="32">
        <f t="shared" si="3"/>
        <v>98.23</v>
      </c>
      <c r="Q6" s="32">
        <f t="shared" si="3"/>
        <v>2741</v>
      </c>
      <c r="R6" s="32">
        <f t="shared" si="3"/>
        <v>166059</v>
      </c>
      <c r="S6" s="32">
        <f t="shared" si="3"/>
        <v>419.13</v>
      </c>
      <c r="T6" s="32">
        <f t="shared" si="3"/>
        <v>396.2</v>
      </c>
      <c r="U6" s="32">
        <f t="shared" si="3"/>
        <v>1574</v>
      </c>
      <c r="V6" s="32">
        <f t="shared" si="3"/>
        <v>0.49</v>
      </c>
      <c r="W6" s="32">
        <f t="shared" si="3"/>
        <v>3212.24</v>
      </c>
      <c r="X6" s="33">
        <f>IF(X7="",NA(),X7)</f>
        <v>65.819999999999993</v>
      </c>
      <c r="Y6" s="33">
        <f t="shared" ref="Y6:AG6" si="4">IF(Y7="",NA(),Y7)</f>
        <v>66.290000000000006</v>
      </c>
      <c r="Z6" s="33">
        <f t="shared" si="4"/>
        <v>64.17</v>
      </c>
      <c r="AA6" s="33">
        <f t="shared" si="4"/>
        <v>59.62</v>
      </c>
      <c r="AB6" s="33">
        <f t="shared" si="4"/>
        <v>60.13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817.43</v>
      </c>
      <c r="BF6" s="33">
        <f t="shared" ref="BF6:BN6" si="7">IF(BF7="",NA(),BF7)</f>
        <v>745.67</v>
      </c>
      <c r="BG6" s="33">
        <f t="shared" si="7"/>
        <v>697.45</v>
      </c>
      <c r="BH6" s="33">
        <f t="shared" si="7"/>
        <v>659.95</v>
      </c>
      <c r="BI6" s="33">
        <f t="shared" si="7"/>
        <v>566.87</v>
      </c>
      <c r="BJ6" s="33">
        <f t="shared" si="7"/>
        <v>804.21</v>
      </c>
      <c r="BK6" s="33">
        <f t="shared" si="7"/>
        <v>866.07</v>
      </c>
      <c r="BL6" s="33">
        <f t="shared" si="7"/>
        <v>827.19</v>
      </c>
      <c r="BM6" s="33">
        <f t="shared" si="7"/>
        <v>817.63</v>
      </c>
      <c r="BN6" s="33">
        <f t="shared" si="7"/>
        <v>830.5</v>
      </c>
      <c r="BO6" s="32" t="str">
        <f>IF(BO7="","",IF(BO7="-","【-】","【"&amp;SUBSTITUTE(TEXT(BO7,"#,##0.00"),"-","△")&amp;"】"))</f>
        <v>【1,078.58】</v>
      </c>
      <c r="BP6" s="33">
        <f>IF(BP7="",NA(),BP7)</f>
        <v>45.28</v>
      </c>
      <c r="BQ6" s="33">
        <f t="shared" ref="BQ6:BY6" si="8">IF(BQ7="",NA(),BQ7)</f>
        <v>43.44</v>
      </c>
      <c r="BR6" s="33">
        <f t="shared" si="8"/>
        <v>41.91</v>
      </c>
      <c r="BS6" s="33">
        <f t="shared" si="8"/>
        <v>39.53</v>
      </c>
      <c r="BT6" s="33">
        <f t="shared" si="8"/>
        <v>40.880000000000003</v>
      </c>
      <c r="BU6" s="33">
        <f t="shared" si="8"/>
        <v>48.08</v>
      </c>
      <c r="BV6" s="33">
        <f t="shared" si="8"/>
        <v>43.46</v>
      </c>
      <c r="BW6" s="33">
        <f t="shared" si="8"/>
        <v>45.01</v>
      </c>
      <c r="BX6" s="33">
        <f t="shared" si="8"/>
        <v>46.31</v>
      </c>
      <c r="BY6" s="33">
        <f t="shared" si="8"/>
        <v>43.66</v>
      </c>
      <c r="BZ6" s="32" t="str">
        <f>IF(BZ7="","",IF(BZ7="-","【-】","【"&amp;SUBSTITUTE(TEXT(BZ7,"#,##0.00"),"-","△")&amp;"】"))</f>
        <v>【40.39】</v>
      </c>
      <c r="CA6" s="33">
        <f>IF(CA7="",NA(),CA7)</f>
        <v>335.78</v>
      </c>
      <c r="CB6" s="33">
        <f t="shared" ref="CB6:CJ6" si="9">IF(CB7="",NA(),CB7)</f>
        <v>346.9</v>
      </c>
      <c r="CC6" s="33">
        <f t="shared" si="9"/>
        <v>362.71</v>
      </c>
      <c r="CD6" s="33">
        <f t="shared" si="9"/>
        <v>394.29</v>
      </c>
      <c r="CE6" s="33">
        <f t="shared" si="9"/>
        <v>411.99</v>
      </c>
      <c r="CF6" s="33">
        <f t="shared" si="9"/>
        <v>313.41000000000003</v>
      </c>
      <c r="CG6" s="33">
        <f t="shared" si="9"/>
        <v>359.48</v>
      </c>
      <c r="CH6" s="33">
        <f t="shared" si="9"/>
        <v>350.91</v>
      </c>
      <c r="CI6" s="33">
        <f t="shared" si="9"/>
        <v>349.08</v>
      </c>
      <c r="CJ6" s="33">
        <f t="shared" si="9"/>
        <v>382.09</v>
      </c>
      <c r="CK6" s="32" t="str">
        <f>IF(CK7="","",IF(CK7="-","【-】","【"&amp;SUBSTITUTE(TEXT(CK7,"#,##0.00"),"-","△")&amp;"】"))</f>
        <v>【419.50】</v>
      </c>
      <c r="CL6" s="33">
        <f>IF(CL7="",NA(),CL7)</f>
        <v>37.549999999999997</v>
      </c>
      <c r="CM6" s="33">
        <f t="shared" ref="CM6:CU6" si="10">IF(CM7="",NA(),CM7)</f>
        <v>37.24</v>
      </c>
      <c r="CN6" s="33">
        <f t="shared" si="10"/>
        <v>39.56</v>
      </c>
      <c r="CO6" s="33">
        <f t="shared" si="10"/>
        <v>37.659999999999997</v>
      </c>
      <c r="CP6" s="33">
        <f t="shared" si="10"/>
        <v>36.71</v>
      </c>
      <c r="CQ6" s="33">
        <f t="shared" si="10"/>
        <v>37.4</v>
      </c>
      <c r="CR6" s="33">
        <f t="shared" si="10"/>
        <v>37.130000000000003</v>
      </c>
      <c r="CS6" s="33">
        <f t="shared" si="10"/>
        <v>38.24</v>
      </c>
      <c r="CT6" s="33">
        <f t="shared" si="10"/>
        <v>39.42</v>
      </c>
      <c r="CU6" s="33">
        <f t="shared" si="10"/>
        <v>39.68</v>
      </c>
      <c r="CV6" s="32" t="str">
        <f>IF(CV7="","",IF(CV7="-","【-】","【"&amp;SUBSTITUTE(TEXT(CV7,"#,##0.00"),"-","△")&amp;"】"))</f>
        <v>【35.64】</v>
      </c>
      <c r="CW6" s="33">
        <f>IF(CW7="",NA(),CW7)</f>
        <v>78.88</v>
      </c>
      <c r="CX6" s="33">
        <f t="shared" ref="CX6:DF6" si="11">IF(CX7="",NA(),CX7)</f>
        <v>80.58</v>
      </c>
      <c r="CY6" s="33">
        <f t="shared" si="11"/>
        <v>81.11</v>
      </c>
      <c r="CZ6" s="33">
        <f t="shared" si="11"/>
        <v>81.75</v>
      </c>
      <c r="DA6" s="33">
        <f t="shared" si="11"/>
        <v>82.66</v>
      </c>
      <c r="DB6" s="33">
        <f t="shared" si="11"/>
        <v>80.989999999999995</v>
      </c>
      <c r="DC6" s="33">
        <f t="shared" si="11"/>
        <v>81.8</v>
      </c>
      <c r="DD6" s="33">
        <f t="shared" si="11"/>
        <v>81.84</v>
      </c>
      <c r="DE6" s="33">
        <f t="shared" si="11"/>
        <v>82.97</v>
      </c>
      <c r="DF6" s="33">
        <f t="shared" si="11"/>
        <v>83.95</v>
      </c>
      <c r="DG6" s="32" t="str">
        <f>IF(DG7="","",IF(DG7="-","【-】","【"&amp;SUBSTITUTE(TEXT(DG7,"#,##0.00"),"-","△")&amp;"】"))</f>
        <v>【77.00】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0.23</v>
      </c>
      <c r="EE6" s="33">
        <f t="shared" ref="EE6:EM6" si="14">IF(EE7="",NA(),EE7)</f>
        <v>0.64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0.01</v>
      </c>
      <c r="EJ6" s="33">
        <f t="shared" si="14"/>
        <v>0.02</v>
      </c>
      <c r="EK6" s="32">
        <f t="shared" si="14"/>
        <v>0</v>
      </c>
      <c r="EL6" s="33">
        <f t="shared" si="14"/>
        <v>0.14000000000000001</v>
      </c>
      <c r="EM6" s="33">
        <f t="shared" si="14"/>
        <v>0.05</v>
      </c>
      <c r="EN6" s="32" t="str">
        <f>IF(EN7="","",IF(EN7="-","【-】","【"&amp;SUBSTITUTE(TEXT(EN7,"#,##0.00"),"-","△")&amp;"】"))</f>
        <v>【0.14】</v>
      </c>
    </row>
    <row r="7" spans="1:144" s="34" customFormat="1">
      <c r="A7" s="26"/>
      <c r="B7" s="35">
        <v>2014</v>
      </c>
      <c r="C7" s="35">
        <v>382027</v>
      </c>
      <c r="D7" s="35">
        <v>47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0.95</v>
      </c>
      <c r="P7" s="36">
        <v>98.23</v>
      </c>
      <c r="Q7" s="36">
        <v>2741</v>
      </c>
      <c r="R7" s="36">
        <v>166059</v>
      </c>
      <c r="S7" s="36">
        <v>419.13</v>
      </c>
      <c r="T7" s="36">
        <v>396.2</v>
      </c>
      <c r="U7" s="36">
        <v>1574</v>
      </c>
      <c r="V7" s="36">
        <v>0.49</v>
      </c>
      <c r="W7" s="36">
        <v>3212.24</v>
      </c>
      <c r="X7" s="36">
        <v>65.819999999999993</v>
      </c>
      <c r="Y7" s="36">
        <v>66.290000000000006</v>
      </c>
      <c r="Z7" s="36">
        <v>64.17</v>
      </c>
      <c r="AA7" s="36">
        <v>59.62</v>
      </c>
      <c r="AB7" s="36">
        <v>60.13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817.43</v>
      </c>
      <c r="BF7" s="36">
        <v>745.67</v>
      </c>
      <c r="BG7" s="36">
        <v>697.45</v>
      </c>
      <c r="BH7" s="36">
        <v>659.95</v>
      </c>
      <c r="BI7" s="36">
        <v>566.87</v>
      </c>
      <c r="BJ7" s="36">
        <v>804.21</v>
      </c>
      <c r="BK7" s="36">
        <v>866.07</v>
      </c>
      <c r="BL7" s="36">
        <v>827.19</v>
      </c>
      <c r="BM7" s="36">
        <v>817.63</v>
      </c>
      <c r="BN7" s="36">
        <v>830.5</v>
      </c>
      <c r="BO7" s="36">
        <v>1078.58</v>
      </c>
      <c r="BP7" s="36">
        <v>45.28</v>
      </c>
      <c r="BQ7" s="36">
        <v>43.44</v>
      </c>
      <c r="BR7" s="36">
        <v>41.91</v>
      </c>
      <c r="BS7" s="36">
        <v>39.53</v>
      </c>
      <c r="BT7" s="36">
        <v>40.880000000000003</v>
      </c>
      <c r="BU7" s="36">
        <v>48.08</v>
      </c>
      <c r="BV7" s="36">
        <v>43.46</v>
      </c>
      <c r="BW7" s="36">
        <v>45.01</v>
      </c>
      <c r="BX7" s="36">
        <v>46.31</v>
      </c>
      <c r="BY7" s="36">
        <v>43.66</v>
      </c>
      <c r="BZ7" s="36">
        <v>40.39</v>
      </c>
      <c r="CA7" s="36">
        <v>335.78</v>
      </c>
      <c r="CB7" s="36">
        <v>346.9</v>
      </c>
      <c r="CC7" s="36">
        <v>362.71</v>
      </c>
      <c r="CD7" s="36">
        <v>394.29</v>
      </c>
      <c r="CE7" s="36">
        <v>411.99</v>
      </c>
      <c r="CF7" s="36">
        <v>313.41000000000003</v>
      </c>
      <c r="CG7" s="36">
        <v>359.48</v>
      </c>
      <c r="CH7" s="36">
        <v>350.91</v>
      </c>
      <c r="CI7" s="36">
        <v>349.08</v>
      </c>
      <c r="CJ7" s="36">
        <v>382.09</v>
      </c>
      <c r="CK7" s="36">
        <v>419.5</v>
      </c>
      <c r="CL7" s="36">
        <v>37.549999999999997</v>
      </c>
      <c r="CM7" s="36">
        <v>37.24</v>
      </c>
      <c r="CN7" s="36">
        <v>39.56</v>
      </c>
      <c r="CO7" s="36">
        <v>37.659999999999997</v>
      </c>
      <c r="CP7" s="36">
        <v>36.71</v>
      </c>
      <c r="CQ7" s="36">
        <v>37.4</v>
      </c>
      <c r="CR7" s="36">
        <v>37.130000000000003</v>
      </c>
      <c r="CS7" s="36">
        <v>38.24</v>
      </c>
      <c r="CT7" s="36">
        <v>39.42</v>
      </c>
      <c r="CU7" s="36">
        <v>39.68</v>
      </c>
      <c r="CV7" s="36">
        <v>35.64</v>
      </c>
      <c r="CW7" s="36">
        <v>78.88</v>
      </c>
      <c r="CX7" s="36">
        <v>80.58</v>
      </c>
      <c r="CY7" s="36">
        <v>81.11</v>
      </c>
      <c r="CZ7" s="36">
        <v>81.75</v>
      </c>
      <c r="DA7" s="36">
        <v>82.66</v>
      </c>
      <c r="DB7" s="36">
        <v>80.989999999999995</v>
      </c>
      <c r="DC7" s="36">
        <v>81.8</v>
      </c>
      <c r="DD7" s="36">
        <v>81.84</v>
      </c>
      <c r="DE7" s="36">
        <v>82.97</v>
      </c>
      <c r="DF7" s="36">
        <v>83.95</v>
      </c>
      <c r="DG7" s="36">
        <v>77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0.23</v>
      </c>
      <c r="EE7" s="36">
        <v>0.64</v>
      </c>
      <c r="EF7" s="36">
        <v>0</v>
      </c>
      <c r="EG7" s="36">
        <v>0</v>
      </c>
      <c r="EH7" s="36">
        <v>0</v>
      </c>
      <c r="EI7" s="36">
        <v>0.01</v>
      </c>
      <c r="EJ7" s="36">
        <v>0.02</v>
      </c>
      <c r="EK7" s="36">
        <v>0</v>
      </c>
      <c r="EL7" s="36">
        <v>0.14000000000000001</v>
      </c>
      <c r="EM7" s="36">
        <v>0.05</v>
      </c>
      <c r="EN7" s="36">
        <v>0.14000000000000001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正岡拓也</cp:lastModifiedBy>
  <dcterms:created xsi:type="dcterms:W3CDTF">2016-02-03T09:21:14Z</dcterms:created>
  <dcterms:modified xsi:type="dcterms:W3CDTF">2016-02-10T07:55:15Z</dcterms:modified>
  <cp:category/>
</cp:coreProperties>
</file>