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W8" i="4"/>
  <c r="I8" i="4"/>
  <c r="B6" i="4"/>
  <c r="C10" i="5" l="1"/>
  <c r="D10" i="5"/>
  <c r="E10" i="5"/>
  <c r="B10" i="5"/>
</calcChain>
</file>

<file path=xl/sharedStrings.xml><?xml version="1.0" encoding="utf-8"?>
<sst xmlns="http://schemas.openxmlformats.org/spreadsheetml/2006/main" count="232" uniqueCount="111">
  <si>
    <t>経営比較分析表</t>
    <phoneticPr fontId="5"/>
  </si>
  <si>
    <t>業務名</t>
    <rPh sb="2" eb="3">
      <t>メイ</t>
    </rPh>
    <phoneticPr fontId="5"/>
  </si>
  <si>
    <t>業種名</t>
    <rPh sb="2" eb="3">
      <t>メイ</t>
    </rPh>
    <phoneticPr fontId="5"/>
  </si>
  <si>
    <t>事業名</t>
    <phoneticPr fontId="5"/>
  </si>
  <si>
    <t>類似団体区分</t>
    <rPh sb="4" eb="6">
      <t>クブン</t>
    </rPh>
    <phoneticPr fontId="5"/>
  </si>
  <si>
    <t>人口（人）</t>
    <rPh sb="0" eb="2">
      <t>ジンコウ</t>
    </rPh>
    <rPh sb="3" eb="4">
      <t>ヒト</t>
    </rPh>
    <phoneticPr fontId="5"/>
  </si>
  <si>
    <r>
      <t>面積(km</t>
    </r>
    <r>
      <rPr>
        <b/>
        <vertAlign val="superscript"/>
        <sz val="11"/>
        <color theme="1"/>
        <rFont val="ＭＳ ゴシック"/>
        <family val="3"/>
        <charset val="128"/>
      </rPr>
      <t>2</t>
    </r>
    <r>
      <rPr>
        <b/>
        <sz val="11"/>
        <color theme="1"/>
        <rFont val="ＭＳ ゴシック"/>
        <family val="3"/>
        <charset val="128"/>
      </rPr>
      <t>)</t>
    </r>
    <phoneticPr fontId="5"/>
  </si>
  <si>
    <r>
      <t>人口密度(人/km</t>
    </r>
    <r>
      <rPr>
        <b/>
        <vertAlign val="superscript"/>
        <sz val="11"/>
        <color theme="1"/>
        <rFont val="ＭＳ ゴシック"/>
        <family val="3"/>
        <charset val="128"/>
      </rPr>
      <t>2</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</si>
  <si>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</si>
  <si>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</si>
  <si>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</si>
  <si>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</si>
  <si>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</si>
  <si>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普及率(％)</t>
    <phoneticPr fontId="5"/>
  </si>
  <si>
    <t>有収率(％)</t>
    <rPh sb="0" eb="1">
      <t>ユウ</t>
    </rPh>
    <rPh sb="1" eb="3">
      <t>シュウリツ</t>
    </rPh>
    <phoneticPr fontId="5"/>
  </si>
  <si>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5"/>
  </si>
  <si>
    <t>処理区域内人口(人)</t>
    <rPh sb="0" eb="2">
      <t>ショリ</t>
    </rPh>
    <rPh sb="2" eb="5">
      <t>クイキナイ</t>
    </rPh>
    <phoneticPr fontId="5"/>
  </si>
  <si>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5"/>
  </si>
  <si>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5"/>
  </si>
  <si>
    <t>－</t>
    <phoneticPr fontId="5"/>
  </si>
  <si>
    <t>類似団体平均値（平均値）</t>
    <phoneticPr fontId="5"/>
  </si>
  <si>
    <t>【】</t>
    <phoneticPr fontId="5"/>
  </si>
  <si>
    <t>平成26年度全国平均</t>
    <phoneticPr fontId="5"/>
  </si>
  <si>
    <t>分析欄</t>
    <rPh sb="0" eb="2">
      <t>ブンセキ</t>
    </rPh>
    <rPh sb="2" eb="3">
      <t>ラン</t>
    </rPh>
    <phoneticPr fontId="5"/>
  </si>
  <si>
    <t>1. 経営の健全性・効率性</t>
    <phoneticPr fontId="5"/>
  </si>
  <si>
    <t>1. 経営の健全性・効率性について</t>
    <phoneticPr fontId="5"/>
  </si>
  <si>
    <t>「単年度の収支」</t>
    <phoneticPr fontId="5"/>
  </si>
  <si>
    <t>「累積欠損」</t>
    <rPh sb="1" eb="3">
      <t>ルイセキ</t>
    </rPh>
    <rPh sb="3" eb="5">
      <t>ケッソン</t>
    </rPh>
    <phoneticPr fontId="5"/>
  </si>
  <si>
    <t>「支払能力」</t>
    <phoneticPr fontId="5"/>
  </si>
  <si>
    <t>「債務残高」</t>
    <rPh sb="1" eb="3">
      <t>サイム</t>
    </rPh>
    <rPh sb="3" eb="5">
      <t>ザンダカ</t>
    </rPh>
    <phoneticPr fontId="5"/>
  </si>
  <si>
    <t>2. 老朽化の状況について</t>
    <phoneticPr fontId="5"/>
  </si>
  <si>
    <t>「料金水準の適切性」</t>
    <rPh sb="1" eb="3">
      <t>リョウキン</t>
    </rPh>
    <rPh sb="3" eb="5">
      <t>スイジュン</t>
    </rPh>
    <rPh sb="6" eb="8">
      <t>テキセツ</t>
    </rPh>
    <rPh sb="8" eb="9">
      <t>セイ</t>
    </rPh>
    <phoneticPr fontId="5"/>
  </si>
  <si>
    <t>「費用の効率性」</t>
    <rPh sb="1" eb="3">
      <t>ヒヨウ</t>
    </rPh>
    <rPh sb="4" eb="6">
      <t>コウリツ</t>
    </rPh>
    <rPh sb="6" eb="7">
      <t>セイ</t>
    </rPh>
    <phoneticPr fontId="5"/>
  </si>
  <si>
    <t>「施設の効率性」</t>
    <rPh sb="1" eb="3">
      <t>シセツ</t>
    </rPh>
    <rPh sb="4" eb="6">
      <t>コウリツ</t>
    </rPh>
    <rPh sb="6" eb="7">
      <t>セイ</t>
    </rPh>
    <phoneticPr fontId="5"/>
  </si>
  <si>
    <t>「使用料対象の捕捉」</t>
    <rPh sb="1" eb="4">
      <t>シヨウリョウ</t>
    </rPh>
    <rPh sb="4" eb="6">
      <t>タイショウ</t>
    </rPh>
    <rPh sb="7" eb="9">
      <t>ホソク</t>
    </rPh>
    <phoneticPr fontId="5"/>
  </si>
  <si>
    <t>2. 老朽化の状況</t>
    <phoneticPr fontId="5"/>
  </si>
  <si>
    <t>全体総括</t>
    <rPh sb="0" eb="2">
      <t>ゼンタイ</t>
    </rPh>
    <rPh sb="2" eb="4">
      <t>ソウカツ</t>
    </rPh>
    <phoneticPr fontId="5"/>
  </si>
  <si>
    <t>「施設全体の減価償却の状況」</t>
    <rPh sb="1" eb="3">
      <t>シセツ</t>
    </rPh>
    <rPh sb="3" eb="5">
      <t>ゼンタイ</t>
    </rPh>
    <rPh sb="6" eb="8">
      <t>ゲンカ</t>
    </rPh>
    <rPh sb="8" eb="10">
      <t>ショウキャク</t>
    </rPh>
    <rPh sb="11" eb="13">
      <t>ジョウキョウ</t>
    </rPh>
    <phoneticPr fontId="5"/>
  </si>
  <si>
    <t>「管渠の経年化の状況」</t>
    <rPh sb="4" eb="7">
      <t>ケイネンカ</t>
    </rPh>
    <rPh sb="8" eb="10">
      <t>ジョウキョウ</t>
    </rPh>
    <phoneticPr fontId="5"/>
  </si>
  <si>
    <t>「管渠の更新投資・老朽化対策の実施状況」</t>
    <rPh sb="4" eb="6">
      <t>コウシン</t>
    </rPh>
    <rPh sb="6" eb="8">
      <t>トウシ</t>
    </rPh>
    <rPh sb="9" eb="12">
      <t>ロウキュウカ</t>
    </rPh>
    <rPh sb="12" eb="14">
      <t>タイサク</t>
    </rPh>
    <rPh sb="15" eb="17">
      <t>ジッシ</t>
    </rPh>
    <rPh sb="17" eb="19">
      <t>ジョウキョウ</t>
    </rPh>
    <phoneticPr fontId="5"/>
  </si>
  <si>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5"/>
  </si>
  <si>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5"/>
  </si>
  <si>
    <t>下水道事業(法非適用)</t>
    <rPh sb="3" eb="5">
      <t>ジギョウ</t>
    </rPh>
    <rPh sb="6" eb="7">
      <t>ホウ</t>
    </rPh>
    <rPh sb="7" eb="8">
      <t>ヒ</t>
    </rPh>
    <rPh sb="8" eb="10">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</si>
  <si>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</si>
  <si>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</si>
  <si>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</si>
  <si>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</si>
  <si>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</si>
  <si>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</si>
  <si>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</si>
  <si>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</si>
  <si>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</si>
  <si>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</si>
  <si>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</si>
  <si>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</si>
  <si>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①収益的収支比率(％)</t>
    <rPh sb="1" eb="4">
      <t>シュウエキテキ</t>
    </rPh>
    <phoneticPr fontId="5"/>
  </si>
  <si>
    <t>②累積欠損金比率(％)</t>
    <phoneticPr fontId="5"/>
  </si>
  <si>
    <t>③流動比率(％)</t>
    <rPh sb="1" eb="3">
      <t>リュウドウ</t>
    </rPh>
    <rPh sb="3" eb="5">
      <t>ヒリツ</t>
    </rPh>
    <phoneticPr fontId="5"/>
  </si>
  <si>
    <t>④企業債残高対事業規模比率(％)</t>
    <phoneticPr fontId="5"/>
  </si>
  <si>
    <t>⑤経費回収率(％)</t>
    <phoneticPr fontId="5"/>
  </si>
  <si>
    <t>⑥汚水処理原価(円)</t>
    <rPh sb="1" eb="3">
      <t>オスイ</t>
    </rPh>
    <rPh sb="3" eb="5">
      <t>ショリ</t>
    </rPh>
    <rPh sb="5" eb="7">
      <t>ゲンカ</t>
    </rPh>
    <rPh sb="8" eb="9">
      <t>エン</t>
    </rPh>
    <phoneticPr fontId="5"/>
  </si>
  <si>
    <t>⑦施設利用率(％)</t>
    <rPh sb="1" eb="3">
      <t>シセツ</t>
    </rPh>
    <rPh sb="3" eb="6">
      <t>リヨウリツ</t>
    </rPh>
    <phoneticPr fontId="5"/>
  </si>
  <si>
    <t>⑧水洗化率(％)</t>
    <phoneticPr fontId="5"/>
  </si>
  <si>
    <t>①有形固定資産減価償却率(％)</t>
    <rPh sb="1" eb="3">
      <t>ユウケイ</t>
    </rPh>
    <rPh sb="3" eb="5">
      <t>コテイ</t>
    </rPh>
    <rPh sb="5" eb="7">
      <t>シサン</t>
    </rPh>
    <rPh sb="7" eb="9">
      <t>ゲンカ</t>
    </rPh>
    <rPh sb="9" eb="11">
      <t>ショウキャク</t>
    </rPh>
    <rPh sb="11" eb="12">
      <t>リツ</t>
    </rPh>
    <phoneticPr fontId="5"/>
  </si>
  <si>
    <t>②管渠老朽化率(％)</t>
    <phoneticPr fontId="5"/>
  </si>
  <si>
    <t>③管渠改善率(％)</t>
    <phoneticPr fontId="5"/>
  </si>
  <si>
    <t>小項目</t>
    <rPh sb="0" eb="3">
      <t>ショウコウモク</t>
    </rPh>
    <phoneticPr fontId="5"/>
  </si>
  <si>
    <t>都道府県名</t>
    <rPh sb="0" eb="4">
      <t>トドウフケン</t>
    </rPh>
    <rPh sb="4" eb="5">
      <t>メイ</t>
    </rPh>
    <phoneticPr fontId="5"/>
  </si>
  <si>
    <t>法適・法非適</t>
    <rPh sb="0" eb="1">
      <t>ホウ</t>
    </rPh>
    <rPh sb="1" eb="2">
      <t>テキ</t>
    </rPh>
    <rPh sb="3" eb="4">
      <t>ホウ</t>
    </rPh>
    <rPh sb="4" eb="5">
      <t>ヒ</t>
    </rPh>
    <rPh sb="5" eb="6">
      <t>テキ</t>
    </rPh>
    <phoneticPr fontId="5"/>
  </si>
  <si>
    <t>業種名称</t>
    <rPh sb="0" eb="2">
      <t>ギョウシュ</t>
    </rPh>
    <rPh sb="2" eb="4">
      <t>メイショウ</t>
    </rPh>
    <phoneticPr fontId="5"/>
  </si>
  <si>
    <t>事業名称</t>
    <rPh sb="0" eb="2">
      <t>ジギョウ</t>
    </rPh>
    <rPh sb="2" eb="4">
      <t>メイショウ</t>
    </rPh>
    <phoneticPr fontId="5"/>
  </si>
  <si>
    <t>類似団体</t>
    <rPh sb="0" eb="2">
      <t>ルイジ</t>
    </rPh>
    <rPh sb="2" eb="4">
      <t>ダンタイ</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</si>
  <si>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</si>
  <si>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</si>
  <si>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普及率</t>
    <rPh sb="0" eb="2">
      <t>フキュウ</t>
    </rPh>
    <rPh sb="2" eb="3">
      <t>リツ</t>
    </rPh>
    <phoneticPr fontId="5"/>
  </si>
  <si>
    <t>有収率</t>
    <rPh sb="0" eb="1">
      <t>ユウ</t>
    </rPh>
    <rPh sb="1" eb="3">
      <t>シュウリツ</t>
    </rPh>
    <phoneticPr fontId="5"/>
  </si>
  <si>
    <t>1ヶ月20㎥当たり家庭料金</t>
    <rPh sb="2" eb="3">
      <t>ゲツ</t>
    </rPh>
    <rPh sb="6" eb="7">
      <t>ア</t>
    </rPh>
    <rPh sb="9" eb="11">
      <t>カテイ</t>
    </rPh>
    <rPh sb="11" eb="13">
      <t>リョウキン</t>
    </rPh>
    <phoneticPr fontId="5"/>
  </si>
  <si>
    <t>人口</t>
    <rPh sb="0" eb="2">
      <t>ジンコウ</t>
    </rPh>
    <phoneticPr fontId="5"/>
  </si>
  <si>
    <t>面積</t>
    <rPh sb="0" eb="2">
      <t>メンセキ</t>
    </rPh>
    <phoneticPr fontId="5"/>
  </si>
  <si>
    <t>人口密度</t>
    <rPh sb="0" eb="2">
      <t>ジンコウ</t>
    </rPh>
    <rPh sb="2" eb="4">
      <t>ミツド</t>
    </rPh>
    <phoneticPr fontId="5"/>
  </si>
  <si>
    <t>処理区域内人口</t>
  </si>
  <si>
    <t>処理区域面積</t>
  </si>
  <si>
    <t>処理区域内人口密度</t>
  </si>
  <si>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</si>
  <si>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</si>
  <si>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</si>
  <si>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</si>
  <si>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</si>
  <si>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</si>
  <si>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</si>
  <si>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</si>
  <si>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</si>
  <si>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</si>
  <si>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</si>
  <si>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</si>
  <si>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参照用</t>
    <rPh sb="0" eb="3">
      <t>サンショウヨウ</t>
    </rPh>
    <phoneticPr fontId="5"/>
  </si>
  <si>
    <t>愛媛県　今治市</t>
  </si>
  <si>
    <t>法非適用</t>
  </si>
  <si>
    <t>下水道事業</t>
  </si>
  <si>
    <t>個別排水処理</t>
  </si>
  <si>
    <t>L2</t>
  </si>
  <si>
    <t>-</t>
  </si>
  <si>
    <t>該当数値なし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</si>
  <si>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</si>
  <si>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</si>
  <si>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</si>
  <si>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</si>
  <si>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</si>
  <si>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整備事業は完成しており、大規模な改修等も行っていないが、特に整備地区が島嶼部の小集落を中心とした過疎地域であるため、人口減少の影響を大きく受けており、有収水量の減少によって、汚水処理原価が高くなっている。経費回収率については、類似団体平均値と比べてかなり低くなっている。企業債残高については逓減しているが、有収水量の減少により収益的収支比率が悪化傾向にあり、経費回収率については類似団体平均値と比べてかなり低位となっている。
　人口減少や節水機器の普及、社会情勢の変化による上水道使用量の減少等により施設利用率は、類似団体平均値と比べて低くなっているが、水洗化率については、H26年度に水洗便所設置済人口が増加したため、類似団体平均値と比べて高くなっている。</t>
    <rPh sb="164" eb="167">
      <t>シュウエキテキ</t>
    </rPh>
    <rPh sb="167" eb="169">
      <t>シュウシ</t>
    </rPh>
    <rPh sb="169" eb="171">
      <t>ヒリツ</t>
    </rPh>
    <rPh sb="180" eb="182">
      <t>ケイヒ</t>
    </rPh>
    <rPh sb="182" eb="185">
      <t>カイシュウリツ</t>
    </rPh>
    <rPh sb="190" eb="192">
      <t>ルイジ</t>
    </rPh>
    <rPh sb="192" eb="194">
      <t>ダンタイ</t>
    </rPh>
    <rPh sb="194" eb="197">
      <t>ヘイキンチ</t>
    </rPh>
    <rPh sb="198" eb="199">
      <t>クラ</t>
    </rPh>
    <rPh sb="204" eb="206">
      <t>テイイ</t>
    </rPh>
    <rPh sb="291" eb="293">
      <t>ネンド</t>
    </rPh>
    <rPh sb="294" eb="296">
      <t>スイセン</t>
    </rPh>
    <rPh sb="296" eb="298">
      <t>ベンジョ</t>
    </rPh>
    <rPh sb="298" eb="300">
      <t>セッチ</t>
    </rPh>
    <rPh sb="300" eb="301">
      <t>ズミ</t>
    </rPh>
    <rPh sb="301" eb="303">
      <t>ジンコウ</t>
    </rPh>
    <rPh sb="304" eb="306">
      <t>ゾウカ</t>
    </rPh>
    <rPh sb="322" eb="323">
      <t>タカ</t>
    </rPh>
    <phoneticPr fontId="5"/>
  </si>
  <si>
    <t>　供用開始から20年が経過しようとしており、ブロアの故障等があるが、修繕や取替で対応している。</t>
    <rPh sb="1" eb="3">
      <t>キョウヨウ</t>
    </rPh>
    <rPh sb="3" eb="5">
      <t>カイシ</t>
    </rPh>
    <rPh sb="9" eb="10">
      <t>ネン</t>
    </rPh>
    <rPh sb="11" eb="13">
      <t>ケイカ</t>
    </rPh>
    <rPh sb="26" eb="28">
      <t>コショウ</t>
    </rPh>
    <rPh sb="28" eb="29">
      <t>トウ</t>
    </rPh>
    <rPh sb="34" eb="36">
      <t>シュウゼン</t>
    </rPh>
    <rPh sb="37" eb="39">
      <t>トリカエ</t>
    </rPh>
    <rPh sb="40" eb="42">
      <t>タイオウ</t>
    </rPh>
    <phoneticPr fontId="5"/>
  </si>
  <si>
    <t>　整備事業は完了しているため、地方債償還金については逓減することから、汚水処理費用についても逓減していくと考えている。
　今後は施設の老朽化による維持管理費の増加や人口減少等による有収水量の減少が見込まれるため、今まで以上に経費の節減に努めるとともに、定期的な使用料改定を行い引き続き経営改善を図る必要がある。</t>
    <rPh sb="1" eb="3">
      <t>セイビ</t>
    </rPh>
    <rPh sb="6" eb="8">
      <t>カンリョウ</t>
    </rPh>
    <rPh sb="39" eb="41">
      <t>ヒヨウ</t>
    </rPh>
    <rPh sb="46" eb="48">
      <t>テイゲン</t>
    </rPh>
    <rPh sb="61" eb="63">
      <t>コンゴ</t>
    </rPh>
    <rPh sb="64" eb="66">
      <t>シセツ</t>
    </rPh>
    <rPh sb="67" eb="70">
      <t>ロウキュウカ</t>
    </rPh>
    <rPh sb="73" eb="75">
      <t>イジ</t>
    </rPh>
    <rPh sb="75" eb="78">
      <t>カンリヒ</t>
    </rPh>
    <rPh sb="79" eb="81">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</si>
</sst>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9">
    <xf numFmtId="0" fontId="0" fillId="0" borderId="0">
      <alignment vertical="center"/>
    </xf>
    <xf numFmtId="38" fontId="2" fillId="0" borderId="0" applyFont="0" applyFill="0" applyBorder="0" applyAlignment="0" applyProtection="0">
      <alignment vertical="center"/>
    </xf>
    <xf numFmtId="38" fontId="16"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8" fillId="0" borderId="0">
      <alignment vertical="center"/>
    </xf>
    <xf numFmtId="0" fontId="17" fillId="0" borderId="0"/>
    <xf numFmtId="0" fontId="18" fillId="0" borderId="0">
      <alignment vertical="center"/>
    </xf>
    <xf numFmtId="0" fontId="2" fillId="0" borderId="0">
      <alignment vertical="center"/>
    </xf>
    <xf numFmtId="0" fontId="17" fillId="0" borderId="0"/>
    <xf numFmtId="0" fontId="19" fillId="0" borderId="0"/>
    <xf numFmtId="0" fontId="20" fillId="0" borderId="0">
      <alignment vertical="center"/>
    </xf>
    <xf numFmtId="0" fontId="14" fillId="0" borderId="0">
      <alignment vertical="center"/>
    </xf>
    <xf numFmtId="0" fontId="17" fillId="0" borderId="0">
      <alignment vertical="center"/>
    </xf>
    <xf numFmtId="0" fontId="17" fillId="0" borderId="0"/>
    <xf numFmtId="0" fontId="18" fillId="0" borderId="0">
      <alignment vertical="center"/>
    </xf>
    <xf numFmtId="0" fontId="19" fillId="0" borderId="0"/>
    <xf numFmtId="0" fontId="21" fillId="0" borderId="0">
      <alignment vertical="center"/>
    </xf>
    <xf numFmtId="0" fontId="2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6" xfId="0" applyFont="1" applyBorder="1">
      <alignment vertical="center"/>
    </xf>
    <xf numFmtId="0" fontId="6" fillId="0" borderId="0" xfId="0" applyFont="1" applyBorder="1">
      <alignment vertical="center"/>
    </xf>
    <xf numFmtId="0" fontId="6" fillId="0" borderId="7" xfId="0" applyFont="1" applyBorder="1">
      <alignment vertical="center"/>
    </xf>
    <xf numFmtId="0" fontId="14" fillId="0" borderId="0" xfId="0" applyFont="1" applyBorder="1">
      <alignment vertical="center"/>
    </xf>
    <xf numFmtId="0" fontId="15" fillId="0" borderId="0" xfId="0" applyFont="1" applyBorder="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0" borderId="0" xfId="0" applyFont="1" applyBorder="1" applyAlignment="1">
      <alignment horizontal="center" vertical="center"/>
    </xf>
    <xf numFmtId="0" fontId="3"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Border="1" applyAlignment="1">
      <alignment horizontal="left" vertical="center"/>
    </xf>
    <xf numFmtId="0" fontId="13" fillId="0" borderId="7" xfId="0" applyFont="1" applyBorder="1" applyAlignment="1">
      <alignment horizontal="left" vertical="center"/>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177" fontId="6" fillId="0" borderId="2" xfId="0" applyNumberFormat="1" applyFont="1" applyBorder="1" applyAlignment="1" applyProtection="1">
      <alignment horizontal="center" vertical="center"/>
      <protection hidden="1"/>
    </xf>
    <xf numFmtId="176" fontId="6"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6" fillId="0" borderId="2" xfId="0" applyNumberFormat="1" applyFont="1" applyBorder="1" applyAlignment="1" applyProtection="1">
      <alignment horizontal="center" vertical="center"/>
      <protection hidden="1"/>
    </xf>
    <xf numFmtId="0" fontId="7"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3 3" xfId="27"/>
    <cellStyle name="標準 2 3 4" xfId="24"/>
    <cellStyle name="標準 2 3 5" xfId="21"/>
    <cellStyle name="標準 2 4" xfId="10"/>
    <cellStyle name="標準 2 5" xfId="26"/>
    <cellStyle name="標準 2 6" xfId="23"/>
    <cellStyle name="標準 2 7" xfId="20"/>
    <cellStyle name="標準 2_【重要】（県）指数表_書式まとめ" xfId="11"/>
    <cellStyle name="標準 3" xfId="12"/>
    <cellStyle name="標準 3 2" xfId="13"/>
    <cellStyle name="標準 3 2 2" xfId="14"/>
    <cellStyle name="標準 3 3" xfId="15"/>
    <cellStyle name="標準 4" xfId="16"/>
    <cellStyle name="標準 4 2" xfId="28"/>
    <cellStyle name="標準 4 3" xfId="25"/>
    <cellStyle name="標準 4 4" xfId="22"/>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740672"/>
        <c:axId val="16174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1740672"/>
        <c:axId val="161746944"/>
      </c:lineChart>
      <c:dateAx>
        <c:axId val="161740672"/>
        <c:scaling>
          <c:orientation val="minMax"/>
        </c:scaling>
        <c:delete val="1"/>
        <c:axPos val="b"/>
        <c:numFmt formatCode="ge" sourceLinked="1"/>
        <c:majorTickMark val="none"/>
        <c:minorTickMark val="none"/>
        <c:tickLblPos val="none"/>
        <c:crossAx val="161746944"/>
        <c:crosses val="autoZero"/>
        <c:auto val="1"/>
        <c:lblOffset val="100"/>
        <c:baseTimeUnit val="years"/>
      </c:dateAx>
      <c:valAx>
        <c:axId val="1617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4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21.05</c:v>
                </c:pt>
                <c:pt idx="1">
                  <c:v>22.81</c:v>
                </c:pt>
                <c:pt idx="2">
                  <c:v>21.05</c:v>
                </c:pt>
                <c:pt idx="3">
                  <c:v>22.81</c:v>
                </c:pt>
                <c:pt idx="4">
                  <c:v>22.81</c:v>
                </c:pt>
              </c:numCache>
            </c:numRef>
          </c:val>
        </c:ser>
        <c:dLbls>
          <c:showLegendKey val="0"/>
          <c:showVal val="0"/>
          <c:showCatName val="0"/>
          <c:showSerName val="0"/>
          <c:showPercent val="0"/>
          <c:showBubbleSize val="0"/>
        </c:dLbls>
        <c:gapWidth val="150"/>
        <c:axId val="162498816"/>
        <c:axId val="1984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45.57</c:v>
                </c:pt>
                <c:pt idx="2">
                  <c:v>45.33</c:v>
                </c:pt>
                <c:pt idx="3">
                  <c:v>48.69</c:v>
                </c:pt>
                <c:pt idx="4">
                  <c:v>52.52</c:v>
                </c:pt>
              </c:numCache>
            </c:numRef>
          </c:val>
          <c:smooth val="0"/>
        </c:ser>
        <c:dLbls>
          <c:showLegendKey val="0"/>
          <c:showVal val="0"/>
          <c:showCatName val="0"/>
          <c:showSerName val="0"/>
          <c:showPercent val="0"/>
          <c:showBubbleSize val="0"/>
        </c:dLbls>
        <c:marker val="1"/>
        <c:smooth val="0"/>
        <c:axId val="162498816"/>
        <c:axId val="198422912"/>
      </c:lineChart>
      <c:dateAx>
        <c:axId val="162498816"/>
        <c:scaling>
          <c:orientation val="minMax"/>
        </c:scaling>
        <c:delete val="1"/>
        <c:axPos val="b"/>
        <c:numFmt formatCode="ge" sourceLinked="1"/>
        <c:majorTickMark val="none"/>
        <c:minorTickMark val="none"/>
        <c:tickLblPos val="none"/>
        <c:crossAx val="198422912"/>
        <c:crosses val="autoZero"/>
        <c:auto val="1"/>
        <c:lblOffset val="100"/>
        <c:baseTimeUnit val="years"/>
      </c:dateAx>
      <c:valAx>
        <c:axId val="1984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73.56</c:v>
                </c:pt>
                <c:pt idx="1">
                  <c:v>77.91</c:v>
                </c:pt>
                <c:pt idx="2">
                  <c:v>75.61</c:v>
                </c:pt>
                <c:pt idx="3">
                  <c:v>75</c:v>
                </c:pt>
                <c:pt idx="4">
                  <c:v>86.75</c:v>
                </c:pt>
              </c:numCache>
            </c:numRef>
          </c:val>
        </c:ser>
        <c:dLbls>
          <c:showLegendKey val="0"/>
          <c:showVal val="0"/>
          <c:showCatName val="0"/>
          <c:showSerName val="0"/>
          <c:showPercent val="0"/>
          <c:showBubbleSize val="0"/>
        </c:dLbls>
        <c:gapWidth val="150"/>
        <c:axId val="198612864"/>
        <c:axId val="19863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85.41</c:v>
                </c:pt>
                <c:pt idx="2">
                  <c:v>87.3</c:v>
                </c:pt>
                <c:pt idx="3">
                  <c:v>87.42</c:v>
                </c:pt>
                <c:pt idx="4">
                  <c:v>84.94</c:v>
                </c:pt>
              </c:numCache>
            </c:numRef>
          </c:val>
          <c:smooth val="0"/>
        </c:ser>
        <c:dLbls>
          <c:showLegendKey val="0"/>
          <c:showVal val="0"/>
          <c:showCatName val="0"/>
          <c:showSerName val="0"/>
          <c:showPercent val="0"/>
          <c:showBubbleSize val="0"/>
        </c:dLbls>
        <c:marker val="1"/>
        <c:smooth val="0"/>
        <c:axId val="198612864"/>
        <c:axId val="198631424"/>
      </c:lineChart>
      <c:dateAx>
        <c:axId val="198612864"/>
        <c:scaling>
          <c:orientation val="minMax"/>
        </c:scaling>
        <c:delete val="1"/>
        <c:axPos val="b"/>
        <c:numFmt formatCode="ge" sourceLinked="1"/>
        <c:majorTickMark val="none"/>
        <c:minorTickMark val="none"/>
        <c:tickLblPos val="none"/>
        <c:crossAx val="198631424"/>
        <c:crosses val="autoZero"/>
        <c:auto val="1"/>
        <c:lblOffset val="100"/>
        <c:baseTimeUnit val="years"/>
      </c:dateAx>
      <c:valAx>
        <c:axId val="19863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61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73.33</c:v>
                </c:pt>
                <c:pt idx="1">
                  <c:v>69.78</c:v>
                </c:pt>
                <c:pt idx="2">
                  <c:v>69.459999999999994</c:v>
                </c:pt>
                <c:pt idx="3">
                  <c:v>68.09</c:v>
                </c:pt>
                <c:pt idx="4">
                  <c:v>68.650000000000006</c:v>
                </c:pt>
              </c:numCache>
            </c:numRef>
          </c:val>
        </c:ser>
        <c:dLbls>
          <c:showLegendKey val="0"/>
          <c:showVal val="0"/>
          <c:showCatName val="0"/>
          <c:showSerName val="0"/>
          <c:showPercent val="0"/>
          <c:showBubbleSize val="0"/>
        </c:dLbls>
        <c:gapWidth val="150"/>
        <c:axId val="161773056"/>
        <c:axId val="16177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773056"/>
        <c:axId val="161774976"/>
      </c:lineChart>
      <c:dateAx>
        <c:axId val="161773056"/>
        <c:scaling>
          <c:orientation val="minMax"/>
        </c:scaling>
        <c:delete val="1"/>
        <c:axPos val="b"/>
        <c:numFmt formatCode="ge" sourceLinked="1"/>
        <c:majorTickMark val="none"/>
        <c:minorTickMark val="none"/>
        <c:tickLblPos val="none"/>
        <c:crossAx val="161774976"/>
        <c:crosses val="autoZero"/>
        <c:auto val="1"/>
        <c:lblOffset val="100"/>
        <c:baseTimeUnit val="years"/>
      </c:dateAx>
      <c:valAx>
        <c:axId val="16177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7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825920"/>
        <c:axId val="1618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825920"/>
        <c:axId val="161827840"/>
      </c:lineChart>
      <c:dateAx>
        <c:axId val="161825920"/>
        <c:scaling>
          <c:orientation val="minMax"/>
        </c:scaling>
        <c:delete val="1"/>
        <c:axPos val="b"/>
        <c:numFmt formatCode="ge" sourceLinked="1"/>
        <c:majorTickMark val="none"/>
        <c:minorTickMark val="none"/>
        <c:tickLblPos val="none"/>
        <c:crossAx val="161827840"/>
        <c:crosses val="autoZero"/>
        <c:auto val="1"/>
        <c:lblOffset val="100"/>
        <c:baseTimeUnit val="years"/>
      </c:dateAx>
      <c:valAx>
        <c:axId val="1618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919744"/>
        <c:axId val="16192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919744"/>
        <c:axId val="161921664"/>
      </c:lineChart>
      <c:dateAx>
        <c:axId val="161919744"/>
        <c:scaling>
          <c:orientation val="minMax"/>
        </c:scaling>
        <c:delete val="1"/>
        <c:axPos val="b"/>
        <c:numFmt formatCode="ge" sourceLinked="1"/>
        <c:majorTickMark val="none"/>
        <c:minorTickMark val="none"/>
        <c:tickLblPos val="none"/>
        <c:crossAx val="161921664"/>
        <c:crosses val="autoZero"/>
        <c:auto val="1"/>
        <c:lblOffset val="100"/>
        <c:baseTimeUnit val="years"/>
      </c:dateAx>
      <c:valAx>
        <c:axId val="16192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91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025856"/>
        <c:axId val="16202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025856"/>
        <c:axId val="162027776"/>
      </c:lineChart>
      <c:dateAx>
        <c:axId val="162025856"/>
        <c:scaling>
          <c:orientation val="minMax"/>
        </c:scaling>
        <c:delete val="1"/>
        <c:axPos val="b"/>
        <c:numFmt formatCode="ge" sourceLinked="1"/>
        <c:majorTickMark val="none"/>
        <c:minorTickMark val="none"/>
        <c:tickLblPos val="none"/>
        <c:crossAx val="162027776"/>
        <c:crosses val="autoZero"/>
        <c:auto val="1"/>
        <c:lblOffset val="100"/>
        <c:baseTimeUnit val="years"/>
      </c:dateAx>
      <c:valAx>
        <c:axId val="16202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119680"/>
        <c:axId val="16212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119680"/>
        <c:axId val="162121600"/>
      </c:lineChart>
      <c:dateAx>
        <c:axId val="162119680"/>
        <c:scaling>
          <c:orientation val="minMax"/>
        </c:scaling>
        <c:delete val="1"/>
        <c:axPos val="b"/>
        <c:numFmt formatCode="ge" sourceLinked="1"/>
        <c:majorTickMark val="none"/>
        <c:minorTickMark val="none"/>
        <c:tickLblPos val="none"/>
        <c:crossAx val="162121600"/>
        <c:crosses val="autoZero"/>
        <c:auto val="1"/>
        <c:lblOffset val="100"/>
        <c:baseTimeUnit val="years"/>
      </c:dateAx>
      <c:valAx>
        <c:axId val="16212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11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1273.96</c:v>
                </c:pt>
                <c:pt idx="1">
                  <c:v>1197.8599999999999</c:v>
                </c:pt>
                <c:pt idx="2">
                  <c:v>1149.77</c:v>
                </c:pt>
                <c:pt idx="3">
                  <c:v>974.9</c:v>
                </c:pt>
                <c:pt idx="4">
                  <c:v>766.67</c:v>
                </c:pt>
              </c:numCache>
            </c:numRef>
          </c:val>
        </c:ser>
        <c:dLbls>
          <c:showLegendKey val="0"/>
          <c:showVal val="0"/>
          <c:showCatName val="0"/>
          <c:showSerName val="0"/>
          <c:showPercent val="0"/>
          <c:showBubbleSize val="0"/>
        </c:dLbls>
        <c:gapWidth val="150"/>
        <c:axId val="162217344"/>
        <c:axId val="16224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942.55</c:v>
                </c:pt>
                <c:pt idx="2">
                  <c:v>825.66</c:v>
                </c:pt>
                <c:pt idx="3">
                  <c:v>799.41</c:v>
                </c:pt>
                <c:pt idx="4">
                  <c:v>701.33</c:v>
                </c:pt>
              </c:numCache>
            </c:numRef>
          </c:val>
          <c:smooth val="0"/>
        </c:ser>
        <c:dLbls>
          <c:showLegendKey val="0"/>
          <c:showVal val="0"/>
          <c:showCatName val="0"/>
          <c:showSerName val="0"/>
          <c:showPercent val="0"/>
          <c:showBubbleSize val="0"/>
        </c:dLbls>
        <c:marker val="1"/>
        <c:smooth val="0"/>
        <c:axId val="162217344"/>
        <c:axId val="162248192"/>
      </c:lineChart>
      <c:dateAx>
        <c:axId val="162217344"/>
        <c:scaling>
          <c:orientation val="minMax"/>
        </c:scaling>
        <c:delete val="1"/>
        <c:axPos val="b"/>
        <c:numFmt formatCode="ge" sourceLinked="1"/>
        <c:majorTickMark val="none"/>
        <c:minorTickMark val="none"/>
        <c:tickLblPos val="none"/>
        <c:crossAx val="162248192"/>
        <c:crosses val="autoZero"/>
        <c:auto val="1"/>
        <c:lblOffset val="100"/>
        <c:baseTimeUnit val="years"/>
      </c:dateAx>
      <c:valAx>
        <c:axId val="16224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16.989999999999998</c:v>
                </c:pt>
                <c:pt idx="1">
                  <c:v>20.37</c:v>
                </c:pt>
                <c:pt idx="2">
                  <c:v>19.78</c:v>
                </c:pt>
                <c:pt idx="3">
                  <c:v>22.73</c:v>
                </c:pt>
                <c:pt idx="4">
                  <c:v>25.67</c:v>
                </c:pt>
              </c:numCache>
            </c:numRef>
          </c:val>
        </c:ser>
        <c:dLbls>
          <c:showLegendKey val="0"/>
          <c:showVal val="0"/>
          <c:showCatName val="0"/>
          <c:showSerName val="0"/>
          <c:showPercent val="0"/>
          <c:showBubbleSize val="0"/>
        </c:dLbls>
        <c:gapWidth val="150"/>
        <c:axId val="162356224"/>
        <c:axId val="1623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55.26</c:v>
                </c:pt>
                <c:pt idx="2">
                  <c:v>53.57</c:v>
                </c:pt>
                <c:pt idx="3">
                  <c:v>51.57</c:v>
                </c:pt>
                <c:pt idx="4">
                  <c:v>53.48</c:v>
                </c:pt>
              </c:numCache>
            </c:numRef>
          </c:val>
          <c:smooth val="0"/>
        </c:ser>
        <c:dLbls>
          <c:showLegendKey val="0"/>
          <c:showVal val="0"/>
          <c:showCatName val="0"/>
          <c:showSerName val="0"/>
          <c:showPercent val="0"/>
          <c:showBubbleSize val="0"/>
        </c:dLbls>
        <c:marker val="1"/>
        <c:smooth val="0"/>
        <c:axId val="162356224"/>
        <c:axId val="162362496"/>
      </c:lineChart>
      <c:dateAx>
        <c:axId val="162356224"/>
        <c:scaling>
          <c:orientation val="minMax"/>
        </c:scaling>
        <c:delete val="1"/>
        <c:axPos val="b"/>
        <c:numFmt formatCode="ge" sourceLinked="1"/>
        <c:majorTickMark val="none"/>
        <c:minorTickMark val="none"/>
        <c:tickLblPos val="none"/>
        <c:crossAx val="162362496"/>
        <c:crosses val="autoZero"/>
        <c:auto val="1"/>
        <c:lblOffset val="100"/>
        <c:baseTimeUnit val="years"/>
      </c:dateAx>
      <c:valAx>
        <c:axId val="1623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3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824.2</c:v>
                </c:pt>
                <c:pt idx="1">
                  <c:v>689.94</c:v>
                </c:pt>
                <c:pt idx="2">
                  <c:v>738.79</c:v>
                </c:pt>
                <c:pt idx="3">
                  <c:v>670.64</c:v>
                </c:pt>
                <c:pt idx="4">
                  <c:v>700.97</c:v>
                </c:pt>
              </c:numCache>
            </c:numRef>
          </c:val>
        </c:ser>
        <c:dLbls>
          <c:showLegendKey val="0"/>
          <c:showVal val="0"/>
          <c:showCatName val="0"/>
          <c:showSerName val="0"/>
          <c:showPercent val="0"/>
          <c:showBubbleSize val="0"/>
        </c:dLbls>
        <c:gapWidth val="150"/>
        <c:axId val="162445952"/>
        <c:axId val="16245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253.28</c:v>
                </c:pt>
                <c:pt idx="2">
                  <c:v>275.01</c:v>
                </c:pt>
                <c:pt idx="3">
                  <c:v>282.5</c:v>
                </c:pt>
                <c:pt idx="4">
                  <c:v>277.29000000000002</c:v>
                </c:pt>
              </c:numCache>
            </c:numRef>
          </c:val>
          <c:smooth val="0"/>
        </c:ser>
        <c:dLbls>
          <c:showLegendKey val="0"/>
          <c:showVal val="0"/>
          <c:showCatName val="0"/>
          <c:showSerName val="0"/>
          <c:showPercent val="0"/>
          <c:showBubbleSize val="0"/>
        </c:dLbls>
        <c:marker val="1"/>
        <c:smooth val="0"/>
        <c:axId val="162445952"/>
        <c:axId val="162456320"/>
      </c:lineChart>
      <c:dateAx>
        <c:axId val="162445952"/>
        <c:scaling>
          <c:orientation val="minMax"/>
        </c:scaling>
        <c:delete val="1"/>
        <c:axPos val="b"/>
        <c:numFmt formatCode="ge" sourceLinked="1"/>
        <c:majorTickMark val="none"/>
        <c:minorTickMark val="none"/>
        <c:tickLblPos val="none"/>
        <c:crossAx val="162456320"/>
        <c:crosses val="autoZero"/>
        <c:auto val="1"/>
        <c:lblOffset val="100"/>
        <c:baseTimeUnit val="years"/>
      </c:dateAx>
      <c:valAx>
        <c:axId val="16245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4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4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愛媛県　今治市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166059</v>
      </c>
      <c r="AM8" s="64"/>
      <c r="AN8" s="64"/>
      <c r="AO8" s="64"/>
      <c r="AP8" s="64"/>
      <c r="AQ8" s="64"/>
      <c r="AR8" s="64"/>
      <c r="AS8" s="64"/>
      <c r="AT8" s="63">
        <f>データ!S6</f>
        <v>419.13</v>
      </c>
      <c r="AU8" s="63"/>
      <c r="AV8" s="63"/>
      <c r="AW8" s="63"/>
      <c r="AX8" s="63"/>
      <c r="AY8" s="63"/>
      <c r="AZ8" s="63"/>
      <c r="BA8" s="63"/>
      <c r="BB8" s="63">
        <f>データ!T6</f>
        <v>396.2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0.05</v>
      </c>
      <c r="Q10" s="63"/>
      <c r="R10" s="63"/>
      <c r="S10" s="63"/>
      <c r="T10" s="63"/>
      <c r="U10" s="63"/>
      <c r="V10" s="63"/>
      <c r="W10" s="63">
        <f>データ!P6</f>
        <v>100</v>
      </c>
      <c r="X10" s="63"/>
      <c r="Y10" s="63"/>
      <c r="Z10" s="63"/>
      <c r="AA10" s="63"/>
      <c r="AB10" s="63"/>
      <c r="AC10" s="63"/>
      <c r="AD10" s="64">
        <f>データ!Q6</f>
        <v>2741</v>
      </c>
      <c r="AE10" s="64"/>
      <c r="AF10" s="64"/>
      <c r="AG10" s="64"/>
      <c r="AH10" s="64"/>
      <c r="AI10" s="64"/>
      <c r="AJ10" s="64"/>
      <c r="AK10" s="2"/>
      <c r="AL10" s="64">
        <f>データ!U6</f>
        <v>83</v>
      </c>
      <c r="AM10" s="64"/>
      <c r="AN10" s="64"/>
      <c r="AO10" s="64"/>
      <c r="AP10" s="64"/>
      <c r="AQ10" s="64"/>
      <c r="AR10" s="64"/>
      <c r="AS10" s="64"/>
      <c r="AT10" s="63">
        <f>データ!V6</f>
        <v>0.01</v>
      </c>
      <c r="AU10" s="63"/>
      <c r="AV10" s="63"/>
      <c r="AW10" s="63"/>
      <c r="AX10" s="63"/>
      <c r="AY10" s="63"/>
      <c r="AZ10" s="63"/>
      <c r="BA10" s="63"/>
      <c r="BB10" s="63">
        <f>データ!W6</f>
        <v>8300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382027</v>
      </c>
      <c r="D6" s="31">
        <f t="shared" si="3"/>
        <v>47</v>
      </c>
      <c r="E6" s="31">
        <f t="shared" si="3"/>
        <v>18</v>
      </c>
      <c r="F6" s="31">
        <f t="shared" si="3"/>
        <v>1</v>
      </c>
      <c r="G6" s="31">
        <f t="shared" si="3"/>
        <v>0</v>
      </c>
      <c r="H6" s="31" t="str">
        <f t="shared" si="3"/>
        <v>愛媛県　今治市</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0.05</v>
      </c>
      <c r="P6" s="32">
        <f t="shared" si="3"/>
        <v>100</v>
      </c>
      <c r="Q6" s="32">
        <f t="shared" si="3"/>
        <v>2741</v>
      </c>
      <c r="R6" s="32">
        <f t="shared" si="3"/>
        <v>166059</v>
      </c>
      <c r="S6" s="32">
        <f t="shared" si="3"/>
        <v>419.13</v>
      </c>
      <c r="T6" s="32">
        <f t="shared" si="3"/>
        <v>396.2</v>
      </c>
      <c r="U6" s="32">
        <f t="shared" si="3"/>
        <v>83</v>
      </c>
      <c r="V6" s="32">
        <f t="shared" si="3"/>
        <v>0.01</v>
      </c>
      <c r="W6" s="32">
        <f t="shared" si="3"/>
        <v>8300</v>
      </c>
      <c r="X6" s="33">
        <f>IF(X7="",NA(),X7)</f>
        <v>73.33</v>
      </c>
      <c r="Y6" s="33">
        <f t="shared" ref="Y6:AG6" si="4">IF(Y7="",NA(),Y7)</f>
        <v>69.78</v>
      </c>
      <c r="Z6" s="33">
        <f t="shared" si="4"/>
        <v>69.459999999999994</v>
      </c>
      <c r="AA6" s="33">
        <f t="shared" si="4"/>
        <v>68.09</v>
      </c>
      <c r="AB6" s="33">
        <f t="shared" si="4"/>
        <v>68.650000000000006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1273.96</v>
      </c>
      <c r="BF6" s="33">
        <f t="shared" ref="BF6:BN6" si="7">IF(BF7="",NA(),BF7)</f>
        <v>1197.8599999999999</v>
      </c>
      <c r="BG6" s="33">
        <f t="shared" si="7"/>
        <v>1149.77</v>
      </c>
      <c r="BH6" s="33">
        <f t="shared" si="7"/>
        <v>974.9</v>
      </c>
      <c r="BI6" s="33">
        <f t="shared" si="7"/>
        <v>766.67</v>
      </c>
      <c r="BJ6" s="33">
        <f t="shared" si="7"/>
        <v>946.72</v>
      </c>
      <c r="BK6" s="33">
        <f t="shared" si="7"/>
        <v>942.55</v>
      </c>
      <c r="BL6" s="33">
        <f t="shared" si="7"/>
        <v>825.66</v>
      </c>
      <c r="BM6" s="33">
        <f t="shared" si="7"/>
        <v>799.41</v>
      </c>
      <c r="BN6" s="33">
        <f t="shared" si="7"/>
        <v>701.33</v>
      </c>
      <c r="BO6" s="32" t="str">
        <f>IF(BO7="","",IF(BO7="-","【-】","【"&amp;SUBSTITUTE(TEXT(BO7,"#,##0.00"),"-","△")&amp;"】"))</f>
        <v>【721.24】</v>
      </c>
      <c r="BP6" s="33">
        <f>IF(BP7="",NA(),BP7)</f>
        <v>16.989999999999998</v>
      </c>
      <c r="BQ6" s="33">
        <f t="shared" ref="BQ6:BY6" si="8">IF(BQ7="",NA(),BQ7)</f>
        <v>20.37</v>
      </c>
      <c r="BR6" s="33">
        <f t="shared" si="8"/>
        <v>19.78</v>
      </c>
      <c r="BS6" s="33">
        <f t="shared" si="8"/>
        <v>22.73</v>
      </c>
      <c r="BT6" s="33">
        <f t="shared" si="8"/>
        <v>25.67</v>
      </c>
      <c r="BU6" s="33">
        <f t="shared" si="8"/>
        <v>54.34</v>
      </c>
      <c r="BV6" s="33">
        <f t="shared" si="8"/>
        <v>55.26</v>
      </c>
      <c r="BW6" s="33">
        <f t="shared" si="8"/>
        <v>53.57</v>
      </c>
      <c r="BX6" s="33">
        <f t="shared" si="8"/>
        <v>51.57</v>
      </c>
      <c r="BY6" s="33">
        <f t="shared" si="8"/>
        <v>53.48</v>
      </c>
      <c r="BZ6" s="32" t="str">
        <f>IF(BZ7="","",IF(BZ7="-","【-】","【"&amp;SUBSTITUTE(TEXT(BZ7,"#,##0.00"),"-","△")&amp;"】"))</f>
        <v>【52.31】</v>
      </c>
      <c r="CA6" s="33">
        <f>IF(CA7="",NA(),CA7)</f>
        <v>824.2</v>
      </c>
      <c r="CB6" s="33">
        <f t="shared" ref="CB6:CJ6" si="9">IF(CB7="",NA(),CB7)</f>
        <v>689.94</v>
      </c>
      <c r="CC6" s="33">
        <f t="shared" si="9"/>
        <v>738.79</v>
      </c>
      <c r="CD6" s="33">
        <f t="shared" si="9"/>
        <v>670.64</v>
      </c>
      <c r="CE6" s="33">
        <f t="shared" si="9"/>
        <v>700.97</v>
      </c>
      <c r="CF6" s="33">
        <f t="shared" si="9"/>
        <v>273.08999999999997</v>
      </c>
      <c r="CG6" s="33">
        <f t="shared" si="9"/>
        <v>253.28</v>
      </c>
      <c r="CH6" s="33">
        <f t="shared" si="9"/>
        <v>275.01</v>
      </c>
      <c r="CI6" s="33">
        <f t="shared" si="9"/>
        <v>282.5</v>
      </c>
      <c r="CJ6" s="33">
        <f t="shared" si="9"/>
        <v>277.29000000000002</v>
      </c>
      <c r="CK6" s="32" t="str">
        <f>IF(CK7="","",IF(CK7="-","【-】","【"&amp;SUBSTITUTE(TEXT(CK7,"#,##0.00"),"-","△")&amp;"】"))</f>
        <v>【293.69】</v>
      </c>
      <c r="CL6" s="33">
        <f>IF(CL7="",NA(),CL7)</f>
        <v>21.05</v>
      </c>
      <c r="CM6" s="33">
        <f t="shared" ref="CM6:CU6" si="10">IF(CM7="",NA(),CM7)</f>
        <v>22.81</v>
      </c>
      <c r="CN6" s="33">
        <f t="shared" si="10"/>
        <v>21.05</v>
      </c>
      <c r="CO6" s="33">
        <f t="shared" si="10"/>
        <v>22.81</v>
      </c>
      <c r="CP6" s="33">
        <f t="shared" si="10"/>
        <v>22.81</v>
      </c>
      <c r="CQ6" s="33">
        <f t="shared" si="10"/>
        <v>50</v>
      </c>
      <c r="CR6" s="33">
        <f t="shared" si="10"/>
        <v>45.57</v>
      </c>
      <c r="CS6" s="33">
        <f t="shared" si="10"/>
        <v>45.33</v>
      </c>
      <c r="CT6" s="33">
        <f t="shared" si="10"/>
        <v>48.69</v>
      </c>
      <c r="CU6" s="33">
        <f t="shared" si="10"/>
        <v>52.52</v>
      </c>
      <c r="CV6" s="32" t="str">
        <f>IF(CV7="","",IF(CV7="-","【-】","【"&amp;SUBSTITUTE(TEXT(CV7,"#,##0.00"),"-","△")&amp;"】"))</f>
        <v>【52.19】</v>
      </c>
      <c r="CW6" s="33">
        <f>IF(CW7="",NA(),CW7)</f>
        <v>73.56</v>
      </c>
      <c r="CX6" s="33">
        <f t="shared" ref="CX6:DF6" si="11">IF(CX7="",NA(),CX7)</f>
        <v>77.91</v>
      </c>
      <c r="CY6" s="33">
        <f t="shared" si="11"/>
        <v>75.61</v>
      </c>
      <c r="CZ6" s="33">
        <f t="shared" si="11"/>
        <v>75</v>
      </c>
      <c r="DA6" s="33">
        <f t="shared" si="11"/>
        <v>86.75</v>
      </c>
      <c r="DB6" s="33">
        <f t="shared" si="11"/>
        <v>76.58</v>
      </c>
      <c r="DC6" s="33">
        <f t="shared" si="11"/>
        <v>85.41</v>
      </c>
      <c r="DD6" s="33">
        <f t="shared" si="11"/>
        <v>87.3</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382027</v>
      </c>
      <c r="D7" s="35">
        <v>47</v>
      </c>
      <c r="E7" s="35">
        <v>18</v>
      </c>
      <c r="F7" s="35">
        <v>1</v>
      </c>
      <c r="G7" s="35">
        <v>0</v>
      </c>
      <c r="H7" s="35" t="s">
        <v>96</v>
      </c>
      <c r="I7" s="35" t="s">
        <v>97</v>
      </c>
      <c r="J7" s="35" t="s">
        <v>98</v>
      </c>
      <c r="K7" s="35" t="s">
        <v>99</v>
      </c>
      <c r="L7" s="35" t="s">
        <v>100</v>
      </c>
      <c r="M7" s="36" t="s">
        <v>101</v>
      </c>
      <c r="N7" s="36" t="s">
        <v>102</v>
      </c>
      <c r="O7" s="36">
        <v>0.05</v>
      </c>
      <c r="P7" s="36">
        <v>100</v>
      </c>
      <c r="Q7" s="36">
        <v>2741</v>
      </c>
      <c r="R7" s="36">
        <v>166059</v>
      </c>
      <c r="S7" s="36">
        <v>419.13</v>
      </c>
      <c r="T7" s="36">
        <v>396.2</v>
      </c>
      <c r="U7" s="36">
        <v>83</v>
      </c>
      <c r="V7" s="36">
        <v>0.01</v>
      </c>
      <c r="W7" s="36">
        <v>8300</v>
      </c>
      <c r="X7" s="36">
        <v>73.33</v>
      </c>
      <c r="Y7" s="36">
        <v>69.78</v>
      </c>
      <c r="Z7" s="36">
        <v>69.459999999999994</v>
      </c>
      <c r="AA7" s="36">
        <v>68.09</v>
      </c>
      <c r="AB7" s="36">
        <v>68.650000000000006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1273.96</v>
      </c>
      <c r="BF7" s="36">
        <v>1197.8599999999999</v>
      </c>
      <c r="BG7" s="36">
        <v>1149.77</v>
      </c>
      <c r="BH7" s="36">
        <v>974.9</v>
      </c>
      <c r="BI7" s="36">
        <v>766.67</v>
      </c>
      <c r="BJ7" s="36">
        <v>946.72</v>
      </c>
      <c r="BK7" s="36">
        <v>942.55</v>
      </c>
      <c r="BL7" s="36">
        <v>825.66</v>
      </c>
      <c r="BM7" s="36">
        <v>799.41</v>
      </c>
      <c r="BN7" s="36">
        <v>701.33</v>
      </c>
      <c r="BO7" s="36">
        <v>721.24</v>
      </c>
      <c r="BP7" s="36">
        <v>16.989999999999998</v>
      </c>
      <c r="BQ7" s="36">
        <v>20.37</v>
      </c>
      <c r="BR7" s="36">
        <v>19.78</v>
      </c>
      <c r="BS7" s="36">
        <v>22.73</v>
      </c>
      <c r="BT7" s="36">
        <v>25.67</v>
      </c>
      <c r="BU7" s="36">
        <v>54.34</v>
      </c>
      <c r="BV7" s="36">
        <v>55.26</v>
      </c>
      <c r="BW7" s="36">
        <v>53.57</v>
      </c>
      <c r="BX7" s="36">
        <v>51.57</v>
      </c>
      <c r="BY7" s="36">
        <v>53.48</v>
      </c>
      <c r="BZ7" s="36">
        <v>52.31</v>
      </c>
      <c r="CA7" s="36">
        <v>824.2</v>
      </c>
      <c r="CB7" s="36">
        <v>689.94</v>
      </c>
      <c r="CC7" s="36">
        <v>738.79</v>
      </c>
      <c r="CD7" s="36">
        <v>670.64</v>
      </c>
      <c r="CE7" s="36">
        <v>700.97</v>
      </c>
      <c r="CF7" s="36">
        <v>273.08999999999997</v>
      </c>
      <c r="CG7" s="36">
        <v>253.28</v>
      </c>
      <c r="CH7" s="36">
        <v>275.01</v>
      </c>
      <c r="CI7" s="36">
        <v>282.5</v>
      </c>
      <c r="CJ7" s="36">
        <v>277.29000000000002</v>
      </c>
      <c r="CK7" s="36">
        <v>293.69</v>
      </c>
      <c r="CL7" s="36">
        <v>21.05</v>
      </c>
      <c r="CM7" s="36">
        <v>22.81</v>
      </c>
      <c r="CN7" s="36">
        <v>21.05</v>
      </c>
      <c r="CO7" s="36">
        <v>22.81</v>
      </c>
      <c r="CP7" s="36">
        <v>22.81</v>
      </c>
      <c r="CQ7" s="36">
        <v>50</v>
      </c>
      <c r="CR7" s="36">
        <v>45.57</v>
      </c>
      <c r="CS7" s="36">
        <v>45.33</v>
      </c>
      <c r="CT7" s="36">
        <v>48.69</v>
      </c>
      <c r="CU7" s="36">
        <v>52.52</v>
      </c>
      <c r="CV7" s="36">
        <v>52.19</v>
      </c>
      <c r="CW7" s="36">
        <v>73.56</v>
      </c>
      <c r="CX7" s="36">
        <v>77.91</v>
      </c>
      <c r="CY7" s="36">
        <v>75.61</v>
      </c>
      <c r="CZ7" s="36">
        <v>75</v>
      </c>
      <c r="DA7" s="36">
        <v>86.75</v>
      </c>
      <c r="DB7" s="36">
        <v>76.58</v>
      </c>
      <c r="DC7" s="36">
        <v>85.41</v>
      </c>
      <c r="DD7" s="36">
        <v>87.3</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正岡拓也</cp:lastModifiedBy>
  <dcterms:created xsi:type="dcterms:W3CDTF">2016-02-03T09:28:57Z</dcterms:created>
  <dcterms:modified xsi:type="dcterms:W3CDTF">2016-02-10T07:57:19Z</dcterms:modified>
  <cp:category/>
</cp:coreProperties>
</file>