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4385" yWindow="-15" windowWidth="14430" windowHeight="1251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<sst xmlns="http://schemas.openxmlformats.org/spreadsheetml/2006/main" count="221" uniqueCount="111">
  <si>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</si>
  <si>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</si>
  <si>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</si>
  <si>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</si>
  <si>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</si>
  <si>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</si>
  <si>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</si>
  <si>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</si>
  <si>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</si>
  <si>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</si>
  <si>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</si>
  <si>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</si>
  <si>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</si>
  <si>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</si>
  <si>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</si>
  <si>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</si>
  <si>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</si>
  <si>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</si>
  <si>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</si>
  <si>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</si>
  <si>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</si>
  <si>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</si>
  <si>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</si>
  <si>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</si>
  <si>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</si>
  <si>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</si>
  <si>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</si>
  <si>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</si>
  <si>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</si>
  <si>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</si>
  <si>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</si>
  <si>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</si>
  <si>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</si>
  <si>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</si>
  <si>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</si>
  <si>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</si>
  <si>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</si>
  <si>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</si>
  <si>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</si>
  <si>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</si>
  <si>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</si>
  <si>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</si>
  <si>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</si>
  <si>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</si>
  <si>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</si>
  <si>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</si>
  <si>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</si>
  <si>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</si>
  <si>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</si>
  <si>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</si>
  <si>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</si>
  <si>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</si>
  <si>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</si>
  <si>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</si>
  <si>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</si>
  <si>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</si>
  <si>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</si>
  <si>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</si>
  <si>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</si>
  <si>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</si>
  <si>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</si>
  <si>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</si>
  <si>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</si>
  <si>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</si>
  <si>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</si>
  <si>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</si>
  <si>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</si>
  <si>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</si>
  <si>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</si>
  <si>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</si>
  <si>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</si>
  <si>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</si>
  <si>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</si>
  <si>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</si>
  <si>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</si>
  <si>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</si>
  <si>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</si>
  <si>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</si>
  <si>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</si>
  <si>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</si>
  <si>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</si>
  <si>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</si>
  <si>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</si>
  <si>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</si>
  <si>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</si>
  <si>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</si>
  <si>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</si>
  <si>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</si>
  <si>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</si>
  <si>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</si>
  <si>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</si>
  <si>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</si>
  <si>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</si>
  <si>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</si>
  <si>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</si>
  <si>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</si>
  <si>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八幡浜市</t>
  </si>
  <si>
    <t>法非適用</t>
  </si>
  <si>
    <t>下水道事業</t>
  </si>
  <si>
    <t>漁業集落排水</t>
  </si>
  <si>
    <t>H2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</si>
  <si>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</si>
  <si>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</si>
  <si>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</si>
  <si>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</si>
  <si>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</si>
  <si>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</si>
  <si>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</si>
  <si>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法非適用の下水道事業は、収入が支出に不足する額は、一般会計からの繰入金により調整しているため、収益的収支比率は、100％に満たない赤字状態ではあるが、赤字で経営状況が悪いということではない。ここ5年間は、収入面では一般会計繰入金が増加し、支出面では、企業債償還金及び利息が減少しているので、同比率は増加している。
　企業債残高対事業規模比率が低いのは、すでに面整備が完了しており、新規借り入れがないことと、企業債残高のほぼ全額が、分流式下水道に要する経費等、一般会計が負担すべき経費であるためである。
　この事業は、水洗化人口が500人弱と少ないものの、一定規模の施設は必要になるため、使用料収入が少ない反面、維持管理費は割高になる。そのため、経費回収率は100％を下回っており、汚水処理原価も高い範囲で推移している。しかし、類似団体の平均値よりは良好な状態なので、経営状況に問題があるわけではないと考える。
　施設利用率は、60％に満たない低さだが、処理場の計画人口が783人であったのに対し、平成26年度末の水洗化人口が500人と3分の2に減少していること、節水意識の向上及び節水機器の普及により処理水量が減少していることが要因と考える。
　水洗化率については、85％を境に増減を繰り返している。これは、平成12年に整備率が100％になって以降、新規水洗化世帯は増えているものの若年層の流出等による人口減少により、水洗化人口が減少を続けていることが原因である。</t>
    <phoneticPr fontId="4"/>
  </si>
  <si>
    <t>喜木津・広早処理区は平成4年、磯崎処理区は平成5年の供用開始と、比較的新しい施設であるため、管渠については軽微な修繕はあるものの、改善・更新は行っていない。
　一方、喜木津浄化センター及び磯崎浄化センターについては、供用開始から20年が経過していることによる機械類の経年劣化が進んでおり、老朽化している状況と言える。また、７箇所あるマンホールポンプについても同様であり、処理場とマンホールポンプの修繕・更新に要する費用は、毎年約500万円程度かかっている。
　平成26年度には、更新基本計画を策定し、今後、両処理場について、処理場自体を更新するか、あるいは合併浄化槽に変更するか等の検討を行うこととしている。</t>
    <phoneticPr fontId="4"/>
  </si>
  <si>
    <t>経営状況については、処理区内の人口が少ないこともあり、決して効率的な経営を行っているとは言えないが、類似団体と比べれば良好な経営状態であると言える。
　少子高齢化と若年層の流出により、処理区内の人口は減少の一途をたどっており、今後も増加の見込みは少ない状況である。反面、施設については、年を追うごとに老朽化が進行するため、維持管理費は増高していく。このような状況で下水道事業を安定して経営していくためには、将来人口を見据えた処理場の更新を行い、維持管理費を抑えていく必要がある。
　また収入面では、使用料の改定が考えられるが、当地区は、現状でも公共下水道に比べて高い水準にあることに加え、平成28年度の上水道への編入に伴い、水道料金が上がるため、下水道料金の改定は困難な状況である。よって、水洗化率の向上を目指して、さらに接続依頼を進めていくしかないと考え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</si>
</sst>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0914432"/>
        <c:axId val="5091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0.02</c:v>
                </c:pt>
                <c:pt idx="2" formatCode="#,##0.00;&quot;△&quot;#,##0.00">
                  <c:v>0</c:v>
                </c:pt>
                <c:pt idx="3">
                  <c:v>0.14000000000000001</c:v>
                </c:pt>
                <c:pt idx="4">
                  <c:v>0.05</c:v>
                </c:pt>
              </c:numCache>
            </c:numRef>
          </c:val>
          <c:smooth val="0"/>
        </c:ser>
        <c:dLbls>
          <c:showLegendKey val="0"/>
          <c:showVal val="0"/>
          <c:showCatName val="0"/>
          <c:showSerName val="0"/>
          <c:showPercent val="0"/>
          <c:showBubbleSize val="0"/>
        </c:dLbls>
        <c:marker val="1"/>
        <c:smooth val="0"/>
        <c:axId val="50914432"/>
        <c:axId val="50916352"/>
      </c:lineChart>
      <c:dateAx>
        <c:axId val="50914432"/>
        <c:scaling>
          <c:orientation val="minMax"/>
        </c:scaling>
        <c:delete val="1"/>
        <c:axPos val="b"/>
        <c:numFmt formatCode="ge" sourceLinked="1"/>
        <c:majorTickMark val="none"/>
        <c:minorTickMark val="none"/>
        <c:tickLblPos val="none"/>
        <c:crossAx val="50916352"/>
        <c:crosses val="autoZero"/>
        <c:auto val="1"/>
        <c:lblOffset val="100"/>
        <c:baseTimeUnit val="years"/>
      </c:dateAx>
      <c:valAx>
        <c:axId val="5091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91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57.6</c:v>
                </c:pt>
                <c:pt idx="1">
                  <c:v>37.1</c:v>
                </c:pt>
                <c:pt idx="2">
                  <c:v>56.18</c:v>
                </c:pt>
                <c:pt idx="3">
                  <c:v>56.89</c:v>
                </c:pt>
                <c:pt idx="4">
                  <c:v>48.76</c:v>
                </c:pt>
              </c:numCache>
            </c:numRef>
          </c:val>
        </c:ser>
        <c:dLbls>
          <c:showLegendKey val="0"/>
          <c:showVal val="0"/>
          <c:showCatName val="0"/>
          <c:showSerName val="0"/>
          <c:showPercent val="0"/>
          <c:showBubbleSize val="0"/>
        </c:dLbls>
        <c:gapWidth val="150"/>
        <c:axId val="97314304"/>
        <c:axId val="9731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37.4</c:v>
                </c:pt>
                <c:pt idx="1">
                  <c:v>37.130000000000003</c:v>
                </c:pt>
                <c:pt idx="2">
                  <c:v>38.24</c:v>
                </c:pt>
                <c:pt idx="3">
                  <c:v>39.42</c:v>
                </c:pt>
                <c:pt idx="4">
                  <c:v>39.68</c:v>
                </c:pt>
              </c:numCache>
            </c:numRef>
          </c:val>
          <c:smooth val="0"/>
        </c:ser>
        <c:dLbls>
          <c:showLegendKey val="0"/>
          <c:showVal val="0"/>
          <c:showCatName val="0"/>
          <c:showSerName val="0"/>
          <c:showPercent val="0"/>
          <c:showBubbleSize val="0"/>
        </c:dLbls>
        <c:marker val="1"/>
        <c:smooth val="0"/>
        <c:axId val="97314304"/>
        <c:axId val="97316224"/>
      </c:lineChart>
      <c:dateAx>
        <c:axId val="97314304"/>
        <c:scaling>
          <c:orientation val="minMax"/>
        </c:scaling>
        <c:delete val="1"/>
        <c:axPos val="b"/>
        <c:numFmt formatCode="ge" sourceLinked="1"/>
        <c:majorTickMark val="none"/>
        <c:minorTickMark val="none"/>
        <c:tickLblPos val="none"/>
        <c:crossAx val="97316224"/>
        <c:crosses val="autoZero"/>
        <c:auto val="1"/>
        <c:lblOffset val="100"/>
        <c:baseTimeUnit val="years"/>
      </c:dateAx>
      <c:valAx>
        <c:axId val="9731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1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83.19</c:v>
                </c:pt>
                <c:pt idx="1">
                  <c:v>87.64</c:v>
                </c:pt>
                <c:pt idx="2">
                  <c:v>84.58</c:v>
                </c:pt>
                <c:pt idx="3">
                  <c:v>86.42</c:v>
                </c:pt>
                <c:pt idx="4">
                  <c:v>86.03</c:v>
                </c:pt>
              </c:numCache>
            </c:numRef>
          </c:val>
        </c:ser>
        <c:dLbls>
          <c:showLegendKey val="0"/>
          <c:showVal val="0"/>
          <c:showCatName val="0"/>
          <c:showSerName val="0"/>
          <c:showPercent val="0"/>
          <c:showBubbleSize val="0"/>
        </c:dLbls>
        <c:gapWidth val="150"/>
        <c:axId val="97342592"/>
        <c:axId val="9734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81.8</c:v>
                </c:pt>
                <c:pt idx="2">
                  <c:v>81.84</c:v>
                </c:pt>
                <c:pt idx="3">
                  <c:v>82.97</c:v>
                </c:pt>
                <c:pt idx="4">
                  <c:v>83.95</c:v>
                </c:pt>
              </c:numCache>
            </c:numRef>
          </c:val>
          <c:smooth val="0"/>
        </c:ser>
        <c:dLbls>
          <c:showLegendKey val="0"/>
          <c:showVal val="0"/>
          <c:showCatName val="0"/>
          <c:showSerName val="0"/>
          <c:showPercent val="0"/>
          <c:showBubbleSize val="0"/>
        </c:dLbls>
        <c:marker val="1"/>
        <c:smooth val="0"/>
        <c:axId val="97342592"/>
        <c:axId val="97344512"/>
      </c:lineChart>
      <c:dateAx>
        <c:axId val="97342592"/>
        <c:scaling>
          <c:orientation val="minMax"/>
        </c:scaling>
        <c:delete val="1"/>
        <c:axPos val="b"/>
        <c:numFmt formatCode="ge" sourceLinked="1"/>
        <c:majorTickMark val="none"/>
        <c:minorTickMark val="none"/>
        <c:tickLblPos val="none"/>
        <c:crossAx val="97344512"/>
        <c:crosses val="autoZero"/>
        <c:auto val="1"/>
        <c:lblOffset val="100"/>
        <c:baseTimeUnit val="years"/>
      </c:dateAx>
      <c:valAx>
        <c:axId val="9734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4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92.92</c:v>
                </c:pt>
                <c:pt idx="1">
                  <c:v>96.39</c:v>
                </c:pt>
                <c:pt idx="2">
                  <c:v>96.47</c:v>
                </c:pt>
                <c:pt idx="3">
                  <c:v>96.09</c:v>
                </c:pt>
                <c:pt idx="4">
                  <c:v>96.62</c:v>
                </c:pt>
              </c:numCache>
            </c:numRef>
          </c:val>
        </c:ser>
        <c:dLbls>
          <c:showLegendKey val="0"/>
          <c:showVal val="0"/>
          <c:showCatName val="0"/>
          <c:showSerName val="0"/>
          <c:showPercent val="0"/>
          <c:showBubbleSize val="0"/>
        </c:dLbls>
        <c:gapWidth val="150"/>
        <c:axId val="51118848"/>
        <c:axId val="5112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1118848"/>
        <c:axId val="51120768"/>
      </c:lineChart>
      <c:dateAx>
        <c:axId val="51118848"/>
        <c:scaling>
          <c:orientation val="minMax"/>
        </c:scaling>
        <c:delete val="1"/>
        <c:axPos val="b"/>
        <c:numFmt formatCode="ge" sourceLinked="1"/>
        <c:majorTickMark val="none"/>
        <c:minorTickMark val="none"/>
        <c:tickLblPos val="none"/>
        <c:crossAx val="51120768"/>
        <c:crosses val="autoZero"/>
        <c:auto val="1"/>
        <c:lblOffset val="100"/>
        <c:baseTimeUnit val="years"/>
      </c:dateAx>
      <c:valAx>
        <c:axId val="5112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11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1171712"/>
        <c:axId val="5117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1171712"/>
        <c:axId val="51173632"/>
      </c:lineChart>
      <c:dateAx>
        <c:axId val="51171712"/>
        <c:scaling>
          <c:orientation val="minMax"/>
        </c:scaling>
        <c:delete val="1"/>
        <c:axPos val="b"/>
        <c:numFmt formatCode="ge" sourceLinked="1"/>
        <c:majorTickMark val="none"/>
        <c:minorTickMark val="none"/>
        <c:tickLblPos val="none"/>
        <c:crossAx val="51173632"/>
        <c:crosses val="autoZero"/>
        <c:auto val="1"/>
        <c:lblOffset val="100"/>
        <c:baseTimeUnit val="years"/>
      </c:dateAx>
      <c:valAx>
        <c:axId val="5117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17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7886208"/>
        <c:axId val="5788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7886208"/>
        <c:axId val="57888128"/>
      </c:lineChart>
      <c:dateAx>
        <c:axId val="57886208"/>
        <c:scaling>
          <c:orientation val="minMax"/>
        </c:scaling>
        <c:delete val="1"/>
        <c:axPos val="b"/>
        <c:numFmt formatCode="ge" sourceLinked="1"/>
        <c:majorTickMark val="none"/>
        <c:minorTickMark val="none"/>
        <c:tickLblPos val="none"/>
        <c:crossAx val="57888128"/>
        <c:crosses val="autoZero"/>
        <c:auto val="1"/>
        <c:lblOffset val="100"/>
        <c:baseTimeUnit val="years"/>
      </c:dateAx>
      <c:valAx>
        <c:axId val="5788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88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7931264"/>
        <c:axId val="5793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7931264"/>
        <c:axId val="57933184"/>
      </c:lineChart>
      <c:dateAx>
        <c:axId val="57931264"/>
        <c:scaling>
          <c:orientation val="minMax"/>
        </c:scaling>
        <c:delete val="1"/>
        <c:axPos val="b"/>
        <c:numFmt formatCode="ge" sourceLinked="1"/>
        <c:majorTickMark val="none"/>
        <c:minorTickMark val="none"/>
        <c:tickLblPos val="none"/>
        <c:crossAx val="57933184"/>
        <c:crosses val="autoZero"/>
        <c:auto val="1"/>
        <c:lblOffset val="100"/>
        <c:baseTimeUnit val="years"/>
      </c:dateAx>
      <c:valAx>
        <c:axId val="5793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93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579520"/>
        <c:axId val="9158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579520"/>
        <c:axId val="91581440"/>
      </c:lineChart>
      <c:dateAx>
        <c:axId val="91579520"/>
        <c:scaling>
          <c:orientation val="minMax"/>
        </c:scaling>
        <c:delete val="1"/>
        <c:axPos val="b"/>
        <c:numFmt formatCode="ge" sourceLinked="1"/>
        <c:majorTickMark val="none"/>
        <c:minorTickMark val="none"/>
        <c:tickLblPos val="none"/>
        <c:crossAx val="91581440"/>
        <c:crosses val="autoZero"/>
        <c:auto val="1"/>
        <c:lblOffset val="100"/>
        <c:baseTimeUnit val="years"/>
      </c:dateAx>
      <c:valAx>
        <c:axId val="9158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7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formatCode="#,##0.00;&quot;△&quot;#,##0.00">
                  <c:v>0</c:v>
                </c:pt>
                <c:pt idx="1">
                  <c:v>106.34</c:v>
                </c:pt>
                <c:pt idx="2">
                  <c:v>98.67</c:v>
                </c:pt>
                <c:pt idx="3">
                  <c:v>90.35</c:v>
                </c:pt>
                <c:pt idx="4" formatCode="#,##0.00;&quot;△&quot;#,##0.00">
                  <c:v>0</c:v>
                </c:pt>
              </c:numCache>
            </c:numRef>
          </c:val>
        </c:ser>
        <c:dLbls>
          <c:showLegendKey val="0"/>
          <c:showVal val="0"/>
          <c:showCatName val="0"/>
          <c:showSerName val="0"/>
          <c:showPercent val="0"/>
          <c:showBubbleSize val="0"/>
        </c:dLbls>
        <c:gapWidth val="150"/>
        <c:axId val="91597824"/>
        <c:axId val="9719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804.21</c:v>
                </c:pt>
                <c:pt idx="1">
                  <c:v>866.07</c:v>
                </c:pt>
                <c:pt idx="2">
                  <c:v>827.19</c:v>
                </c:pt>
                <c:pt idx="3">
                  <c:v>817.63</c:v>
                </c:pt>
                <c:pt idx="4">
                  <c:v>830.5</c:v>
                </c:pt>
              </c:numCache>
            </c:numRef>
          </c:val>
          <c:smooth val="0"/>
        </c:ser>
        <c:dLbls>
          <c:showLegendKey val="0"/>
          <c:showVal val="0"/>
          <c:showCatName val="0"/>
          <c:showSerName val="0"/>
          <c:showPercent val="0"/>
          <c:showBubbleSize val="0"/>
        </c:dLbls>
        <c:marker val="1"/>
        <c:smooth val="0"/>
        <c:axId val="91597824"/>
        <c:axId val="97195136"/>
      </c:lineChart>
      <c:dateAx>
        <c:axId val="91597824"/>
        <c:scaling>
          <c:orientation val="minMax"/>
        </c:scaling>
        <c:delete val="1"/>
        <c:axPos val="b"/>
        <c:numFmt formatCode="ge" sourceLinked="1"/>
        <c:majorTickMark val="none"/>
        <c:minorTickMark val="none"/>
        <c:tickLblPos val="none"/>
        <c:crossAx val="97195136"/>
        <c:crosses val="autoZero"/>
        <c:auto val="1"/>
        <c:lblOffset val="100"/>
        <c:baseTimeUnit val="years"/>
      </c:dateAx>
      <c:valAx>
        <c:axId val="9719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9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71</c:v>
                </c:pt>
                <c:pt idx="1">
                  <c:v>90.19</c:v>
                </c:pt>
                <c:pt idx="2">
                  <c:v>77.709999999999994</c:v>
                </c:pt>
                <c:pt idx="3">
                  <c:v>84.49</c:v>
                </c:pt>
                <c:pt idx="4">
                  <c:v>60.02</c:v>
                </c:pt>
              </c:numCache>
            </c:numRef>
          </c:val>
        </c:ser>
        <c:dLbls>
          <c:showLegendKey val="0"/>
          <c:showVal val="0"/>
          <c:showCatName val="0"/>
          <c:showSerName val="0"/>
          <c:showPercent val="0"/>
          <c:showBubbleSize val="0"/>
        </c:dLbls>
        <c:gapWidth val="150"/>
        <c:axId val="97221248"/>
        <c:axId val="9722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48.08</c:v>
                </c:pt>
                <c:pt idx="1">
                  <c:v>43.46</c:v>
                </c:pt>
                <c:pt idx="2">
                  <c:v>45.01</c:v>
                </c:pt>
                <c:pt idx="3">
                  <c:v>46.31</c:v>
                </c:pt>
                <c:pt idx="4">
                  <c:v>43.66</c:v>
                </c:pt>
              </c:numCache>
            </c:numRef>
          </c:val>
          <c:smooth val="0"/>
        </c:ser>
        <c:dLbls>
          <c:showLegendKey val="0"/>
          <c:showVal val="0"/>
          <c:showCatName val="0"/>
          <c:showSerName val="0"/>
          <c:showPercent val="0"/>
          <c:showBubbleSize val="0"/>
        </c:dLbls>
        <c:marker val="1"/>
        <c:smooth val="0"/>
        <c:axId val="97221248"/>
        <c:axId val="97223424"/>
      </c:lineChart>
      <c:dateAx>
        <c:axId val="97221248"/>
        <c:scaling>
          <c:orientation val="minMax"/>
        </c:scaling>
        <c:delete val="1"/>
        <c:axPos val="b"/>
        <c:numFmt formatCode="ge" sourceLinked="1"/>
        <c:majorTickMark val="none"/>
        <c:minorTickMark val="none"/>
        <c:tickLblPos val="none"/>
        <c:crossAx val="97223424"/>
        <c:crosses val="autoZero"/>
        <c:auto val="1"/>
        <c:lblOffset val="100"/>
        <c:baseTimeUnit val="years"/>
      </c:dateAx>
      <c:valAx>
        <c:axId val="9722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2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270.8</c:v>
                </c:pt>
                <c:pt idx="1">
                  <c:v>209.04</c:v>
                </c:pt>
                <c:pt idx="2">
                  <c:v>244.81</c:v>
                </c:pt>
                <c:pt idx="3">
                  <c:v>226.75</c:v>
                </c:pt>
                <c:pt idx="4">
                  <c:v>334.03</c:v>
                </c:pt>
              </c:numCache>
            </c:numRef>
          </c:val>
        </c:ser>
        <c:dLbls>
          <c:showLegendKey val="0"/>
          <c:showVal val="0"/>
          <c:showCatName val="0"/>
          <c:showSerName val="0"/>
          <c:showPercent val="0"/>
          <c:showBubbleSize val="0"/>
        </c:dLbls>
        <c:gapWidth val="150"/>
        <c:axId val="97277824"/>
        <c:axId val="9728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313.41000000000003</c:v>
                </c:pt>
                <c:pt idx="1">
                  <c:v>359.48</c:v>
                </c:pt>
                <c:pt idx="2">
                  <c:v>350.91</c:v>
                </c:pt>
                <c:pt idx="3">
                  <c:v>349.08</c:v>
                </c:pt>
                <c:pt idx="4">
                  <c:v>382.09</c:v>
                </c:pt>
              </c:numCache>
            </c:numRef>
          </c:val>
          <c:smooth val="0"/>
        </c:ser>
        <c:dLbls>
          <c:showLegendKey val="0"/>
          <c:showVal val="0"/>
          <c:showCatName val="0"/>
          <c:showSerName val="0"/>
          <c:showPercent val="0"/>
          <c:showBubbleSize val="0"/>
        </c:dLbls>
        <c:marker val="1"/>
        <c:smooth val="0"/>
        <c:axId val="97277824"/>
        <c:axId val="97288192"/>
      </c:lineChart>
      <c:dateAx>
        <c:axId val="97277824"/>
        <c:scaling>
          <c:orientation val="minMax"/>
        </c:scaling>
        <c:delete val="1"/>
        <c:axPos val="b"/>
        <c:numFmt formatCode="ge" sourceLinked="1"/>
        <c:majorTickMark val="none"/>
        <c:minorTickMark val="none"/>
        <c:tickLblPos val="none"/>
        <c:crossAx val="97288192"/>
        <c:crosses val="autoZero"/>
        <c:auto val="1"/>
        <c:lblOffset val="100"/>
        <c:baseTimeUnit val="years"/>
      </c:dateAx>
      <c:valAx>
        <c:axId val="97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7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【35.64】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【419.50】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【40.39】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U52"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八幡浜市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H2</v>
      </c>
      <c r="X8" s="70"/>
      <c r="Y8" s="70"/>
      <c r="Z8" s="70"/>
      <c r="AA8" s="70"/>
      <c r="AB8" s="70"/>
      <c r="AC8" s="70"/>
      <c r="AD8" s="3"/>
      <c r="AE8" s="3"/>
      <c r="AF8" s="3"/>
      <c r="AG8" s="3"/>
      <c r="AH8" s="3"/>
      <c r="AI8" s="3"/>
      <c r="AJ8" s="3"/>
      <c r="AK8" s="3"/>
      <c r="AL8" s="64">
        <f>データ!R6</f>
        <v>36710</v>
      </c>
      <c r="AM8" s="64"/>
      <c r="AN8" s="64"/>
      <c r="AO8" s="64"/>
      <c r="AP8" s="64"/>
      <c r="AQ8" s="64"/>
      <c r="AR8" s="64"/>
      <c r="AS8" s="64"/>
      <c r="AT8" s="63">
        <f>データ!S6</f>
        <v>132.68</v>
      </c>
      <c r="AU8" s="63"/>
      <c r="AV8" s="63"/>
      <c r="AW8" s="63"/>
      <c r="AX8" s="63"/>
      <c r="AY8" s="63"/>
      <c r="AZ8" s="63"/>
      <c r="BA8" s="63"/>
      <c r="BB8" s="63">
        <f>データ!T6</f>
        <v>276.68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1.59</v>
      </c>
      <c r="Q10" s="63"/>
      <c r="R10" s="63"/>
      <c r="S10" s="63"/>
      <c r="T10" s="63"/>
      <c r="U10" s="63"/>
      <c r="V10" s="63"/>
      <c r="W10" s="63">
        <f>データ!P6</f>
        <v>111.34</v>
      </c>
      <c r="X10" s="63"/>
      <c r="Y10" s="63"/>
      <c r="Z10" s="63"/>
      <c r="AA10" s="63"/>
      <c r="AB10" s="63"/>
      <c r="AC10" s="63"/>
      <c r="AD10" s="64">
        <f>データ!Q6</f>
        <v>3480</v>
      </c>
      <c r="AE10" s="64"/>
      <c r="AF10" s="64"/>
      <c r="AG10" s="64"/>
      <c r="AH10" s="64"/>
      <c r="AI10" s="64"/>
      <c r="AJ10" s="64"/>
      <c r="AK10" s="2"/>
      <c r="AL10" s="64">
        <f>データ!U6</f>
        <v>580</v>
      </c>
      <c r="AM10" s="64"/>
      <c r="AN10" s="64"/>
      <c r="AO10" s="64"/>
      <c r="AP10" s="64"/>
      <c r="AQ10" s="64"/>
      <c r="AR10" s="64"/>
      <c r="AS10" s="64"/>
      <c r="AT10" s="63">
        <f>データ!V6</f>
        <v>0.33</v>
      </c>
      <c r="AU10" s="63"/>
      <c r="AV10" s="63"/>
      <c r="AW10" s="63"/>
      <c r="AX10" s="63"/>
      <c r="AY10" s="63"/>
      <c r="AZ10" s="63"/>
      <c r="BA10" s="63"/>
      <c r="BB10" s="63">
        <f>データ!W6</f>
        <v>1757.58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108</v>
      </c>
      <c r="BM16" s="82"/>
      <c r="BN16" s="82"/>
      <c r="BO16" s="82"/>
      <c r="BP16" s="82"/>
      <c r="BQ16" s="82"/>
      <c r="BR16" s="82"/>
      <c r="BS16" s="82"/>
      <c r="BT16" s="82"/>
      <c r="BU16" s="82"/>
      <c r="BV16" s="82"/>
      <c r="BW16" s="82"/>
      <c r="BX16" s="82"/>
      <c r="BY16" s="82"/>
      <c r="BZ16" s="8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81"/>
      <c r="BM34" s="82"/>
      <c r="BN34" s="82"/>
      <c r="BO34" s="82"/>
      <c r="BP34" s="82"/>
      <c r="BQ34" s="82"/>
      <c r="BR34" s="82"/>
      <c r="BS34" s="82"/>
      <c r="BT34" s="82"/>
      <c r="BU34" s="82"/>
      <c r="BV34" s="82"/>
      <c r="BW34" s="82"/>
      <c r="BX34" s="82"/>
      <c r="BY34" s="82"/>
      <c r="BZ34" s="83"/>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81"/>
      <c r="BM35" s="82"/>
      <c r="BN35" s="82"/>
      <c r="BO35" s="82"/>
      <c r="BP35" s="82"/>
      <c r="BQ35" s="82"/>
      <c r="BR35" s="82"/>
      <c r="BS35" s="82"/>
      <c r="BT35" s="82"/>
      <c r="BU35" s="82"/>
      <c r="BV35" s="82"/>
      <c r="BW35" s="82"/>
      <c r="BX35" s="82"/>
      <c r="BY35" s="82"/>
      <c r="BZ35" s="8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1" t="s">
        <v>110</v>
      </c>
      <c r="BM66" s="82"/>
      <c r="BN66" s="82"/>
      <c r="BO66" s="82"/>
      <c r="BP66" s="82"/>
      <c r="BQ66" s="82"/>
      <c r="BR66" s="82"/>
      <c r="BS66" s="82"/>
      <c r="BT66" s="82"/>
      <c r="BU66" s="82"/>
      <c r="BV66" s="82"/>
      <c r="BW66" s="82"/>
      <c r="BX66" s="82"/>
      <c r="BY66" s="82"/>
      <c r="BZ66" s="83"/>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1"/>
      <c r="BM67" s="82"/>
      <c r="BN67" s="82"/>
      <c r="BO67" s="82"/>
      <c r="BP67" s="82"/>
      <c r="BQ67" s="82"/>
      <c r="BR67" s="82"/>
      <c r="BS67" s="82"/>
      <c r="BT67" s="82"/>
      <c r="BU67" s="82"/>
      <c r="BV67" s="82"/>
      <c r="BW67" s="82"/>
      <c r="BX67" s="82"/>
      <c r="BY67" s="82"/>
      <c r="BZ67" s="83"/>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1"/>
      <c r="BM68" s="82"/>
      <c r="BN68" s="82"/>
      <c r="BO68" s="82"/>
      <c r="BP68" s="82"/>
      <c r="BQ68" s="82"/>
      <c r="BR68" s="82"/>
      <c r="BS68" s="82"/>
      <c r="BT68" s="82"/>
      <c r="BU68" s="82"/>
      <c r="BV68" s="82"/>
      <c r="BW68" s="82"/>
      <c r="BX68" s="82"/>
      <c r="BY68" s="82"/>
      <c r="BZ68" s="83"/>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1"/>
      <c r="BM69" s="82"/>
      <c r="BN69" s="82"/>
      <c r="BO69" s="82"/>
      <c r="BP69" s="82"/>
      <c r="BQ69" s="82"/>
      <c r="BR69" s="82"/>
      <c r="BS69" s="82"/>
      <c r="BT69" s="82"/>
      <c r="BU69" s="82"/>
      <c r="BV69" s="82"/>
      <c r="BW69" s="82"/>
      <c r="BX69" s="82"/>
      <c r="BY69" s="82"/>
      <c r="BZ69" s="83"/>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1"/>
      <c r="BM70" s="82"/>
      <c r="BN70" s="82"/>
      <c r="BO70" s="82"/>
      <c r="BP70" s="82"/>
      <c r="BQ70" s="82"/>
      <c r="BR70" s="82"/>
      <c r="BS70" s="82"/>
      <c r="BT70" s="82"/>
      <c r="BU70" s="82"/>
      <c r="BV70" s="82"/>
      <c r="BW70" s="82"/>
      <c r="BX70" s="82"/>
      <c r="BY70" s="82"/>
      <c r="BZ70" s="83"/>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1"/>
      <c r="BM71" s="82"/>
      <c r="BN71" s="82"/>
      <c r="BO71" s="82"/>
      <c r="BP71" s="82"/>
      <c r="BQ71" s="82"/>
      <c r="BR71" s="82"/>
      <c r="BS71" s="82"/>
      <c r="BT71" s="82"/>
      <c r="BU71" s="82"/>
      <c r="BV71" s="82"/>
      <c r="BW71" s="82"/>
      <c r="BX71" s="82"/>
      <c r="BY71" s="82"/>
      <c r="BZ71" s="83"/>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1"/>
      <c r="BM72" s="82"/>
      <c r="BN72" s="82"/>
      <c r="BO72" s="82"/>
      <c r="BP72" s="82"/>
      <c r="BQ72" s="82"/>
      <c r="BR72" s="82"/>
      <c r="BS72" s="82"/>
      <c r="BT72" s="82"/>
      <c r="BU72" s="82"/>
      <c r="BV72" s="82"/>
      <c r="BW72" s="82"/>
      <c r="BX72" s="82"/>
      <c r="BY72" s="82"/>
      <c r="BZ72" s="83"/>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1"/>
      <c r="BM73" s="82"/>
      <c r="BN73" s="82"/>
      <c r="BO73" s="82"/>
      <c r="BP73" s="82"/>
      <c r="BQ73" s="82"/>
      <c r="BR73" s="82"/>
      <c r="BS73" s="82"/>
      <c r="BT73" s="82"/>
      <c r="BU73" s="82"/>
      <c r="BV73" s="82"/>
      <c r="BW73" s="82"/>
      <c r="BX73" s="82"/>
      <c r="BY73" s="82"/>
      <c r="BZ73" s="83"/>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1"/>
      <c r="BM74" s="82"/>
      <c r="BN74" s="82"/>
      <c r="BO74" s="82"/>
      <c r="BP74" s="82"/>
      <c r="BQ74" s="82"/>
      <c r="BR74" s="82"/>
      <c r="BS74" s="82"/>
      <c r="BT74" s="82"/>
      <c r="BU74" s="82"/>
      <c r="BV74" s="82"/>
      <c r="BW74" s="82"/>
      <c r="BX74" s="82"/>
      <c r="BY74" s="82"/>
      <c r="BZ74" s="83"/>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1"/>
      <c r="BM75" s="82"/>
      <c r="BN75" s="82"/>
      <c r="BO75" s="82"/>
      <c r="BP75" s="82"/>
      <c r="BQ75" s="82"/>
      <c r="BR75" s="82"/>
      <c r="BS75" s="82"/>
      <c r="BT75" s="82"/>
      <c r="BU75" s="82"/>
      <c r="BV75" s="82"/>
      <c r="BW75" s="82"/>
      <c r="BX75" s="82"/>
      <c r="BY75" s="82"/>
      <c r="BZ75" s="83"/>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1"/>
      <c r="BM76" s="82"/>
      <c r="BN76" s="82"/>
      <c r="BO76" s="82"/>
      <c r="BP76" s="82"/>
      <c r="BQ76" s="82"/>
      <c r="BR76" s="82"/>
      <c r="BS76" s="82"/>
      <c r="BT76" s="82"/>
      <c r="BU76" s="82"/>
      <c r="BV76" s="82"/>
      <c r="BW76" s="82"/>
      <c r="BX76" s="82"/>
      <c r="BY76" s="82"/>
      <c r="BZ76" s="83"/>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1"/>
      <c r="BM77" s="82"/>
      <c r="BN77" s="82"/>
      <c r="BO77" s="82"/>
      <c r="BP77" s="82"/>
      <c r="BQ77" s="82"/>
      <c r="BR77" s="82"/>
      <c r="BS77" s="82"/>
      <c r="BT77" s="82"/>
      <c r="BU77" s="82"/>
      <c r="BV77" s="82"/>
      <c r="BW77" s="82"/>
      <c r="BX77" s="82"/>
      <c r="BY77" s="82"/>
      <c r="BZ77" s="83"/>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1"/>
      <c r="BM78" s="82"/>
      <c r="BN78" s="82"/>
      <c r="BO78" s="82"/>
      <c r="BP78" s="82"/>
      <c r="BQ78" s="82"/>
      <c r="BR78" s="82"/>
      <c r="BS78" s="82"/>
      <c r="BT78" s="82"/>
      <c r="BU78" s="82"/>
      <c r="BV78" s="82"/>
      <c r="BW78" s="82"/>
      <c r="BX78" s="82"/>
      <c r="BY78" s="82"/>
      <c r="BZ78" s="83"/>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81"/>
      <c r="BM79" s="82"/>
      <c r="BN79" s="82"/>
      <c r="BO79" s="82"/>
      <c r="BP79" s="82"/>
      <c r="BQ79" s="82"/>
      <c r="BR79" s="82"/>
      <c r="BS79" s="82"/>
      <c r="BT79" s="82"/>
      <c r="BU79" s="82"/>
      <c r="BV79" s="82"/>
      <c r="BW79" s="82"/>
      <c r="BX79" s="82"/>
      <c r="BY79" s="82"/>
      <c r="BZ79" s="83"/>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81"/>
      <c r="BM80" s="82"/>
      <c r="BN80" s="82"/>
      <c r="BO80" s="82"/>
      <c r="BP80" s="82"/>
      <c r="BQ80" s="82"/>
      <c r="BR80" s="82"/>
      <c r="BS80" s="82"/>
      <c r="BT80" s="82"/>
      <c r="BU80" s="82"/>
      <c r="BV80" s="82"/>
      <c r="BW80" s="82"/>
      <c r="BX80" s="82"/>
      <c r="BY80" s="82"/>
      <c r="BZ80" s="83"/>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1"/>
      <c r="BM81" s="82"/>
      <c r="BN81" s="82"/>
      <c r="BO81" s="82"/>
      <c r="BP81" s="82"/>
      <c r="BQ81" s="82"/>
      <c r="BR81" s="82"/>
      <c r="BS81" s="82"/>
      <c r="BT81" s="82"/>
      <c r="BU81" s="82"/>
      <c r="BV81" s="82"/>
      <c r="BW81" s="82"/>
      <c r="BX81" s="82"/>
      <c r="BY81" s="82"/>
      <c r="BZ81" s="83"/>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4"/>
      <c r="BM82" s="85"/>
      <c r="BN82" s="85"/>
      <c r="BO82" s="85"/>
      <c r="BP82" s="85"/>
      <c r="BQ82" s="85"/>
      <c r="BR82" s="85"/>
      <c r="BS82" s="85"/>
      <c r="BT82" s="85"/>
      <c r="BU82" s="85"/>
      <c r="BV82" s="85"/>
      <c r="BW82" s="85"/>
      <c r="BX82" s="85"/>
      <c r="BY82" s="85"/>
      <c r="BZ82" s="86"/>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382043</v>
      </c>
      <c r="D6" s="31">
        <f t="shared" si="3"/>
        <v>47</v>
      </c>
      <c r="E6" s="31">
        <f t="shared" si="3"/>
        <v>17</v>
      </c>
      <c r="F6" s="31">
        <f t="shared" si="3"/>
        <v>6</v>
      </c>
      <c r="G6" s="31">
        <f t="shared" si="3"/>
        <v>0</v>
      </c>
      <c r="H6" s="31" t="str">
        <f t="shared" si="3"/>
        <v>愛媛県　八幡浜市</v>
      </c>
      <c r="I6" s="31" t="str">
        <f t="shared" si="3"/>
        <v>法非適用</v>
      </c>
      <c r="J6" s="31" t="str">
        <f t="shared" si="3"/>
        <v>下水道事業</v>
      </c>
      <c r="K6" s="31" t="str">
        <f t="shared" si="3"/>
        <v>漁業集落排水</v>
      </c>
      <c r="L6" s="31" t="str">
        <f t="shared" si="3"/>
        <v>H2</v>
      </c>
      <c r="M6" s="32" t="str">
        <f t="shared" si="3"/>
        <v>-</v>
      </c>
      <c r="N6" s="32" t="str">
        <f t="shared" si="3"/>
        <v>該当数値なし</v>
      </c>
      <c r="O6" s="32">
        <f t="shared" si="3"/>
        <v>1.59</v>
      </c>
      <c r="P6" s="32">
        <f t="shared" si="3"/>
        <v>111.34</v>
      </c>
      <c r="Q6" s="32">
        <f t="shared" si="3"/>
        <v>3480</v>
      </c>
      <c r="R6" s="32">
        <f t="shared" si="3"/>
        <v>36710</v>
      </c>
      <c r="S6" s="32">
        <f t="shared" si="3"/>
        <v>132.68</v>
      </c>
      <c r="T6" s="32">
        <f t="shared" si="3"/>
        <v>276.68</v>
      </c>
      <c r="U6" s="32">
        <f t="shared" si="3"/>
        <v>580</v>
      </c>
      <c r="V6" s="32">
        <f t="shared" si="3"/>
        <v>0.33</v>
      </c>
      <c r="W6" s="32">
        <f t="shared" si="3"/>
        <v>1757.58</v>
      </c>
      <c r="X6" s="33">
        <f>IF(X7="",NA(),X7)</f>
        <v>92.92</v>
      </c>
      <c r="Y6" s="33">
        <f t="shared" ref="Y6:AG6" si="4">IF(Y7="",NA(),Y7)</f>
        <v>96.39</v>
      </c>
      <c r="Z6" s="33">
        <f t="shared" si="4"/>
        <v>96.47</v>
      </c>
      <c r="AA6" s="33">
        <f t="shared" si="4"/>
        <v>96.09</v>
      </c>
      <c r="AB6" s="33">
        <f t="shared" si="4"/>
        <v>96.62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3">
        <f t="shared" ref="BF6:BN6" si="7">IF(BF7="",NA(),BF7)</f>
        <v>106.34</v>
      </c>
      <c r="BG6" s="33">
        <f t="shared" si="7"/>
        <v>98.67</v>
      </c>
      <c r="BH6" s="33">
        <f t="shared" si="7"/>
        <v>90.35</v>
      </c>
      <c r="BI6" s="32">
        <f t="shared" si="7"/>
        <v>0</v>
      </c>
      <c r="BJ6" s="33">
        <f t="shared" si="7"/>
        <v>804.21</v>
      </c>
      <c r="BK6" s="33">
        <f t="shared" si="7"/>
        <v>866.07</v>
      </c>
      <c r="BL6" s="33">
        <f t="shared" si="7"/>
        <v>827.19</v>
      </c>
      <c r="BM6" s="33">
        <f t="shared" si="7"/>
        <v>817.63</v>
      </c>
      <c r="BN6" s="33">
        <f t="shared" si="7"/>
        <v>830.5</v>
      </c>
      <c r="BO6" s="32" t="str">
        <f>IF(BO7="","",IF(BO7="-","【-】","【"&amp;SUBSTITUTE(TEXT(BO7,"#,##0.00"),"-","△")&amp;"】"))</f>
        <v>【1,078.58】</v>
      </c>
      <c r="BP6" s="33">
        <f>IF(BP7="",NA(),BP7)</f>
        <v>71</v>
      </c>
      <c r="BQ6" s="33">
        <f t="shared" ref="BQ6:BY6" si="8">IF(BQ7="",NA(),BQ7)</f>
        <v>90.19</v>
      </c>
      <c r="BR6" s="33">
        <f t="shared" si="8"/>
        <v>77.709999999999994</v>
      </c>
      <c r="BS6" s="33">
        <f t="shared" si="8"/>
        <v>84.49</v>
      </c>
      <c r="BT6" s="33">
        <f t="shared" si="8"/>
        <v>60.02</v>
      </c>
      <c r="BU6" s="33">
        <f t="shared" si="8"/>
        <v>48.08</v>
      </c>
      <c r="BV6" s="33">
        <f t="shared" si="8"/>
        <v>43.46</v>
      </c>
      <c r="BW6" s="33">
        <f t="shared" si="8"/>
        <v>45.01</v>
      </c>
      <c r="BX6" s="33">
        <f t="shared" si="8"/>
        <v>46.31</v>
      </c>
      <c r="BY6" s="33">
        <f t="shared" si="8"/>
        <v>43.66</v>
      </c>
      <c r="BZ6" s="32" t="str">
        <f>IF(BZ7="","",IF(BZ7="-","【-】","【"&amp;SUBSTITUTE(TEXT(BZ7,"#,##0.00"),"-","△")&amp;"】"))</f>
        <v>【40.39】</v>
      </c>
      <c r="CA6" s="33">
        <f>IF(CA7="",NA(),CA7)</f>
        <v>270.8</v>
      </c>
      <c r="CB6" s="33">
        <f t="shared" ref="CB6:CJ6" si="9">IF(CB7="",NA(),CB7)</f>
        <v>209.04</v>
      </c>
      <c r="CC6" s="33">
        <f t="shared" si="9"/>
        <v>244.81</v>
      </c>
      <c r="CD6" s="33">
        <f t="shared" si="9"/>
        <v>226.75</v>
      </c>
      <c r="CE6" s="33">
        <f t="shared" si="9"/>
        <v>334.03</v>
      </c>
      <c r="CF6" s="33">
        <f t="shared" si="9"/>
        <v>313.41000000000003</v>
      </c>
      <c r="CG6" s="33">
        <f t="shared" si="9"/>
        <v>359.48</v>
      </c>
      <c r="CH6" s="33">
        <f t="shared" si="9"/>
        <v>350.91</v>
      </c>
      <c r="CI6" s="33">
        <f t="shared" si="9"/>
        <v>349.08</v>
      </c>
      <c r="CJ6" s="33">
        <f t="shared" si="9"/>
        <v>382.09</v>
      </c>
      <c r="CK6" s="32" t="str">
        <f>IF(CK7="","",IF(CK7="-","【-】","【"&amp;SUBSTITUTE(TEXT(CK7,"#,##0.00"),"-","△")&amp;"】"))</f>
        <v>【419.50】</v>
      </c>
      <c r="CL6" s="33">
        <f>IF(CL7="",NA(),CL7)</f>
        <v>57.6</v>
      </c>
      <c r="CM6" s="33">
        <f t="shared" ref="CM6:CU6" si="10">IF(CM7="",NA(),CM7)</f>
        <v>37.1</v>
      </c>
      <c r="CN6" s="33">
        <f t="shared" si="10"/>
        <v>56.18</v>
      </c>
      <c r="CO6" s="33">
        <f t="shared" si="10"/>
        <v>56.89</v>
      </c>
      <c r="CP6" s="33">
        <f t="shared" si="10"/>
        <v>48.76</v>
      </c>
      <c r="CQ6" s="33">
        <f t="shared" si="10"/>
        <v>37.4</v>
      </c>
      <c r="CR6" s="33">
        <f t="shared" si="10"/>
        <v>37.130000000000003</v>
      </c>
      <c r="CS6" s="33">
        <f t="shared" si="10"/>
        <v>38.24</v>
      </c>
      <c r="CT6" s="33">
        <f t="shared" si="10"/>
        <v>39.42</v>
      </c>
      <c r="CU6" s="33">
        <f t="shared" si="10"/>
        <v>39.68</v>
      </c>
      <c r="CV6" s="32" t="str">
        <f>IF(CV7="","",IF(CV7="-","【-】","【"&amp;SUBSTITUTE(TEXT(CV7,"#,##0.00"),"-","△")&amp;"】"))</f>
        <v>【35.64】</v>
      </c>
      <c r="CW6" s="33">
        <f>IF(CW7="",NA(),CW7)</f>
        <v>83.19</v>
      </c>
      <c r="CX6" s="33">
        <f t="shared" ref="CX6:DF6" si="11">IF(CX7="",NA(),CX7)</f>
        <v>87.64</v>
      </c>
      <c r="CY6" s="33">
        <f t="shared" si="11"/>
        <v>84.58</v>
      </c>
      <c r="CZ6" s="33">
        <f t="shared" si="11"/>
        <v>86.42</v>
      </c>
      <c r="DA6" s="33">
        <f t="shared" si="11"/>
        <v>86.03</v>
      </c>
      <c r="DB6" s="33">
        <f t="shared" si="11"/>
        <v>80.989999999999995</v>
      </c>
      <c r="DC6" s="33">
        <f t="shared" si="11"/>
        <v>81.8</v>
      </c>
      <c r="DD6" s="33">
        <f t="shared" si="11"/>
        <v>81.84</v>
      </c>
      <c r="DE6" s="33">
        <f t="shared" si="11"/>
        <v>82.97</v>
      </c>
      <c r="DF6" s="33">
        <f t="shared" si="11"/>
        <v>83.95</v>
      </c>
      <c r="DG6" s="32" t="str">
        <f>IF(DG7="","",IF(DG7="-","【-】","【"&amp;SUBSTITUTE(TEXT(DG7,"#,##0.00"),"-","△")&amp;"】"))</f>
        <v>【77.00】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0.02</v>
      </c>
      <c r="EK6" s="32">
        <f t="shared" si="14"/>
        <v>0</v>
      </c>
      <c r="EL6" s="33">
        <f t="shared" si="14"/>
        <v>0.14000000000000001</v>
      </c>
      <c r="EM6" s="33">
        <f t="shared" si="14"/>
        <v>0.05</v>
      </c>
      <c r="EN6" s="32" t="str">
        <f>IF(EN7="","",IF(EN7="-","【-】","【"&amp;SUBSTITUTE(TEXT(EN7,"#,##0.00"),"-","△")&amp;"】"))</f>
        <v>【0.14】</v>
      </c>
    </row>
    <row r="7" spans="1:144" s="34" customFormat="1">
      <c r="A7" s="26"/>
      <c r="B7" s="35">
        <v>2014</v>
      </c>
      <c r="C7" s="35">
        <v>382043</v>
      </c>
      <c r="D7" s="35">
        <v>47</v>
      </c>
      <c r="E7" s="35">
        <v>17</v>
      </c>
      <c r="F7" s="35">
        <v>6</v>
      </c>
      <c r="G7" s="35">
        <v>0</v>
      </c>
      <c r="H7" s="35" t="s">
        <v>96</v>
      </c>
      <c r="I7" s="35" t="s">
        <v>97</v>
      </c>
      <c r="J7" s="35" t="s">
        <v>98</v>
      </c>
      <c r="K7" s="35" t="s">
        <v>99</v>
      </c>
      <c r="L7" s="35" t="s">
        <v>100</v>
      </c>
      <c r="M7" s="36" t="s">
        <v>101</v>
      </c>
      <c r="N7" s="36" t="s">
        <v>102</v>
      </c>
      <c r="O7" s="36">
        <v>1.59</v>
      </c>
      <c r="P7" s="36">
        <v>111.34</v>
      </c>
      <c r="Q7" s="36">
        <v>3480</v>
      </c>
      <c r="R7" s="36">
        <v>36710</v>
      </c>
      <c r="S7" s="36">
        <v>132.68</v>
      </c>
      <c r="T7" s="36">
        <v>276.68</v>
      </c>
      <c r="U7" s="36">
        <v>580</v>
      </c>
      <c r="V7" s="36">
        <v>0.33</v>
      </c>
      <c r="W7" s="36">
        <v>1757.58</v>
      </c>
      <c r="X7" s="36">
        <v>92.92</v>
      </c>
      <c r="Y7" s="36">
        <v>96.39</v>
      </c>
      <c r="Z7" s="36">
        <v>96.47</v>
      </c>
      <c r="AA7" s="36">
        <v>96.09</v>
      </c>
      <c r="AB7" s="36">
        <v>96.62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106.34</v>
      </c>
      <c r="BG7" s="36">
        <v>98.67</v>
      </c>
      <c r="BH7" s="36">
        <v>90.35</v>
      </c>
      <c r="BI7" s="36">
        <v>0</v>
      </c>
      <c r="BJ7" s="36">
        <v>804.21</v>
      </c>
      <c r="BK7" s="36">
        <v>866.07</v>
      </c>
      <c r="BL7" s="36">
        <v>827.19</v>
      </c>
      <c r="BM7" s="36">
        <v>817.63</v>
      </c>
      <c r="BN7" s="36">
        <v>830.5</v>
      </c>
      <c r="BO7" s="36">
        <v>1078.58</v>
      </c>
      <c r="BP7" s="36">
        <v>71</v>
      </c>
      <c r="BQ7" s="36">
        <v>90.19</v>
      </c>
      <c r="BR7" s="36">
        <v>77.709999999999994</v>
      </c>
      <c r="BS7" s="36">
        <v>84.49</v>
      </c>
      <c r="BT7" s="36">
        <v>60.02</v>
      </c>
      <c r="BU7" s="36">
        <v>48.08</v>
      </c>
      <c r="BV7" s="36">
        <v>43.46</v>
      </c>
      <c r="BW7" s="36">
        <v>45.01</v>
      </c>
      <c r="BX7" s="36">
        <v>46.31</v>
      </c>
      <c r="BY7" s="36">
        <v>43.66</v>
      </c>
      <c r="BZ7" s="36">
        <v>40.39</v>
      </c>
      <c r="CA7" s="36">
        <v>270.8</v>
      </c>
      <c r="CB7" s="36">
        <v>209.04</v>
      </c>
      <c r="CC7" s="36">
        <v>244.81</v>
      </c>
      <c r="CD7" s="36">
        <v>226.75</v>
      </c>
      <c r="CE7" s="36">
        <v>334.03</v>
      </c>
      <c r="CF7" s="36">
        <v>313.41000000000003</v>
      </c>
      <c r="CG7" s="36">
        <v>359.48</v>
      </c>
      <c r="CH7" s="36">
        <v>350.91</v>
      </c>
      <c r="CI7" s="36">
        <v>349.08</v>
      </c>
      <c r="CJ7" s="36">
        <v>382.09</v>
      </c>
      <c r="CK7" s="36">
        <v>419.5</v>
      </c>
      <c r="CL7" s="36">
        <v>57.6</v>
      </c>
      <c r="CM7" s="36">
        <v>37.1</v>
      </c>
      <c r="CN7" s="36">
        <v>56.18</v>
      </c>
      <c r="CO7" s="36">
        <v>56.89</v>
      </c>
      <c r="CP7" s="36">
        <v>48.76</v>
      </c>
      <c r="CQ7" s="36">
        <v>37.4</v>
      </c>
      <c r="CR7" s="36">
        <v>37.130000000000003</v>
      </c>
      <c r="CS7" s="36">
        <v>38.24</v>
      </c>
      <c r="CT7" s="36">
        <v>39.42</v>
      </c>
      <c r="CU7" s="36">
        <v>39.68</v>
      </c>
      <c r="CV7" s="36">
        <v>35.64</v>
      </c>
      <c r="CW7" s="36">
        <v>83.19</v>
      </c>
      <c r="CX7" s="36">
        <v>87.64</v>
      </c>
      <c r="CY7" s="36">
        <v>84.58</v>
      </c>
      <c r="CZ7" s="36">
        <v>86.42</v>
      </c>
      <c r="DA7" s="36">
        <v>86.03</v>
      </c>
      <c r="DB7" s="36">
        <v>80.989999999999995</v>
      </c>
      <c r="DC7" s="36">
        <v>81.8</v>
      </c>
      <c r="DD7" s="36">
        <v>81.84</v>
      </c>
      <c r="DE7" s="36">
        <v>82.97</v>
      </c>
      <c r="DF7" s="36">
        <v>83.95</v>
      </c>
      <c r="DG7" s="36">
        <v>77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0.02</v>
      </c>
      <c r="EK7" s="36">
        <v>0</v>
      </c>
      <c r="EL7" s="36">
        <v>0.14000000000000001</v>
      </c>
      <c r="EM7" s="36">
        <v>0.05</v>
      </c>
      <c r="EN7" s="36">
        <v>0.14000000000000001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YWH1892</cp:lastModifiedBy>
  <dcterms:created xsi:type="dcterms:W3CDTF">2016-02-03T09:21:16Z</dcterms:created>
  <dcterms:modified xsi:type="dcterms:W3CDTF">2016-02-11T02:11:38Z</dcterms:modified>
  <cp:category/>
</cp:coreProperties>
</file>