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B10" i="4" s="1"/>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<sst xmlns="http://schemas.openxmlformats.org/spreadsheetml/2006/main" count="217" uniqueCount="107">
  <si>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</si>
  <si>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</si>
  <si>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</si>
  <si>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</si>
  <si>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</si>
  <si>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</si>
  <si>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</si>
  <si>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</si>
  <si>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</si>
  <si>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</si>
  <si>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</si>
  <si>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</si>
  <si>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</si>
  <si>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</si>
  <si>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</si>
  <si>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</si>
  <si>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</si>
  <si>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</si>
  <si>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</si>
  <si>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</si>
  <si>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</si>
  <si>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</si>
  <si>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</si>
  <si>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</si>
  <si>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</si>
  <si>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</si>
  <si>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</si>
  <si>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</si>
  <si>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</si>
  <si>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</si>
  <si>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</si>
  <si>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</si>
  <si>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</si>
  <si>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</si>
  <si>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</si>
  <si>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</si>
  <si>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</si>
  <si>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</si>
  <si>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</si>
  <si>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</si>
  <si>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</si>
  <si>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</si>
  <si>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</si>
  <si>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</si>
  <si>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</si>
  <si>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</si>
  <si>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</si>
  <si>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</si>
  <si>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</si>
  <si>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</si>
  <si>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</si>
  <si>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</si>
  <si>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</si>
  <si>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</si>
  <si>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</si>
  <si>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</si>
  <si>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</si>
  <si>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</si>
  <si>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</si>
  <si>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</si>
  <si>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</si>
  <si>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</si>
  <si>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</si>
  <si>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</si>
  <si>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</si>
  <si>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</si>
  <si>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</si>
  <si>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</si>
  <si>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</si>
  <si>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</si>
  <si>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</si>
  <si>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</si>
  <si>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</si>
  <si>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</si>
  <si>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</si>
  <si>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</si>
  <si>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</si>
  <si>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</si>
  <si>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</si>
  <si>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</si>
  <si>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</si>
  <si>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</si>
  <si>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</si>
  <si>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</si>
  <si>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</si>
  <si>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</si>
  <si>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</si>
  <si>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</si>
  <si>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</si>
  <si>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</si>
  <si>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</si>
  <si>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</si>
  <si>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</si>
  <si>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大洲市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</si>
  <si>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</si>
  <si>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</si>
  <si>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</si>
  <si>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</si>
  <si>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</si>
  <si>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</si>
  <si>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</si>
  <si>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</si>
  <si>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</si>
  <si>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</si>
  <si>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料金回収率は平均値を下回っており、近年は赤字決算となっている。これは、給水人口、給水量の減少に伴う水道料金収入の減少。また、本市では平成11年以降、料金改定を行っておらず、安価な水道料金設定となっていたことも要因となっている。
　一方、漏水調査の強化、老朽管更新を計画的に行い、維持管理費の低減を図った結果、給水原価は平均値を下回っており、年々有収率も増加している。
　累積欠損金比率については、決算日の翌日に補てんしているので、実質は発生していない。
　流動比率は、未払金の増減により大きく変化しているが、未払金については請求日と決算日との都合による未払金で、4月以降に支払っているので、事業運営への影響はない。なお、平成26年度は大幅に比率が減少しているが、これは地方公営企業会計制度の見直しにより生じたものである。
　企業債残高対給水収益比率は、平均値を上回っているが、企業債残高は計画的な償還に伴い減少している。
　施設利用率については、給水人口、給水量の減少により減少している。今後は、給水量に見合った適切な施設規模への見直しを図っていく。</t>
    <rPh sb="1" eb="3">
      <t>ケイジョウ</t>
    </rPh>
    <rPh sb="3" eb="5">
      <t>シュウシ</t>
    </rPh>
    <rPh sb="5" eb="7">
      <t>ヒリツ</t>
    </rPh>
    <rPh sb="14" eb="17">
      <t>ヘイキンチ</t>
    </rPh>
    <rPh sb="18" eb="20">
      <t>シタマワ</t>
    </rPh>
    <rPh sb="25" eb="27">
      <t>キンネン</t>
    </rPh>
    <rPh sb="28" eb="30">
      <t>アカジ</t>
    </rPh>
    <rPh sb="30" eb="32">
      <t>ケッサン</t>
    </rPh>
    <rPh sb="43" eb="45">
      <t>キュウスイ</t>
    </rPh>
    <rPh sb="45" eb="47">
      <t>ジンコウ</t>
    </rPh>
    <rPh sb="48" eb="50">
      <t>キュウスイ</t>
    </rPh>
    <rPh sb="50" eb="51">
      <t>リョウ</t>
    </rPh>
    <rPh sb="52" eb="54">
      <t>ゲンショウ</t>
    </rPh>
    <rPh sb="55" eb="56">
      <t>トモナ</t>
    </rPh>
    <rPh sb="57" eb="59">
      <t>スイドウ</t>
    </rPh>
    <rPh sb="59" eb="61">
      <t>リョウキン</t>
    </rPh>
    <rPh sb="61" eb="63">
      <t>シュウニュウ</t>
    </rPh>
    <rPh sb="64" eb="66">
      <t>ゲンショウ</t>
    </rPh>
    <rPh sb="70" eb="72">
      <t>ホンシ</t>
    </rPh>
    <rPh sb="74" eb="76">
      <t>ヘイセイ</t>
    </rPh>
    <rPh sb="78" eb="79">
      <t>ネン</t>
    </rPh>
    <rPh sb="79" eb="81">
      <t>イコウ</t>
    </rPh>
    <rPh sb="82" eb="84">
      <t>リョウキン</t>
    </rPh>
    <rPh sb="84" eb="86">
      <t>カイテイ</t>
    </rPh>
    <rPh sb="87" eb="88">
      <t>オコナ</t>
    </rPh>
    <rPh sb="94" eb="96">
      <t>アンカ</t>
    </rPh>
    <rPh sb="97" eb="99">
      <t>スイドウ</t>
    </rPh>
    <rPh sb="99" eb="101">
      <t>リョウキン</t>
    </rPh>
    <rPh sb="101" eb="103">
      <t>セッテイ</t>
    </rPh>
    <rPh sb="112" eb="114">
      <t>ヨウイン</t>
    </rPh>
    <rPh sb="123" eb="125">
      <t>イッポウ</t>
    </rPh>
    <rPh sb="126" eb="128">
      <t>ロウスイ</t>
    </rPh>
    <rPh sb="128" eb="130">
      <t>チョウサ</t>
    </rPh>
    <rPh sb="131" eb="133">
      <t>キョウカ</t>
    </rPh>
    <rPh sb="134" eb="136">
      <t>ロウキュウ</t>
    </rPh>
    <rPh sb="136" eb="137">
      <t>カン</t>
    </rPh>
    <rPh sb="137" eb="139">
      <t>コウシン</t>
    </rPh>
    <rPh sb="140" eb="143">
      <t>ケイカクテキ</t>
    </rPh>
    <rPh sb="144" eb="145">
      <t>オコナ</t>
    </rPh>
    <rPh sb="147" eb="149">
      <t>イジ</t>
    </rPh>
    <rPh sb="149" eb="152">
      <t>カンリヒ</t>
    </rPh>
    <rPh sb="153" eb="155">
      <t>テイゲン</t>
    </rPh>
    <rPh sb="156" eb="157">
      <t>ハカ</t>
    </rPh>
    <rPh sb="159" eb="161">
      <t>ケッカ</t>
    </rPh>
    <rPh sb="171" eb="172">
      <t>シタ</t>
    </rPh>
    <rPh sb="198" eb="200">
      <t>ヒリツ</t>
    </rPh>
    <rPh sb="206" eb="208">
      <t>ケッサン</t>
    </rPh>
    <rPh sb="208" eb="209">
      <t>ヒ</t>
    </rPh>
    <rPh sb="210" eb="211">
      <t>ヨク</t>
    </rPh>
    <rPh sb="211" eb="212">
      <t>ヒ</t>
    </rPh>
    <rPh sb="213" eb="214">
      <t>ホ</t>
    </rPh>
    <rPh sb="223" eb="225">
      <t>ジッシツ</t>
    </rPh>
    <rPh sb="226" eb="228">
      <t>ハッセイ</t>
    </rPh>
    <rPh sb="242" eb="243">
      <t>ミ</t>
    </rPh>
    <rPh sb="243" eb="244">
      <t>バラ</t>
    </rPh>
    <rPh sb="244" eb="245">
      <t>キン</t>
    </rPh>
    <rPh sb="246" eb="248">
      <t>ゾウゲン</t>
    </rPh>
    <rPh sb="251" eb="252">
      <t>オオ</t>
    </rPh>
    <rPh sb="254" eb="256">
      <t>ヘンカ</t>
    </rPh>
    <rPh sb="262" eb="263">
      <t>ミ</t>
    </rPh>
    <rPh sb="263" eb="264">
      <t>バラ</t>
    </rPh>
    <rPh sb="264" eb="265">
      <t>キン</t>
    </rPh>
    <rPh sb="270" eb="272">
      <t>セイキュウ</t>
    </rPh>
    <rPh sb="272" eb="273">
      <t>ビ</t>
    </rPh>
    <rPh sb="274" eb="276">
      <t>ケッサン</t>
    </rPh>
    <rPh sb="276" eb="277">
      <t>ヒ</t>
    </rPh>
    <rPh sb="279" eb="281">
      <t>ツゴウ</t>
    </rPh>
    <rPh sb="284" eb="285">
      <t>ミ</t>
    </rPh>
    <rPh sb="285" eb="286">
      <t>バラ</t>
    </rPh>
    <rPh sb="286" eb="287">
      <t>キン</t>
    </rPh>
    <rPh sb="290" eb="291">
      <t>ガツ</t>
    </rPh>
    <rPh sb="291" eb="293">
      <t>イコウ</t>
    </rPh>
    <rPh sb="294" eb="296">
      <t>シハラ</t>
    </rPh>
    <rPh sb="303" eb="305">
      <t>ジギョウ</t>
    </rPh>
    <rPh sb="305" eb="307">
      <t>ウンエイ</t>
    </rPh>
    <rPh sb="309" eb="311">
      <t>エイキョウ</t>
    </rPh>
    <rPh sb="396" eb="398">
      <t>キギョウ</t>
    </rPh>
    <rPh sb="398" eb="399">
      <t>サイ</t>
    </rPh>
    <rPh sb="399" eb="401">
      <t>ザンダカ</t>
    </rPh>
    <rPh sb="402" eb="405">
      <t>ケイカクテキ</t>
    </rPh>
    <rPh sb="406" eb="408">
      <t>ショウカン</t>
    </rPh>
    <rPh sb="409" eb="410">
      <t>トモナ</t>
    </rPh>
    <rPh sb="411" eb="413">
      <t>ゲンショウ</t>
    </rPh>
    <rPh sb="420" eb="422">
      <t>シセツ</t>
    </rPh>
    <rPh sb="422" eb="424">
      <t>リヨウ</t>
    </rPh>
    <rPh sb="424" eb="425">
      <t>リツ</t>
    </rPh>
    <rPh sb="431" eb="433">
      <t>キュウスイ</t>
    </rPh>
    <rPh sb="433" eb="435">
      <t>ジンコウ</t>
    </rPh>
    <rPh sb="436" eb="438">
      <t>キュウスイ</t>
    </rPh>
    <rPh sb="438" eb="439">
      <t>リョウ</t>
    </rPh>
    <rPh sb="440" eb="442">
      <t>ゲンショウ</t>
    </rPh>
    <rPh sb="445" eb="447">
      <t>ゲンショウ</t>
    </rPh>
    <rPh sb="452" eb="454">
      <t>コンゴ</t>
    </rPh>
    <rPh sb="456" eb="458">
      <t>キュウスイ</t>
    </rPh>
    <rPh sb="458" eb="459">
      <t>リョウ</t>
    </rPh>
    <rPh sb="460" eb="462">
      <t>ミア</t>
    </rPh>
    <rPh sb="464" eb="466">
      <t>テキセツ</t>
    </rPh>
    <rPh sb="467" eb="469">
      <t>シセツ</t>
    </rPh>
    <rPh sb="469" eb="471">
      <t>キボ</t>
    </rPh>
    <rPh sb="473" eb="475">
      <t>ミナオ</t>
    </rPh>
    <rPh sb="477" eb="478">
      <t>ハカ</t>
    </rPh>
    <phoneticPr fontId="4"/>
  </si>
  <si>
    <t>　現在、多くの水道事業体が高度成長期に整備した施設や管路の更新時期を迎えており、本市でも、水源地、浄水場、ポンプ場、配水池、老朽管の更新時期を迎えている。
　有形固定資産減価償却率、管路経年化率が平均値を上回っており、老朽化が進んでいる状態である。
　管路更新率については、有収率低迷の主原因でもあるため、耐震化と併せて計画的に老朽管を更新し、年々更新率が増加している。</t>
    <rPh sb="1" eb="3">
      <t>ゲンザイ</t>
    </rPh>
    <rPh sb="4" eb="5">
      <t>オオ</t>
    </rPh>
    <rPh sb="7" eb="9">
      <t>スイドウ</t>
    </rPh>
    <rPh sb="9" eb="11">
      <t>ジギョウ</t>
    </rPh>
    <rPh sb="11" eb="12">
      <t>タイ</t>
    </rPh>
    <rPh sb="13" eb="15">
      <t>コウド</t>
    </rPh>
    <rPh sb="15" eb="18">
      <t>セイチョウキ</t>
    </rPh>
    <rPh sb="19" eb="21">
      <t>セイビ</t>
    </rPh>
    <rPh sb="23" eb="25">
      <t>シセツ</t>
    </rPh>
    <rPh sb="26" eb="28">
      <t>カンロ</t>
    </rPh>
    <rPh sb="29" eb="31">
      <t>コウシン</t>
    </rPh>
    <rPh sb="31" eb="33">
      <t>ジキ</t>
    </rPh>
    <rPh sb="34" eb="35">
      <t>ムカ</t>
    </rPh>
    <rPh sb="40" eb="42">
      <t>ホンシ</t>
    </rPh>
    <rPh sb="45" eb="48">
      <t>スイゲンチ</t>
    </rPh>
    <rPh sb="49" eb="52">
      <t>ジョウスイジョウ</t>
    </rPh>
    <rPh sb="56" eb="57">
      <t>バ</t>
    </rPh>
    <rPh sb="58" eb="61">
      <t>ハイスイチ</t>
    </rPh>
    <rPh sb="66" eb="68">
      <t>コウシン</t>
    </rPh>
    <rPh sb="68" eb="70">
      <t>ジキ</t>
    </rPh>
    <rPh sb="71" eb="72">
      <t>ムカ</t>
    </rPh>
    <rPh sb="79" eb="81">
      <t>ユウケイ</t>
    </rPh>
    <rPh sb="81" eb="83">
      <t>コテイ</t>
    </rPh>
    <rPh sb="83" eb="85">
      <t>シサン</t>
    </rPh>
    <rPh sb="87" eb="90">
      <t>ショウキャクリツ</t>
    </rPh>
    <rPh sb="98" eb="101">
      <t>ヘイキンチ</t>
    </rPh>
    <rPh sb="102" eb="104">
      <t>ウワマワ</t>
    </rPh>
    <rPh sb="109" eb="111">
      <t>ロウキュウ</t>
    </rPh>
    <rPh sb="111" eb="112">
      <t>カ</t>
    </rPh>
    <rPh sb="113" eb="114">
      <t>スス</t>
    </rPh>
    <rPh sb="118" eb="120">
      <t>ジョウタイ</t>
    </rPh>
    <rPh sb="126" eb="128">
      <t>カンロ</t>
    </rPh>
    <rPh sb="128" eb="130">
      <t>コウシン</t>
    </rPh>
    <rPh sb="130" eb="131">
      <t>リツ</t>
    </rPh>
    <rPh sb="137" eb="139">
      <t>ユウシュウ</t>
    </rPh>
    <rPh sb="139" eb="140">
      <t>リツ</t>
    </rPh>
    <rPh sb="140" eb="142">
      <t>テイメイ</t>
    </rPh>
    <rPh sb="143" eb="144">
      <t>シュ</t>
    </rPh>
    <rPh sb="144" eb="146">
      <t>ゲンイン</t>
    </rPh>
    <rPh sb="153" eb="156">
      <t>タイシンカ</t>
    </rPh>
    <rPh sb="157" eb="158">
      <t>アワ</t>
    </rPh>
    <rPh sb="160" eb="163">
      <t>ケイカクテキ</t>
    </rPh>
    <rPh sb="164" eb="166">
      <t>ロウキュウ</t>
    </rPh>
    <rPh sb="166" eb="167">
      <t>カン</t>
    </rPh>
    <rPh sb="168" eb="170">
      <t>コウシン</t>
    </rPh>
    <phoneticPr fontId="4"/>
  </si>
  <si>
    <t xml:space="preserve">　本市においては、経営の健全性は厳しい状況にあり、水需要の減少、老朽化施設更新等の水道事業を取り巻く社会情勢の変化に対応した水道料金の見直しを行い、平成27年4月より料金改定を行った。
　将来にわたって、安全で安心な水道水を供給するためには、老朽施設の更新及び耐震化等の対策が不可欠であり、財政状況を踏まえながら、緊急度・投資効果・優先順位などを検証しつつ、計画的に施設整備を行っている。
　また、整備にあたっては、費用対効果分析に基づき整備水準の見直しや計画の適正化を図り、より効率的・効果的な施設整備を行っている。
　今後も厳しい状況が予想されることから、各指標を分析し、30年先、50年先を見据えた対策を講じる必要がある。
</t>
    <rPh sb="1" eb="3">
      <t>ホンシ</t>
    </rPh>
    <rPh sb="9" eb="11">
      <t>ケイエイ</t>
    </rPh>
    <rPh sb="12" eb="14">
      <t>ケンゼン</t>
    </rPh>
    <rPh sb="14" eb="15">
      <t>セイ</t>
    </rPh>
    <rPh sb="16" eb="17">
      <t>キビ</t>
    </rPh>
    <rPh sb="19" eb="21">
      <t>ジョウキョウ</t>
    </rPh>
    <rPh sb="25" eb="26">
      <t>ミズ</t>
    </rPh>
    <rPh sb="26" eb="28">
      <t>ジュヨウ</t>
    </rPh>
    <rPh sb="29" eb="31">
      <t>ゲンショウ</t>
    </rPh>
    <rPh sb="32" eb="35">
      <t>ロウキュウカ</t>
    </rPh>
    <rPh sb="35" eb="37">
      <t>シセツ</t>
    </rPh>
    <rPh sb="37" eb="39">
      <t>コウシン</t>
    </rPh>
    <rPh sb="39" eb="40">
      <t>トウ</t>
    </rPh>
    <rPh sb="41" eb="43">
      <t>スイドウ</t>
    </rPh>
    <rPh sb="43" eb="45">
      <t>ジギョウ</t>
    </rPh>
    <rPh sb="46" eb="47">
      <t>ト</t>
    </rPh>
    <rPh sb="48" eb="49">
      <t>マ</t>
    </rPh>
    <rPh sb="50" eb="52">
      <t>シャカイ</t>
    </rPh>
    <rPh sb="52" eb="54">
      <t>ジョウセイ</t>
    </rPh>
    <rPh sb="55" eb="57">
      <t>ヘンカ</t>
    </rPh>
    <rPh sb="58" eb="60">
      <t>タイオウ</t>
    </rPh>
    <rPh sb="71" eb="72">
      <t>オコナ</t>
    </rPh>
    <rPh sb="74" eb="76">
      <t>ヘイセイ</t>
    </rPh>
    <rPh sb="78" eb="79">
      <t>ネン</t>
    </rPh>
    <rPh sb="80" eb="81">
      <t>ガツ</t>
    </rPh>
    <rPh sb="83" eb="85">
      <t>リョウキン</t>
    </rPh>
    <rPh sb="85" eb="87">
      <t>カイテイ</t>
    </rPh>
    <rPh sb="94" eb="96">
      <t>ショウライ</t>
    </rPh>
    <rPh sb="102" eb="104">
      <t>アンゼン</t>
    </rPh>
    <rPh sb="105" eb="107">
      <t>アンシン</t>
    </rPh>
    <rPh sb="108" eb="111">
      <t>スイドウスイ</t>
    </rPh>
    <rPh sb="112" eb="114">
      <t>キョウキュウ</t>
    </rPh>
    <rPh sb="121" eb="123">
      <t>ロウキュウ</t>
    </rPh>
    <rPh sb="123" eb="125">
      <t>シセツ</t>
    </rPh>
    <rPh sb="126" eb="128">
      <t>コウシン</t>
    </rPh>
    <rPh sb="128" eb="129">
      <t>オヨ</t>
    </rPh>
    <rPh sb="130" eb="133">
      <t>タイシンカ</t>
    </rPh>
    <rPh sb="133" eb="134">
      <t>トウ</t>
    </rPh>
    <rPh sb="135" eb="137">
      <t>タイサク</t>
    </rPh>
    <rPh sb="138" eb="141">
      <t>フカケツ</t>
    </rPh>
    <rPh sb="145" eb="147">
      <t>ザイセイ</t>
    </rPh>
    <rPh sb="147" eb="149">
      <t>ジョウキョウ</t>
    </rPh>
    <rPh sb="150" eb="151">
      <t>フ</t>
    </rPh>
    <rPh sb="157" eb="160">
      <t>キンキュウド</t>
    </rPh>
    <rPh sb="161" eb="163">
      <t>トウシ</t>
    </rPh>
    <rPh sb="163" eb="165">
      <t>コウカ</t>
    </rPh>
    <rPh sb="166" eb="168">
      <t>ユウセン</t>
    </rPh>
    <rPh sb="168" eb="170">
      <t>ジュンイ</t>
    </rPh>
    <rPh sb="173" eb="175">
      <t>ケンショウ</t>
    </rPh>
    <rPh sb="179" eb="182">
      <t>ケイカクテキ</t>
    </rPh>
    <rPh sb="183" eb="185">
      <t>シセツ</t>
    </rPh>
    <rPh sb="185" eb="187">
      <t>セイビ</t>
    </rPh>
    <rPh sb="188" eb="189">
      <t>オコナ</t>
    </rPh>
    <rPh sb="199" eb="201">
      <t>セイビ</t>
    </rPh>
    <rPh sb="208" eb="213">
      <t>ヒヨウタイコウカ</t>
    </rPh>
    <rPh sb="213" eb="215">
      <t>ブンセキ</t>
    </rPh>
    <rPh sb="216" eb="217">
      <t>モト</t>
    </rPh>
    <rPh sb="219" eb="221">
      <t>セイビ</t>
    </rPh>
    <rPh sb="221" eb="223">
      <t>スイジュン</t>
    </rPh>
    <rPh sb="224" eb="226">
      <t>ミナオ</t>
    </rPh>
    <rPh sb="228" eb="230">
      <t>ケイカク</t>
    </rPh>
    <rPh sb="231" eb="234">
      <t>テキセイカ</t>
    </rPh>
    <rPh sb="235" eb="236">
      <t>ハカ</t>
    </rPh>
    <rPh sb="240" eb="243">
      <t>コウリツテキ</t>
    </rPh>
    <rPh sb="244" eb="247">
      <t>コウカテキ</t>
    </rPh>
    <rPh sb="248" eb="250">
      <t>シセツ</t>
    </rPh>
    <rPh sb="250" eb="252">
      <t>セイビ</t>
    </rPh>
    <rPh sb="253" eb="254">
      <t>オコナ</t>
    </rPh>
    <rPh sb="261" eb="263">
      <t>コンゴ</t>
    </rPh>
    <rPh sb="264" eb="265">
      <t>キビ</t>
    </rPh>
    <rPh sb="267" eb="269">
      <t>ジョウキョウ</t>
    </rPh>
    <rPh sb="270" eb="272">
      <t>ヨソウ</t>
    </rPh>
    <rPh sb="280" eb="281">
      <t>カク</t>
    </rPh>
    <rPh sb="281" eb="283">
      <t>シヒョウ</t>
    </rPh>
    <rPh sb="284" eb="286">
      <t>ブンセキ</t>
    </rPh>
    <rPh sb="290" eb="292">
      <t>ネンサキ</t>
    </rPh>
    <rPh sb="295" eb="296">
      <t>ネン</t>
    </rPh>
    <rPh sb="296" eb="297">
      <t>サキ</t>
    </rPh>
    <rPh sb="298" eb="300">
      <t>ミス</t>
    </rPh>
    <rPh sb="302" eb="304">
      <t>タイサク</t>
    </rPh>
    <rPh sb="305" eb="306">
      <t>コウ</t>
    </rPh>
    <rPh sb="308" eb="31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</si>
</sst>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0.47</c:v>
                </c:pt>
                <c:pt idx="1">
                  <c:v>0.63</c:v>
                </c:pt>
                <c:pt idx="2">
                  <c:v>0.73</c:v>
                </c:pt>
                <c:pt idx="3">
                  <c:v>0.81</c:v>
                </c:pt>
                <c:pt idx="4">
                  <c:v>1.52</c:v>
                </c:pt>
              </c:numCache>
            </c:numRef>
          </c:val>
        </c:ser>
        <c:dLbls>
          <c:showLegendKey val="0"/>
          <c:showVal val="0"/>
          <c:showCatName val="0"/>
          <c:showSerName val="0"/>
          <c:showPercent val="0"/>
          <c:showBubbleSize val="0"/>
        </c:dLbls>
        <c:gapWidth val="150"/>
        <c:axId val="213677568"/>
        <c:axId val="21368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213677568"/>
        <c:axId val="213688320"/>
      </c:lineChart>
      <c:dateAx>
        <c:axId val="213677568"/>
        <c:scaling>
          <c:orientation val="minMax"/>
        </c:scaling>
        <c:delete val="1"/>
        <c:axPos val="b"/>
        <c:numFmt formatCode="ge" sourceLinked="1"/>
        <c:majorTickMark val="none"/>
        <c:minorTickMark val="none"/>
        <c:tickLblPos val="none"/>
        <c:crossAx val="213688320"/>
        <c:crosses val="autoZero"/>
        <c:auto val="1"/>
        <c:lblOffset val="100"/>
        <c:baseTimeUnit val="years"/>
      </c:dateAx>
      <c:valAx>
        <c:axId val="21368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67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52.42</c:v>
                </c:pt>
                <c:pt idx="1">
                  <c:v>47.95</c:v>
                </c:pt>
                <c:pt idx="2">
                  <c:v>43.9</c:v>
                </c:pt>
                <c:pt idx="3">
                  <c:v>42.94</c:v>
                </c:pt>
                <c:pt idx="4">
                  <c:v>40.770000000000003</c:v>
                </c:pt>
              </c:numCache>
            </c:numRef>
          </c:val>
        </c:ser>
        <c:dLbls>
          <c:showLegendKey val="0"/>
          <c:showVal val="0"/>
          <c:showCatName val="0"/>
          <c:showSerName val="0"/>
          <c:showPercent val="0"/>
          <c:showBubbleSize val="0"/>
        </c:dLbls>
        <c:gapWidth val="150"/>
        <c:axId val="210277120"/>
        <c:axId val="21027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210277120"/>
        <c:axId val="210279040"/>
      </c:lineChart>
      <c:dateAx>
        <c:axId val="210277120"/>
        <c:scaling>
          <c:orientation val="minMax"/>
        </c:scaling>
        <c:delete val="1"/>
        <c:axPos val="b"/>
        <c:numFmt formatCode="ge" sourceLinked="1"/>
        <c:majorTickMark val="none"/>
        <c:minorTickMark val="none"/>
        <c:tickLblPos val="none"/>
        <c:crossAx val="210279040"/>
        <c:crosses val="autoZero"/>
        <c:auto val="1"/>
        <c:lblOffset val="100"/>
        <c:baseTimeUnit val="years"/>
      </c:dateAx>
      <c:valAx>
        <c:axId val="21027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27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62.51</c:v>
                </c:pt>
                <c:pt idx="1">
                  <c:v>66.81</c:v>
                </c:pt>
                <c:pt idx="2">
                  <c:v>72.14</c:v>
                </c:pt>
                <c:pt idx="3">
                  <c:v>73.56</c:v>
                </c:pt>
                <c:pt idx="4">
                  <c:v>75.75</c:v>
                </c:pt>
              </c:numCache>
            </c:numRef>
          </c:val>
        </c:ser>
        <c:dLbls>
          <c:showLegendKey val="0"/>
          <c:showVal val="0"/>
          <c:showCatName val="0"/>
          <c:showSerName val="0"/>
          <c:showPercent val="0"/>
          <c:showBubbleSize val="0"/>
        </c:dLbls>
        <c:gapWidth val="150"/>
        <c:axId val="210387328"/>
        <c:axId val="21038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210387328"/>
        <c:axId val="210389248"/>
      </c:lineChart>
      <c:dateAx>
        <c:axId val="210387328"/>
        <c:scaling>
          <c:orientation val="minMax"/>
        </c:scaling>
        <c:delete val="1"/>
        <c:axPos val="b"/>
        <c:numFmt formatCode="ge" sourceLinked="1"/>
        <c:majorTickMark val="none"/>
        <c:minorTickMark val="none"/>
        <c:tickLblPos val="none"/>
        <c:crossAx val="210389248"/>
        <c:crosses val="autoZero"/>
        <c:auto val="1"/>
        <c:lblOffset val="100"/>
        <c:baseTimeUnit val="years"/>
      </c:dateAx>
      <c:valAx>
        <c:axId val="21038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38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99.32</c:v>
                </c:pt>
                <c:pt idx="1">
                  <c:v>88.77</c:v>
                </c:pt>
                <c:pt idx="2">
                  <c:v>98.85</c:v>
                </c:pt>
                <c:pt idx="3">
                  <c:v>95.59</c:v>
                </c:pt>
                <c:pt idx="4">
                  <c:v>100.11</c:v>
                </c:pt>
              </c:numCache>
            </c:numRef>
          </c:val>
        </c:ser>
        <c:dLbls>
          <c:showLegendKey val="0"/>
          <c:showVal val="0"/>
          <c:showCatName val="0"/>
          <c:showSerName val="0"/>
          <c:showPercent val="0"/>
          <c:showBubbleSize val="0"/>
        </c:dLbls>
        <c:gapWidth val="150"/>
        <c:axId val="213893504"/>
        <c:axId val="21389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213893504"/>
        <c:axId val="213895424"/>
      </c:lineChart>
      <c:dateAx>
        <c:axId val="213893504"/>
        <c:scaling>
          <c:orientation val="minMax"/>
        </c:scaling>
        <c:delete val="1"/>
        <c:axPos val="b"/>
        <c:numFmt formatCode="ge" sourceLinked="1"/>
        <c:majorTickMark val="none"/>
        <c:minorTickMark val="none"/>
        <c:tickLblPos val="none"/>
        <c:crossAx val="213895424"/>
        <c:crosses val="autoZero"/>
        <c:auto val="1"/>
        <c:lblOffset val="100"/>
        <c:baseTimeUnit val="years"/>
      </c:dateAx>
      <c:valAx>
        <c:axId val="213895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8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39.29</c:v>
                </c:pt>
                <c:pt idx="1">
                  <c:v>38.700000000000003</c:v>
                </c:pt>
                <c:pt idx="2">
                  <c:v>39.36</c:v>
                </c:pt>
                <c:pt idx="3">
                  <c:v>39.979999999999997</c:v>
                </c:pt>
                <c:pt idx="4">
                  <c:v>49.13</c:v>
                </c:pt>
              </c:numCache>
            </c:numRef>
          </c:val>
        </c:ser>
        <c:dLbls>
          <c:showLegendKey val="0"/>
          <c:showVal val="0"/>
          <c:showCatName val="0"/>
          <c:showSerName val="0"/>
          <c:showPercent val="0"/>
          <c:showBubbleSize val="0"/>
        </c:dLbls>
        <c:gapWidth val="150"/>
        <c:axId val="215859968"/>
        <c:axId val="21636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215859968"/>
        <c:axId val="216364544"/>
      </c:lineChart>
      <c:dateAx>
        <c:axId val="215859968"/>
        <c:scaling>
          <c:orientation val="minMax"/>
        </c:scaling>
        <c:delete val="1"/>
        <c:axPos val="b"/>
        <c:numFmt formatCode="ge" sourceLinked="1"/>
        <c:majorTickMark val="none"/>
        <c:minorTickMark val="none"/>
        <c:tickLblPos val="none"/>
        <c:crossAx val="216364544"/>
        <c:crosses val="autoZero"/>
        <c:auto val="1"/>
        <c:lblOffset val="100"/>
        <c:baseTimeUnit val="years"/>
      </c:dateAx>
      <c:valAx>
        <c:axId val="21636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85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15.25</c:v>
                </c:pt>
                <c:pt idx="1">
                  <c:v>15.01</c:v>
                </c:pt>
                <c:pt idx="2">
                  <c:v>16.649999999999999</c:v>
                </c:pt>
                <c:pt idx="3">
                  <c:v>24.33</c:v>
                </c:pt>
                <c:pt idx="4">
                  <c:v>33.1</c:v>
                </c:pt>
              </c:numCache>
            </c:numRef>
          </c:val>
        </c:ser>
        <c:dLbls>
          <c:showLegendKey val="0"/>
          <c:showVal val="0"/>
          <c:showCatName val="0"/>
          <c:showSerName val="0"/>
          <c:showPercent val="0"/>
          <c:showBubbleSize val="0"/>
        </c:dLbls>
        <c:gapWidth val="150"/>
        <c:axId val="148619264"/>
        <c:axId val="14862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148619264"/>
        <c:axId val="148620800"/>
      </c:lineChart>
      <c:dateAx>
        <c:axId val="148619264"/>
        <c:scaling>
          <c:orientation val="minMax"/>
        </c:scaling>
        <c:delete val="1"/>
        <c:axPos val="b"/>
        <c:numFmt formatCode="ge" sourceLinked="1"/>
        <c:majorTickMark val="none"/>
        <c:minorTickMark val="none"/>
        <c:tickLblPos val="none"/>
        <c:crossAx val="148620800"/>
        <c:crosses val="autoZero"/>
        <c:auto val="1"/>
        <c:lblOffset val="100"/>
        <c:baseTimeUnit val="years"/>
      </c:dateAx>
      <c:valAx>
        <c:axId val="14862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61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formatCode="#,##0.00;&quot;△&quot;#,##0.00">
                  <c:v>0</c:v>
                </c:pt>
                <c:pt idx="1">
                  <c:v>10.85</c:v>
                </c:pt>
                <c:pt idx="2">
                  <c:v>0.19</c:v>
                </c:pt>
                <c:pt idx="3">
                  <c:v>5.18</c:v>
                </c:pt>
                <c:pt idx="4" formatCode="#,##0.00;&quot;△&quot;#,##0.00">
                  <c:v>0</c:v>
                </c:pt>
              </c:numCache>
            </c:numRef>
          </c:val>
        </c:ser>
        <c:dLbls>
          <c:showLegendKey val="0"/>
          <c:showVal val="0"/>
          <c:showCatName val="0"/>
          <c:showSerName val="0"/>
          <c:showPercent val="0"/>
          <c:showBubbleSize val="0"/>
        </c:dLbls>
        <c:gapWidth val="150"/>
        <c:axId val="148716160"/>
        <c:axId val="14873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148716160"/>
        <c:axId val="148730624"/>
      </c:lineChart>
      <c:dateAx>
        <c:axId val="148716160"/>
        <c:scaling>
          <c:orientation val="minMax"/>
        </c:scaling>
        <c:delete val="1"/>
        <c:axPos val="b"/>
        <c:numFmt formatCode="ge" sourceLinked="1"/>
        <c:majorTickMark val="none"/>
        <c:minorTickMark val="none"/>
        <c:tickLblPos val="none"/>
        <c:crossAx val="148730624"/>
        <c:crosses val="autoZero"/>
        <c:auto val="1"/>
        <c:lblOffset val="100"/>
        <c:baseTimeUnit val="years"/>
      </c:dateAx>
      <c:valAx>
        <c:axId val="148730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71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1371.14</c:v>
                </c:pt>
                <c:pt idx="1">
                  <c:v>948.1</c:v>
                </c:pt>
                <c:pt idx="2">
                  <c:v>1526.47</c:v>
                </c:pt>
                <c:pt idx="3">
                  <c:v>865.25</c:v>
                </c:pt>
                <c:pt idx="4">
                  <c:v>249.37</c:v>
                </c:pt>
              </c:numCache>
            </c:numRef>
          </c:val>
        </c:ser>
        <c:dLbls>
          <c:showLegendKey val="0"/>
          <c:showVal val="0"/>
          <c:showCatName val="0"/>
          <c:showSerName val="0"/>
          <c:showPercent val="0"/>
          <c:showBubbleSize val="0"/>
        </c:dLbls>
        <c:gapWidth val="150"/>
        <c:axId val="148953344"/>
        <c:axId val="15118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148953344"/>
        <c:axId val="151183744"/>
      </c:lineChart>
      <c:dateAx>
        <c:axId val="148953344"/>
        <c:scaling>
          <c:orientation val="minMax"/>
        </c:scaling>
        <c:delete val="1"/>
        <c:axPos val="b"/>
        <c:numFmt formatCode="ge" sourceLinked="1"/>
        <c:majorTickMark val="none"/>
        <c:minorTickMark val="none"/>
        <c:tickLblPos val="none"/>
        <c:crossAx val="151183744"/>
        <c:crosses val="autoZero"/>
        <c:auto val="1"/>
        <c:lblOffset val="100"/>
        <c:baseTimeUnit val="years"/>
      </c:dateAx>
      <c:valAx>
        <c:axId val="151183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95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587.95000000000005</c:v>
                </c:pt>
                <c:pt idx="1">
                  <c:v>591.53</c:v>
                </c:pt>
                <c:pt idx="2">
                  <c:v>595.16999999999996</c:v>
                </c:pt>
                <c:pt idx="3">
                  <c:v>579.46</c:v>
                </c:pt>
                <c:pt idx="4">
                  <c:v>578.62</c:v>
                </c:pt>
              </c:numCache>
            </c:numRef>
          </c:val>
        </c:ser>
        <c:dLbls>
          <c:showLegendKey val="0"/>
          <c:showVal val="0"/>
          <c:showCatName val="0"/>
          <c:showSerName val="0"/>
          <c:showPercent val="0"/>
          <c:showBubbleSize val="0"/>
        </c:dLbls>
        <c:gapWidth val="150"/>
        <c:axId val="151316352"/>
        <c:axId val="15142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151316352"/>
        <c:axId val="151429120"/>
      </c:lineChart>
      <c:dateAx>
        <c:axId val="151316352"/>
        <c:scaling>
          <c:orientation val="minMax"/>
        </c:scaling>
        <c:delete val="1"/>
        <c:axPos val="b"/>
        <c:numFmt formatCode="ge" sourceLinked="1"/>
        <c:majorTickMark val="none"/>
        <c:minorTickMark val="none"/>
        <c:tickLblPos val="none"/>
        <c:crossAx val="151429120"/>
        <c:crosses val="autoZero"/>
        <c:auto val="1"/>
        <c:lblOffset val="100"/>
        <c:baseTimeUnit val="years"/>
      </c:dateAx>
      <c:valAx>
        <c:axId val="151429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131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95.36</c:v>
                </c:pt>
                <c:pt idx="1">
                  <c:v>82.78</c:v>
                </c:pt>
                <c:pt idx="2">
                  <c:v>93.75</c:v>
                </c:pt>
                <c:pt idx="3">
                  <c:v>92.56</c:v>
                </c:pt>
                <c:pt idx="4">
                  <c:v>96.5</c:v>
                </c:pt>
              </c:numCache>
            </c:numRef>
          </c:val>
        </c:ser>
        <c:dLbls>
          <c:showLegendKey val="0"/>
          <c:showVal val="0"/>
          <c:showCatName val="0"/>
          <c:showSerName val="0"/>
          <c:showPercent val="0"/>
          <c:showBubbleSize val="0"/>
        </c:dLbls>
        <c:gapWidth val="150"/>
        <c:axId val="151565824"/>
        <c:axId val="15156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151565824"/>
        <c:axId val="151567744"/>
      </c:lineChart>
      <c:dateAx>
        <c:axId val="151565824"/>
        <c:scaling>
          <c:orientation val="minMax"/>
        </c:scaling>
        <c:delete val="1"/>
        <c:axPos val="b"/>
        <c:numFmt formatCode="ge" sourceLinked="1"/>
        <c:majorTickMark val="none"/>
        <c:minorTickMark val="none"/>
        <c:tickLblPos val="none"/>
        <c:crossAx val="151567744"/>
        <c:crosses val="autoZero"/>
        <c:auto val="1"/>
        <c:lblOffset val="100"/>
        <c:baseTimeUnit val="years"/>
      </c:dateAx>
      <c:valAx>
        <c:axId val="15156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56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153.80000000000001</c:v>
                </c:pt>
                <c:pt idx="1">
                  <c:v>176.97</c:v>
                </c:pt>
                <c:pt idx="2">
                  <c:v>155.97999999999999</c:v>
                </c:pt>
                <c:pt idx="3">
                  <c:v>157.83000000000001</c:v>
                </c:pt>
                <c:pt idx="4">
                  <c:v>151.54</c:v>
                </c:pt>
              </c:numCache>
            </c:numRef>
          </c:val>
        </c:ser>
        <c:dLbls>
          <c:showLegendKey val="0"/>
          <c:showVal val="0"/>
          <c:showCatName val="0"/>
          <c:showSerName val="0"/>
          <c:showPercent val="0"/>
          <c:showBubbleSize val="0"/>
        </c:dLbls>
        <c:gapWidth val="150"/>
        <c:axId val="210216064"/>
        <c:axId val="21021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210216064"/>
        <c:axId val="210217984"/>
      </c:lineChart>
      <c:dateAx>
        <c:axId val="210216064"/>
        <c:scaling>
          <c:orientation val="minMax"/>
        </c:scaling>
        <c:delete val="1"/>
        <c:axPos val="b"/>
        <c:numFmt formatCode="ge" sourceLinked="1"/>
        <c:majorTickMark val="none"/>
        <c:minorTickMark val="none"/>
        <c:tickLblPos val="none"/>
        <c:crossAx val="210217984"/>
        <c:crosses val="autoZero"/>
        <c:auto val="1"/>
        <c:lblOffset val="100"/>
        <c:baseTimeUnit val="years"/>
      </c:dateAx>
      <c:valAx>
        <c:axId val="21021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21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愛媛県　大洲市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46311</v>
      </c>
      <c r="AJ8" s="56"/>
      <c r="AK8" s="56"/>
      <c r="AL8" s="56"/>
      <c r="AM8" s="56"/>
      <c r="AN8" s="56"/>
      <c r="AO8" s="56"/>
      <c r="AP8" s="57"/>
      <c r="AQ8" s="47">
        <f>データ!R6</f>
        <v>432.22</v>
      </c>
      <c r="AR8" s="47"/>
      <c r="AS8" s="47"/>
      <c r="AT8" s="47"/>
      <c r="AU8" s="47"/>
      <c r="AV8" s="47"/>
      <c r="AW8" s="47"/>
      <c r="AX8" s="47"/>
      <c r="AY8" s="47">
        <f>データ!S6</f>
        <v>107.15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53.03</v>
      </c>
      <c r="K10" s="47"/>
      <c r="L10" s="47"/>
      <c r="M10" s="47"/>
      <c r="N10" s="47"/>
      <c r="O10" s="47"/>
      <c r="P10" s="47"/>
      <c r="Q10" s="47"/>
      <c r="R10" s="47">
        <f>データ!O6</f>
        <v>80.77</v>
      </c>
      <c r="S10" s="47"/>
      <c r="T10" s="47"/>
      <c r="U10" s="47"/>
      <c r="V10" s="47"/>
      <c r="W10" s="47"/>
      <c r="X10" s="47"/>
      <c r="Y10" s="47"/>
      <c r="Z10" s="78">
        <f>データ!P6</f>
        <v>2331</v>
      </c>
      <c r="AA10" s="78"/>
      <c r="AB10" s="78"/>
      <c r="AC10" s="78"/>
      <c r="AD10" s="78"/>
      <c r="AE10" s="78"/>
      <c r="AF10" s="78"/>
      <c r="AG10" s="78"/>
      <c r="AH10" s="2"/>
      <c r="AI10" s="78">
        <f>データ!T6</f>
        <v>37158</v>
      </c>
      <c r="AJ10" s="78"/>
      <c r="AK10" s="78"/>
      <c r="AL10" s="78"/>
      <c r="AM10" s="78"/>
      <c r="AN10" s="78"/>
      <c r="AO10" s="78"/>
      <c r="AP10" s="78"/>
      <c r="AQ10" s="47">
        <f>データ!U6</f>
        <v>49.04</v>
      </c>
      <c r="AR10" s="47"/>
      <c r="AS10" s="47"/>
      <c r="AT10" s="47"/>
      <c r="AU10" s="47"/>
      <c r="AV10" s="47"/>
      <c r="AW10" s="47"/>
      <c r="AX10" s="47"/>
      <c r="AY10" s="47">
        <f>データ!V6</f>
        <v>757.71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382078</v>
      </c>
      <c r="D6" s="31">
        <f t="shared" si="3"/>
        <v>46</v>
      </c>
      <c r="E6" s="31">
        <f t="shared" si="3"/>
        <v>1</v>
      </c>
      <c r="F6" s="31">
        <f t="shared" si="3"/>
        <v>0</v>
      </c>
      <c r="G6" s="31">
        <f t="shared" si="3"/>
        <v>1</v>
      </c>
      <c r="H6" s="31" t="str">
        <f t="shared" si="3"/>
        <v>愛媛県　大洲市</v>
      </c>
      <c r="I6" s="31" t="str">
        <f t="shared" si="3"/>
        <v>法適用</v>
      </c>
      <c r="J6" s="31" t="str">
        <f t="shared" si="3"/>
        <v>水道事業</v>
      </c>
      <c r="K6" s="31" t="str">
        <f t="shared" si="3"/>
        <v>末端給水事業</v>
      </c>
      <c r="L6" s="31" t="str">
        <f t="shared" si="3"/>
        <v>A5</v>
      </c>
      <c r="M6" s="32" t="str">
        <f t="shared" si="3"/>
        <v>-</v>
      </c>
      <c r="N6" s="32">
        <f t="shared" si="3"/>
        <v>53.03</v>
      </c>
      <c r="O6" s="32">
        <f t="shared" si="3"/>
        <v>80.77</v>
      </c>
      <c r="P6" s="32">
        <f t="shared" si="3"/>
        <v>2331</v>
      </c>
      <c r="Q6" s="32">
        <f t="shared" si="3"/>
        <v>46311</v>
      </c>
      <c r="R6" s="32">
        <f t="shared" si="3"/>
        <v>432.22</v>
      </c>
      <c r="S6" s="32">
        <f t="shared" si="3"/>
        <v>107.15</v>
      </c>
      <c r="T6" s="32">
        <f t="shared" si="3"/>
        <v>37158</v>
      </c>
      <c r="U6" s="32">
        <f t="shared" si="3"/>
        <v>49.04</v>
      </c>
      <c r="V6" s="32">
        <f t="shared" si="3"/>
        <v>757.71</v>
      </c>
      <c r="W6" s="33">
        <f>IF(W7="",NA(),W7)</f>
        <v>99.32</v>
      </c>
      <c r="X6" s="33">
        <f t="shared" ref="X6:AF6" si="4">IF(X7="",NA(),X7)</f>
        <v>88.77</v>
      </c>
      <c r="Y6" s="33">
        <f t="shared" si="4"/>
        <v>98.85</v>
      </c>
      <c r="Z6" s="33">
        <f t="shared" si="4"/>
        <v>95.59</v>
      </c>
      <c r="AA6" s="33">
        <f t="shared" si="4"/>
        <v>100.11</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3">
        <f t="shared" ref="AI6:AQ6" si="5">IF(AI7="",NA(),AI7)</f>
        <v>10.85</v>
      </c>
      <c r="AJ6" s="33">
        <f t="shared" si="5"/>
        <v>0.19</v>
      </c>
      <c r="AK6" s="33">
        <f t="shared" si="5"/>
        <v>5.18</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1371.14</v>
      </c>
      <c r="AT6" s="33">
        <f t="shared" ref="AT6:BB6" si="6">IF(AT7="",NA(),AT7)</f>
        <v>948.1</v>
      </c>
      <c r="AU6" s="33">
        <f t="shared" si="6"/>
        <v>1526.47</v>
      </c>
      <c r="AV6" s="33">
        <f t="shared" si="6"/>
        <v>865.25</v>
      </c>
      <c r="AW6" s="33">
        <f t="shared" si="6"/>
        <v>249.37</v>
      </c>
      <c r="AX6" s="33">
        <f t="shared" si="6"/>
        <v>792.56</v>
      </c>
      <c r="AY6" s="33">
        <f t="shared" si="6"/>
        <v>832.37</v>
      </c>
      <c r="AZ6" s="33">
        <f t="shared" si="6"/>
        <v>852.01</v>
      </c>
      <c r="BA6" s="33">
        <f t="shared" si="6"/>
        <v>909.68</v>
      </c>
      <c r="BB6" s="33">
        <f t="shared" si="6"/>
        <v>382.09</v>
      </c>
      <c r="BC6" s="32" t="str">
        <f>IF(BC7="","",IF(BC7="-","【-】","【"&amp;SUBSTITUTE(TEXT(BC7,"#,##0.00"),"-","△")&amp;"】"))</f>
        <v>【264.16】</v>
      </c>
      <c r="BD6" s="33">
        <f>IF(BD7="",NA(),BD7)</f>
        <v>587.95000000000005</v>
      </c>
      <c r="BE6" s="33">
        <f t="shared" ref="BE6:BM6" si="7">IF(BE7="",NA(),BE7)</f>
        <v>591.53</v>
      </c>
      <c r="BF6" s="33">
        <f t="shared" si="7"/>
        <v>595.16999999999996</v>
      </c>
      <c r="BG6" s="33">
        <f t="shared" si="7"/>
        <v>579.46</v>
      </c>
      <c r="BH6" s="33">
        <f t="shared" si="7"/>
        <v>578.62</v>
      </c>
      <c r="BI6" s="33">
        <f t="shared" si="7"/>
        <v>403.05</v>
      </c>
      <c r="BJ6" s="33">
        <f t="shared" si="7"/>
        <v>403.15</v>
      </c>
      <c r="BK6" s="33">
        <f t="shared" si="7"/>
        <v>391.4</v>
      </c>
      <c r="BL6" s="33">
        <f t="shared" si="7"/>
        <v>382.65</v>
      </c>
      <c r="BM6" s="33">
        <f t="shared" si="7"/>
        <v>385.06</v>
      </c>
      <c r="BN6" s="32" t="str">
        <f>IF(BN7="","",IF(BN7="-","【-】","【"&amp;SUBSTITUTE(TEXT(BN7,"#,##0.00"),"-","△")&amp;"】"))</f>
        <v>【283.72】</v>
      </c>
      <c r="BO6" s="33">
        <f>IF(BO7="",NA(),BO7)</f>
        <v>95.36</v>
      </c>
      <c r="BP6" s="33">
        <f t="shared" ref="BP6:BX6" si="8">IF(BP7="",NA(),BP7)</f>
        <v>82.78</v>
      </c>
      <c r="BQ6" s="33">
        <f t="shared" si="8"/>
        <v>93.75</v>
      </c>
      <c r="BR6" s="33">
        <f t="shared" si="8"/>
        <v>92.56</v>
      </c>
      <c r="BS6" s="33">
        <f t="shared" si="8"/>
        <v>96.5</v>
      </c>
      <c r="BT6" s="33">
        <f t="shared" si="8"/>
        <v>97.63</v>
      </c>
      <c r="BU6" s="33">
        <f t="shared" si="8"/>
        <v>94.86</v>
      </c>
      <c r="BV6" s="33">
        <f t="shared" si="8"/>
        <v>95.91</v>
      </c>
      <c r="BW6" s="33">
        <f t="shared" si="8"/>
        <v>96.1</v>
      </c>
      <c r="BX6" s="33">
        <f t="shared" si="8"/>
        <v>99.07</v>
      </c>
      <c r="BY6" s="32" t="str">
        <f>IF(BY7="","",IF(BY7="-","【-】","【"&amp;SUBSTITUTE(TEXT(BY7,"#,##0.00"),"-","△")&amp;"】"))</f>
        <v>【104.60】</v>
      </c>
      <c r="BZ6" s="33">
        <f>IF(BZ7="",NA(),BZ7)</f>
        <v>153.80000000000001</v>
      </c>
      <c r="CA6" s="33">
        <f t="shared" ref="CA6:CI6" si="9">IF(CA7="",NA(),CA7)</f>
        <v>176.97</v>
      </c>
      <c r="CB6" s="33">
        <f t="shared" si="9"/>
        <v>155.97999999999999</v>
      </c>
      <c r="CC6" s="33">
        <f t="shared" si="9"/>
        <v>157.83000000000001</v>
      </c>
      <c r="CD6" s="33">
        <f t="shared" si="9"/>
        <v>151.54</v>
      </c>
      <c r="CE6" s="33">
        <f t="shared" si="9"/>
        <v>172.59</v>
      </c>
      <c r="CF6" s="33">
        <f t="shared" si="9"/>
        <v>179.14</v>
      </c>
      <c r="CG6" s="33">
        <f t="shared" si="9"/>
        <v>179.29</v>
      </c>
      <c r="CH6" s="33">
        <f t="shared" si="9"/>
        <v>178.39</v>
      </c>
      <c r="CI6" s="33">
        <f t="shared" si="9"/>
        <v>173.03</v>
      </c>
      <c r="CJ6" s="32" t="str">
        <f>IF(CJ7="","",IF(CJ7="-","【-】","【"&amp;SUBSTITUTE(TEXT(CJ7,"#,##0.00"),"-","△")&amp;"】"))</f>
        <v>【164.21】</v>
      </c>
      <c r="CK6" s="33">
        <f>IF(CK7="",NA(),CK7)</f>
        <v>52.42</v>
      </c>
      <c r="CL6" s="33">
        <f t="shared" ref="CL6:CT6" si="10">IF(CL7="",NA(),CL7)</f>
        <v>47.95</v>
      </c>
      <c r="CM6" s="33">
        <f t="shared" si="10"/>
        <v>43.9</v>
      </c>
      <c r="CN6" s="33">
        <f t="shared" si="10"/>
        <v>42.94</v>
      </c>
      <c r="CO6" s="33">
        <f t="shared" si="10"/>
        <v>40.770000000000003</v>
      </c>
      <c r="CP6" s="33">
        <f t="shared" si="10"/>
        <v>60.17</v>
      </c>
      <c r="CQ6" s="33">
        <f t="shared" si="10"/>
        <v>58.76</v>
      </c>
      <c r="CR6" s="33">
        <f t="shared" si="10"/>
        <v>59.09</v>
      </c>
      <c r="CS6" s="33">
        <f t="shared" si="10"/>
        <v>59.23</v>
      </c>
      <c r="CT6" s="33">
        <f t="shared" si="10"/>
        <v>58.58</v>
      </c>
      <c r="CU6" s="32" t="str">
        <f>IF(CU7="","",IF(CU7="-","【-】","【"&amp;SUBSTITUTE(TEXT(CU7,"#,##0.00"),"-","△")&amp;"】"))</f>
        <v>【59.80】</v>
      </c>
      <c r="CV6" s="33">
        <f>IF(CV7="",NA(),CV7)</f>
        <v>62.51</v>
      </c>
      <c r="CW6" s="33">
        <f t="shared" ref="CW6:DE6" si="11">IF(CW7="",NA(),CW7)</f>
        <v>66.81</v>
      </c>
      <c r="CX6" s="33">
        <f t="shared" si="11"/>
        <v>72.14</v>
      </c>
      <c r="CY6" s="33">
        <f t="shared" si="11"/>
        <v>73.56</v>
      </c>
      <c r="CZ6" s="33">
        <f t="shared" si="11"/>
        <v>75.75</v>
      </c>
      <c r="DA6" s="33">
        <f t="shared" si="11"/>
        <v>85.47</v>
      </c>
      <c r="DB6" s="33">
        <f t="shared" si="11"/>
        <v>84.87</v>
      </c>
      <c r="DC6" s="33">
        <f t="shared" si="11"/>
        <v>85.4</v>
      </c>
      <c r="DD6" s="33">
        <f t="shared" si="11"/>
        <v>85.53</v>
      </c>
      <c r="DE6" s="33">
        <f t="shared" si="11"/>
        <v>85.23</v>
      </c>
      <c r="DF6" s="32" t="str">
        <f>IF(DF7="","",IF(DF7="-","【-】","【"&amp;SUBSTITUTE(TEXT(DF7,"#,##0.00"),"-","△")&amp;"】"))</f>
        <v>【89.78】</v>
      </c>
      <c r="DG6" s="33">
        <f>IF(DG7="",NA(),DG7)</f>
        <v>39.29</v>
      </c>
      <c r="DH6" s="33">
        <f t="shared" ref="DH6:DP6" si="12">IF(DH7="",NA(),DH7)</f>
        <v>38.700000000000003</v>
      </c>
      <c r="DI6" s="33">
        <f t="shared" si="12"/>
        <v>39.36</v>
      </c>
      <c r="DJ6" s="33">
        <f t="shared" si="12"/>
        <v>39.979999999999997</v>
      </c>
      <c r="DK6" s="33">
        <f t="shared" si="12"/>
        <v>49.13</v>
      </c>
      <c r="DL6" s="33">
        <f t="shared" si="12"/>
        <v>34.47</v>
      </c>
      <c r="DM6" s="33">
        <f t="shared" si="12"/>
        <v>35.53</v>
      </c>
      <c r="DN6" s="33">
        <f t="shared" si="12"/>
        <v>36.36</v>
      </c>
      <c r="DO6" s="33">
        <f t="shared" si="12"/>
        <v>37.340000000000003</v>
      </c>
      <c r="DP6" s="33">
        <f t="shared" si="12"/>
        <v>44.31</v>
      </c>
      <c r="DQ6" s="32" t="str">
        <f>IF(DQ7="","",IF(DQ7="-","【-】","【"&amp;SUBSTITUTE(TEXT(DQ7,"#,##0.00"),"-","△")&amp;"】"))</f>
        <v>【46.31】</v>
      </c>
      <c r="DR6" s="33">
        <f>IF(DR7="",NA(),DR7)</f>
        <v>15.25</v>
      </c>
      <c r="DS6" s="33">
        <f t="shared" ref="DS6:EA6" si="13">IF(DS7="",NA(),DS7)</f>
        <v>15.01</v>
      </c>
      <c r="DT6" s="33">
        <f t="shared" si="13"/>
        <v>16.649999999999999</v>
      </c>
      <c r="DU6" s="33">
        <f t="shared" si="13"/>
        <v>24.33</v>
      </c>
      <c r="DV6" s="33">
        <f t="shared" si="13"/>
        <v>33.1</v>
      </c>
      <c r="DW6" s="33">
        <f t="shared" si="13"/>
        <v>6.06</v>
      </c>
      <c r="DX6" s="33">
        <f t="shared" si="13"/>
        <v>6.47</v>
      </c>
      <c r="DY6" s="33">
        <f t="shared" si="13"/>
        <v>7.8</v>
      </c>
      <c r="DZ6" s="33">
        <f t="shared" si="13"/>
        <v>8.39</v>
      </c>
      <c r="EA6" s="33">
        <f t="shared" si="13"/>
        <v>10.09</v>
      </c>
      <c r="EB6" s="32" t="str">
        <f>IF(EB7="","",IF(EB7="-","【-】","【"&amp;SUBSTITUTE(TEXT(EB7,"#,##0.00"),"-","△")&amp;"】"))</f>
        <v>【12.42】</v>
      </c>
      <c r="EC6" s="33">
        <f>IF(EC7="",NA(),EC7)</f>
        <v>0.47</v>
      </c>
      <c r="ED6" s="33">
        <f t="shared" ref="ED6:EL6" si="14">IF(ED7="",NA(),ED7)</f>
        <v>0.63</v>
      </c>
      <c r="EE6" s="33">
        <f t="shared" si="14"/>
        <v>0.73</v>
      </c>
      <c r="EF6" s="33">
        <f t="shared" si="14"/>
        <v>0.81</v>
      </c>
      <c r="EG6" s="33">
        <f t="shared" si="14"/>
        <v>1.52</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382078</v>
      </c>
      <c r="D7" s="35">
        <v>46</v>
      </c>
      <c r="E7" s="35">
        <v>1</v>
      </c>
      <c r="F7" s="35">
        <v>0</v>
      </c>
      <c r="G7" s="35">
        <v>1</v>
      </c>
      <c r="H7" s="35" t="s">
        <v>93</v>
      </c>
      <c r="I7" s="35" t="s">
        <v>94</v>
      </c>
      <c r="J7" s="35" t="s">
        <v>95</v>
      </c>
      <c r="K7" s="35" t="s">
        <v>96</v>
      </c>
      <c r="L7" s="35" t="s">
        <v>97</v>
      </c>
      <c r="M7" s="36" t="s">
        <v>98</v>
      </c>
      <c r="N7" s="36">
        <v>53.03</v>
      </c>
      <c r="O7" s="36">
        <v>80.77</v>
      </c>
      <c r="P7" s="36">
        <v>2331</v>
      </c>
      <c r="Q7" s="36">
        <v>46311</v>
      </c>
      <c r="R7" s="36">
        <v>432.22</v>
      </c>
      <c r="S7" s="36">
        <v>107.15</v>
      </c>
      <c r="T7" s="36">
        <v>37158</v>
      </c>
      <c r="U7" s="36">
        <v>49.04</v>
      </c>
      <c r="V7" s="36">
        <v>757.71</v>
      </c>
      <c r="W7" s="36">
        <v>99.32</v>
      </c>
      <c r="X7" s="36">
        <v>88.77</v>
      </c>
      <c r="Y7" s="36">
        <v>98.85</v>
      </c>
      <c r="Z7" s="36">
        <v>95.59</v>
      </c>
      <c r="AA7" s="36">
        <v>100.11</v>
      </c>
      <c r="AB7" s="36">
        <v>108.43</v>
      </c>
      <c r="AC7" s="36">
        <v>105.61</v>
      </c>
      <c r="AD7" s="36">
        <v>106.41</v>
      </c>
      <c r="AE7" s="36">
        <v>106.89</v>
      </c>
      <c r="AF7" s="36">
        <v>109.04</v>
      </c>
      <c r="AG7" s="36">
        <v>113.03</v>
      </c>
      <c r="AH7" s="36">
        <v>0</v>
      </c>
      <c r="AI7" s="36">
        <v>10.85</v>
      </c>
      <c r="AJ7" s="36">
        <v>0.19</v>
      </c>
      <c r="AK7" s="36">
        <v>5.18</v>
      </c>
      <c r="AL7" s="36">
        <v>0</v>
      </c>
      <c r="AM7" s="36">
        <v>5.37</v>
      </c>
      <c r="AN7" s="36">
        <v>6.79</v>
      </c>
      <c r="AO7" s="36">
        <v>6.33</v>
      </c>
      <c r="AP7" s="36">
        <v>7.76</v>
      </c>
      <c r="AQ7" s="36">
        <v>3.77</v>
      </c>
      <c r="AR7" s="36">
        <v>0.81</v>
      </c>
      <c r="AS7" s="36">
        <v>1371.14</v>
      </c>
      <c r="AT7" s="36">
        <v>948.1</v>
      </c>
      <c r="AU7" s="36">
        <v>1526.47</v>
      </c>
      <c r="AV7" s="36">
        <v>865.25</v>
      </c>
      <c r="AW7" s="36">
        <v>249.37</v>
      </c>
      <c r="AX7" s="36">
        <v>792.56</v>
      </c>
      <c r="AY7" s="36">
        <v>832.37</v>
      </c>
      <c r="AZ7" s="36">
        <v>852.01</v>
      </c>
      <c r="BA7" s="36">
        <v>909.68</v>
      </c>
      <c r="BB7" s="36">
        <v>382.09</v>
      </c>
      <c r="BC7" s="36">
        <v>264.16000000000003</v>
      </c>
      <c r="BD7" s="36">
        <v>587.95000000000005</v>
      </c>
      <c r="BE7" s="36">
        <v>591.53</v>
      </c>
      <c r="BF7" s="36">
        <v>595.16999999999996</v>
      </c>
      <c r="BG7" s="36">
        <v>579.46</v>
      </c>
      <c r="BH7" s="36">
        <v>578.62</v>
      </c>
      <c r="BI7" s="36">
        <v>403.05</v>
      </c>
      <c r="BJ7" s="36">
        <v>403.15</v>
      </c>
      <c r="BK7" s="36">
        <v>391.4</v>
      </c>
      <c r="BL7" s="36">
        <v>382.65</v>
      </c>
      <c r="BM7" s="36">
        <v>385.06</v>
      </c>
      <c r="BN7" s="36">
        <v>283.72000000000003</v>
      </c>
      <c r="BO7" s="36">
        <v>95.36</v>
      </c>
      <c r="BP7" s="36">
        <v>82.78</v>
      </c>
      <c r="BQ7" s="36">
        <v>93.75</v>
      </c>
      <c r="BR7" s="36">
        <v>92.56</v>
      </c>
      <c r="BS7" s="36">
        <v>96.5</v>
      </c>
      <c r="BT7" s="36">
        <v>97.63</v>
      </c>
      <c r="BU7" s="36">
        <v>94.86</v>
      </c>
      <c r="BV7" s="36">
        <v>95.91</v>
      </c>
      <c r="BW7" s="36">
        <v>96.1</v>
      </c>
      <c r="BX7" s="36">
        <v>99.07</v>
      </c>
      <c r="BY7" s="36">
        <v>104.6</v>
      </c>
      <c r="BZ7" s="36">
        <v>153.80000000000001</v>
      </c>
      <c r="CA7" s="36">
        <v>176.97</v>
      </c>
      <c r="CB7" s="36">
        <v>155.97999999999999</v>
      </c>
      <c r="CC7" s="36">
        <v>157.83000000000001</v>
      </c>
      <c r="CD7" s="36">
        <v>151.54</v>
      </c>
      <c r="CE7" s="36">
        <v>172.59</v>
      </c>
      <c r="CF7" s="36">
        <v>179.14</v>
      </c>
      <c r="CG7" s="36">
        <v>179.29</v>
      </c>
      <c r="CH7" s="36">
        <v>178.39</v>
      </c>
      <c r="CI7" s="36">
        <v>173.03</v>
      </c>
      <c r="CJ7" s="36">
        <v>164.21</v>
      </c>
      <c r="CK7" s="36">
        <v>52.42</v>
      </c>
      <c r="CL7" s="36">
        <v>47.95</v>
      </c>
      <c r="CM7" s="36">
        <v>43.9</v>
      </c>
      <c r="CN7" s="36">
        <v>42.94</v>
      </c>
      <c r="CO7" s="36">
        <v>40.770000000000003</v>
      </c>
      <c r="CP7" s="36">
        <v>60.17</v>
      </c>
      <c r="CQ7" s="36">
        <v>58.76</v>
      </c>
      <c r="CR7" s="36">
        <v>59.09</v>
      </c>
      <c r="CS7" s="36">
        <v>59.23</v>
      </c>
      <c r="CT7" s="36">
        <v>58.58</v>
      </c>
      <c r="CU7" s="36">
        <v>59.8</v>
      </c>
      <c r="CV7" s="36">
        <v>62.51</v>
      </c>
      <c r="CW7" s="36">
        <v>66.81</v>
      </c>
      <c r="CX7" s="36">
        <v>72.14</v>
      </c>
      <c r="CY7" s="36">
        <v>73.56</v>
      </c>
      <c r="CZ7" s="36">
        <v>75.75</v>
      </c>
      <c r="DA7" s="36">
        <v>85.47</v>
      </c>
      <c r="DB7" s="36">
        <v>84.87</v>
      </c>
      <c r="DC7" s="36">
        <v>85.4</v>
      </c>
      <c r="DD7" s="36">
        <v>85.53</v>
      </c>
      <c r="DE7" s="36">
        <v>85.23</v>
      </c>
      <c r="DF7" s="36">
        <v>89.78</v>
      </c>
      <c r="DG7" s="36">
        <v>39.29</v>
      </c>
      <c r="DH7" s="36">
        <v>38.700000000000003</v>
      </c>
      <c r="DI7" s="36">
        <v>39.36</v>
      </c>
      <c r="DJ7" s="36">
        <v>39.979999999999997</v>
      </c>
      <c r="DK7" s="36">
        <v>49.13</v>
      </c>
      <c r="DL7" s="36">
        <v>34.47</v>
      </c>
      <c r="DM7" s="36">
        <v>35.53</v>
      </c>
      <c r="DN7" s="36">
        <v>36.36</v>
      </c>
      <c r="DO7" s="36">
        <v>37.340000000000003</v>
      </c>
      <c r="DP7" s="36">
        <v>44.31</v>
      </c>
      <c r="DQ7" s="36">
        <v>46.31</v>
      </c>
      <c r="DR7" s="36">
        <v>15.25</v>
      </c>
      <c r="DS7" s="36">
        <v>15.01</v>
      </c>
      <c r="DT7" s="36">
        <v>16.649999999999999</v>
      </c>
      <c r="DU7" s="36">
        <v>24.33</v>
      </c>
      <c r="DV7" s="36">
        <v>33.1</v>
      </c>
      <c r="DW7" s="36">
        <v>6.06</v>
      </c>
      <c r="DX7" s="36">
        <v>6.47</v>
      </c>
      <c r="DY7" s="36">
        <v>7.8</v>
      </c>
      <c r="DZ7" s="36">
        <v>8.39</v>
      </c>
      <c r="EA7" s="36">
        <v>10.09</v>
      </c>
      <c r="EB7" s="36">
        <v>12.42</v>
      </c>
      <c r="EC7" s="36">
        <v>0.47</v>
      </c>
      <c r="ED7" s="36">
        <v>0.63</v>
      </c>
      <c r="EE7" s="36">
        <v>0.73</v>
      </c>
      <c r="EF7" s="36">
        <v>0.81</v>
      </c>
      <c r="EG7" s="36">
        <v>1.52</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2016-02-03T07:27:56Z</dcterms:created>
  <dcterms:modified xsi:type="dcterms:W3CDTF">2016-02-17T01:42:49Z</dcterms:modified>
</cp:coreProperties>
</file>