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<sst xmlns="http://schemas.openxmlformats.org/spreadsheetml/2006/main" count="221" uniqueCount="111">
  <si>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</si>
  <si>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</si>
  <si>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</si>
  <si>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</si>
  <si>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</si>
  <si>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</si>
  <si>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</si>
  <si>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</si>
  <si>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</si>
  <si>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</si>
  <si>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</si>
  <si>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</si>
  <si>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</si>
  <si>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</si>
  <si>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</si>
  <si>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</si>
  <si>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</si>
  <si>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</si>
  <si>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</si>
  <si>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</si>
  <si>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</si>
  <si>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</si>
  <si>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</si>
  <si>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</si>
  <si>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</si>
  <si>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</si>
  <si>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</si>
  <si>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</si>
  <si>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</si>
  <si>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</si>
  <si>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</si>
  <si>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</si>
  <si>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</si>
  <si>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</si>
  <si>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</si>
  <si>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</si>
  <si>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</si>
  <si>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</si>
  <si>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</si>
  <si>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</si>
  <si>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</si>
  <si>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</si>
  <si>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</si>
  <si>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</si>
  <si>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</si>
  <si>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</si>
  <si>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</si>
  <si>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</si>
  <si>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</si>
  <si>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</si>
  <si>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</si>
  <si>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</si>
  <si>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</si>
  <si>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</si>
  <si>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</si>
  <si>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</si>
  <si>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</si>
  <si>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</si>
  <si>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</si>
  <si>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</si>
  <si>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</si>
  <si>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</si>
  <si>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</si>
  <si>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</si>
  <si>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</si>
  <si>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</si>
  <si>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</si>
  <si>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</si>
  <si>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</si>
  <si>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</si>
  <si>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</si>
  <si>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</si>
  <si>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</si>
  <si>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</si>
  <si>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</si>
  <si>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</si>
  <si>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</si>
  <si>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</si>
  <si>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</si>
  <si>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</si>
  <si>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</si>
  <si>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</si>
  <si>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</si>
  <si>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</si>
  <si>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</si>
  <si>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</si>
  <si>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</si>
  <si>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</si>
  <si>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</si>
  <si>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</si>
  <si>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</si>
  <si>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</si>
  <si>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</si>
  <si>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</si>
  <si>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</si>
  <si>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</si>
  <si>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大洲市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</si>
  <si>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</si>
  <si>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</si>
  <si>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</si>
  <si>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</si>
  <si>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</si>
  <si>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</si>
  <si>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</si>
  <si>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</si>
  <si>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</si>
  <si>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</si>
  <si>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</si>
  <si>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「収益的収支比率」は、100％を大幅に割り込んでおり、総収益で総費用及び地方債償還金を賄えていない状況である。
　「経費回収率」及び「汚水処理原価」についても全国平均を下回り、使用料収入だけでは、経費を賄えない状況となっている。これは、過疎化等による人口減少が大きな原因と考えられ、自主財源である施設使用料で維持管理費等を賄いきれないことから一般会計からの繰入金で経営を支えている状況である。
　「企業債残高対事業規模比率」については、平成元年度に整備が完了し、着実に地方債償還が行われているが、平成28年度から処理施設の改築工事を実施する予定のため、今後、企業債残高が増加していく見込みである。
　また、施設の効率性を示す「水洗化率」や「施設利用率」は、相対的に低い水準ではあり、当該区域は、過疎化等による人口減少により、「水洗化率」及び「施設利用率」が低下している状況である。</t>
    <rPh sb="119" eb="122">
      <t>カソカ</t>
    </rPh>
    <rPh sb="122" eb="123">
      <t>トウ</t>
    </rPh>
    <rPh sb="277" eb="279">
      <t>コンゴ</t>
    </rPh>
    <phoneticPr fontId="4"/>
  </si>
  <si>
    <t>　当該施設は、平成元年度に処理区域の整備が完了し、供用開始から26年が経過しているところである。
　汚水管渠については、耐用年数が50年とされていることから、施設の老朽化は進行しているものの改築工事等は行っていない状況である。
　汚水処理施設は、施設の経年劣化が進むとともに電気・機械等の設備は、耐用年数を大きく経過し、機能低下が生じていることから、平成25年度より、処理施設の改築事業に取り組んでいるところである。
　平成25年度　：機能診断
　平成26年度　：最適整備構想等の作成
　平成27年度　：施設改築に係る実施設計
　平成28年度～：改築工事の実施</t>
    <rPh sb="1" eb="3">
      <t>トウガイ</t>
    </rPh>
    <rPh sb="3" eb="5">
      <t>シセツ</t>
    </rPh>
    <rPh sb="7" eb="9">
      <t>ヘイセイ</t>
    </rPh>
    <rPh sb="9" eb="11">
      <t>ガンネン</t>
    </rPh>
    <rPh sb="11" eb="12">
      <t>ド</t>
    </rPh>
    <rPh sb="13" eb="15">
      <t>ショリ</t>
    </rPh>
    <rPh sb="15" eb="17">
      <t>クイキ</t>
    </rPh>
    <rPh sb="18" eb="20">
      <t>セイビ</t>
    </rPh>
    <rPh sb="21" eb="23">
      <t>カンリョウ</t>
    </rPh>
    <rPh sb="25" eb="27">
      <t>キョウヨウ</t>
    </rPh>
    <rPh sb="27" eb="29">
      <t>カイシ</t>
    </rPh>
    <rPh sb="33" eb="34">
      <t>ネン</t>
    </rPh>
    <rPh sb="35" eb="37">
      <t>ケイカ</t>
    </rPh>
    <rPh sb="50" eb="52">
      <t>オスイ</t>
    </rPh>
    <rPh sb="52" eb="54">
      <t>カンキョ</t>
    </rPh>
    <rPh sb="60" eb="62">
      <t>タイヨウ</t>
    </rPh>
    <rPh sb="62" eb="64">
      <t>ネンスウ</t>
    </rPh>
    <rPh sb="67" eb="68">
      <t>ネン</t>
    </rPh>
    <rPh sb="79" eb="81">
      <t>シセツ</t>
    </rPh>
    <rPh sb="82" eb="85">
      <t>ロウキュウカ</t>
    </rPh>
    <rPh sb="86" eb="88">
      <t>シンコウ</t>
    </rPh>
    <rPh sb="95" eb="97">
      <t>カイチク</t>
    </rPh>
    <rPh sb="97" eb="99">
      <t>コウジ</t>
    </rPh>
    <rPh sb="99" eb="100">
      <t>トウ</t>
    </rPh>
    <rPh sb="101" eb="102">
      <t>オコナ</t>
    </rPh>
    <rPh sb="107" eb="109">
      <t>ジョウキョウ</t>
    </rPh>
    <rPh sb="115" eb="117">
      <t>オスイ</t>
    </rPh>
    <rPh sb="117" eb="119">
      <t>ショリ</t>
    </rPh>
    <rPh sb="119" eb="121">
      <t>シセツ</t>
    </rPh>
    <rPh sb="123" eb="125">
      <t>シセツ</t>
    </rPh>
    <rPh sb="126" eb="128">
      <t>ケイネン</t>
    </rPh>
    <rPh sb="128" eb="130">
      <t>レッカ</t>
    </rPh>
    <rPh sb="131" eb="132">
      <t>スス</t>
    </rPh>
    <rPh sb="137" eb="139">
      <t>デンキ</t>
    </rPh>
    <rPh sb="140" eb="142">
      <t>キカイ</t>
    </rPh>
    <rPh sb="142" eb="143">
      <t>トウ</t>
    </rPh>
    <rPh sb="144" eb="146">
      <t>セツビ</t>
    </rPh>
    <rPh sb="148" eb="150">
      <t>タイヨウ</t>
    </rPh>
    <rPh sb="150" eb="152">
      <t>ネンスウ</t>
    </rPh>
    <rPh sb="153" eb="154">
      <t>オオ</t>
    </rPh>
    <rPh sb="156" eb="158">
      <t>ケイカ</t>
    </rPh>
    <rPh sb="160" eb="162">
      <t>キノウ</t>
    </rPh>
    <rPh sb="162" eb="164">
      <t>テイカ</t>
    </rPh>
    <rPh sb="165" eb="166">
      <t>ショウ</t>
    </rPh>
    <rPh sb="175" eb="177">
      <t>ヘイセイ</t>
    </rPh>
    <rPh sb="179" eb="180">
      <t>ネン</t>
    </rPh>
    <rPh sb="180" eb="181">
      <t>ド</t>
    </rPh>
    <rPh sb="184" eb="186">
      <t>ショリ</t>
    </rPh>
    <rPh sb="186" eb="188">
      <t>シセツ</t>
    </rPh>
    <rPh sb="189" eb="191">
      <t>カイチク</t>
    </rPh>
    <rPh sb="191" eb="193">
      <t>ジギョウ</t>
    </rPh>
    <rPh sb="194" eb="195">
      <t>ト</t>
    </rPh>
    <rPh sb="196" eb="197">
      <t>ク</t>
    </rPh>
    <rPh sb="212" eb="214">
      <t>ヘイセイ</t>
    </rPh>
    <rPh sb="216" eb="217">
      <t>ネン</t>
    </rPh>
    <rPh sb="217" eb="218">
      <t>ド</t>
    </rPh>
    <rPh sb="220" eb="222">
      <t>キノウ</t>
    </rPh>
    <rPh sb="222" eb="224">
      <t>シンダン</t>
    </rPh>
    <rPh sb="226" eb="228">
      <t>ヘイセイ</t>
    </rPh>
    <rPh sb="230" eb="231">
      <t>ネン</t>
    </rPh>
    <rPh sb="231" eb="232">
      <t>ド</t>
    </rPh>
    <rPh sb="234" eb="236">
      <t>サイテキ</t>
    </rPh>
    <rPh sb="236" eb="238">
      <t>セイビ</t>
    </rPh>
    <rPh sb="238" eb="240">
      <t>コウソウ</t>
    </rPh>
    <rPh sb="240" eb="241">
      <t>トウ</t>
    </rPh>
    <rPh sb="242" eb="244">
      <t>サクセイ</t>
    </rPh>
    <rPh sb="246" eb="248">
      <t>ヘイセイ</t>
    </rPh>
    <rPh sb="250" eb="251">
      <t>ネン</t>
    </rPh>
    <rPh sb="251" eb="252">
      <t>ド</t>
    </rPh>
    <rPh sb="254" eb="256">
      <t>シセツ</t>
    </rPh>
    <rPh sb="256" eb="258">
      <t>カイチク</t>
    </rPh>
    <rPh sb="259" eb="260">
      <t>カカ</t>
    </rPh>
    <rPh sb="261" eb="263">
      <t>ジッシ</t>
    </rPh>
    <rPh sb="263" eb="265">
      <t>セッケイ</t>
    </rPh>
    <rPh sb="267" eb="269">
      <t>ヘイセイ</t>
    </rPh>
    <rPh sb="271" eb="272">
      <t>ネン</t>
    </rPh>
    <rPh sb="272" eb="273">
      <t>ド</t>
    </rPh>
    <rPh sb="275" eb="277">
      <t>カイチク</t>
    </rPh>
    <rPh sb="277" eb="279">
      <t>コウジ</t>
    </rPh>
    <rPh sb="280" eb="282">
      <t>ジッシ</t>
    </rPh>
    <phoneticPr fontId="4"/>
  </si>
  <si>
    <t>　当該事業の経営状況は、過疎化等による施設使用料の減少、施設の老朽化等による維持経費の増加等が見込まれる。
　それらに対応するためには、より効率的な施設管理による維持経費の削減を行うとともに、使用料単価の見直し等を行い、経営の健全化を図ることが必要である。</t>
    <rPh sb="1" eb="3">
      <t>トウガイ</t>
    </rPh>
    <rPh sb="3" eb="5">
      <t>ジギョウ</t>
    </rPh>
    <rPh sb="6" eb="8">
      <t>ケイエイ</t>
    </rPh>
    <rPh sb="8" eb="10">
      <t>ジョウキョウ</t>
    </rPh>
    <rPh sb="12" eb="15">
      <t>カソカ</t>
    </rPh>
    <rPh sb="15" eb="16">
      <t>トウ</t>
    </rPh>
    <rPh sb="19" eb="21">
      <t>シセツ</t>
    </rPh>
    <rPh sb="21" eb="24">
      <t>シヨウリョウ</t>
    </rPh>
    <rPh sb="25" eb="27">
      <t>ゲンショウ</t>
    </rPh>
    <rPh sb="28" eb="30">
      <t>シセツ</t>
    </rPh>
    <rPh sb="31" eb="34">
      <t>ロウキュウカ</t>
    </rPh>
    <rPh sb="34" eb="35">
      <t>トウ</t>
    </rPh>
    <rPh sb="38" eb="40">
      <t>イジ</t>
    </rPh>
    <rPh sb="40" eb="42">
      <t>ケイヒ</t>
    </rPh>
    <rPh sb="43" eb="45">
      <t>ゾウカ</t>
    </rPh>
    <rPh sb="45" eb="46">
      <t>トウ</t>
    </rPh>
    <rPh sb="47" eb="49">
      <t>ミコ</t>
    </rPh>
    <rPh sb="59" eb="61">
      <t>タイオウ</t>
    </rPh>
    <rPh sb="81" eb="83">
      <t>イジ</t>
    </rPh>
    <rPh sb="83" eb="85">
      <t>ケイヒ</t>
    </rPh>
    <rPh sb="86" eb="88">
      <t>サクゲン</t>
    </rPh>
    <rPh sb="99" eb="101">
      <t>タンカ</t>
    </rPh>
    <rPh sb="107" eb="108">
      <t>オコナ</t>
    </rPh>
    <rPh sb="117" eb="118">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</si>
</sst>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4176768"/>
        <c:axId val="20441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204176768"/>
        <c:axId val="204413184"/>
      </c:lineChart>
      <c:dateAx>
        <c:axId val="204176768"/>
        <c:scaling>
          <c:orientation val="minMax"/>
        </c:scaling>
        <c:delete val="1"/>
        <c:axPos val="b"/>
        <c:numFmt formatCode="ge" sourceLinked="1"/>
        <c:majorTickMark val="none"/>
        <c:minorTickMark val="none"/>
        <c:tickLblPos val="none"/>
        <c:crossAx val="204413184"/>
        <c:crosses val="autoZero"/>
        <c:auto val="1"/>
        <c:lblOffset val="100"/>
        <c:baseTimeUnit val="years"/>
      </c:dateAx>
      <c:valAx>
        <c:axId val="20441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17676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61.92</c:v>
                </c:pt>
                <c:pt idx="1">
                  <c:v>62.81</c:v>
                </c:pt>
                <c:pt idx="2">
                  <c:v>58.35</c:v>
                </c:pt>
                <c:pt idx="3">
                  <c:v>55.01</c:v>
                </c:pt>
                <c:pt idx="4">
                  <c:v>52.78</c:v>
                </c:pt>
              </c:numCache>
            </c:numRef>
          </c:val>
        </c:ser>
        <c:dLbls>
          <c:showLegendKey val="0"/>
          <c:showVal val="0"/>
          <c:showCatName val="0"/>
          <c:showSerName val="0"/>
          <c:showPercent val="0"/>
          <c:showBubbleSize val="0"/>
        </c:dLbls>
        <c:gapWidth val="150"/>
        <c:axId val="204549504"/>
        <c:axId val="20856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204549504"/>
        <c:axId val="208561664"/>
      </c:lineChart>
      <c:dateAx>
        <c:axId val="204549504"/>
        <c:scaling>
          <c:orientation val="minMax"/>
        </c:scaling>
        <c:delete val="1"/>
        <c:axPos val="b"/>
        <c:numFmt formatCode="ge" sourceLinked="1"/>
        <c:majorTickMark val="none"/>
        <c:minorTickMark val="none"/>
        <c:tickLblPos val="none"/>
        <c:crossAx val="208561664"/>
        <c:crosses val="autoZero"/>
        <c:auto val="1"/>
        <c:lblOffset val="100"/>
        <c:baseTimeUnit val="years"/>
      </c:dateAx>
      <c:valAx>
        <c:axId val="20856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54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93.87</c:v>
                </c:pt>
                <c:pt idx="1">
                  <c:v>84.37</c:v>
                </c:pt>
                <c:pt idx="2">
                  <c:v>87.15</c:v>
                </c:pt>
                <c:pt idx="3">
                  <c:v>87</c:v>
                </c:pt>
                <c:pt idx="4">
                  <c:v>86.01</c:v>
                </c:pt>
              </c:numCache>
            </c:numRef>
          </c:val>
        </c:ser>
        <c:dLbls>
          <c:showLegendKey val="0"/>
          <c:showVal val="0"/>
          <c:showCatName val="0"/>
          <c:showSerName val="0"/>
          <c:showPercent val="0"/>
          <c:showBubbleSize val="0"/>
        </c:dLbls>
        <c:gapWidth val="150"/>
        <c:axId val="208616448"/>
        <c:axId val="20882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208616448"/>
        <c:axId val="208823424"/>
      </c:lineChart>
      <c:dateAx>
        <c:axId val="208616448"/>
        <c:scaling>
          <c:orientation val="minMax"/>
        </c:scaling>
        <c:delete val="1"/>
        <c:axPos val="b"/>
        <c:numFmt formatCode="ge" sourceLinked="1"/>
        <c:majorTickMark val="none"/>
        <c:minorTickMark val="none"/>
        <c:tickLblPos val="none"/>
        <c:crossAx val="208823424"/>
        <c:crosses val="autoZero"/>
        <c:auto val="1"/>
        <c:lblOffset val="100"/>
        <c:baseTimeUnit val="years"/>
      </c:dateAx>
      <c:valAx>
        <c:axId val="20882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61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70.63</c:v>
                </c:pt>
                <c:pt idx="1">
                  <c:v>68.459999999999994</c:v>
                </c:pt>
                <c:pt idx="2">
                  <c:v>67.14</c:v>
                </c:pt>
                <c:pt idx="3">
                  <c:v>65.599999999999994</c:v>
                </c:pt>
                <c:pt idx="4">
                  <c:v>65.47</c:v>
                </c:pt>
              </c:numCache>
            </c:numRef>
          </c:val>
        </c:ser>
        <c:dLbls>
          <c:showLegendKey val="0"/>
          <c:showVal val="0"/>
          <c:showCatName val="0"/>
          <c:showSerName val="0"/>
          <c:showPercent val="0"/>
          <c:showBubbleSize val="0"/>
        </c:dLbls>
        <c:gapWidth val="150"/>
        <c:axId val="206706560"/>
        <c:axId val="20879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6706560"/>
        <c:axId val="208791424"/>
      </c:lineChart>
      <c:dateAx>
        <c:axId val="206706560"/>
        <c:scaling>
          <c:orientation val="minMax"/>
        </c:scaling>
        <c:delete val="1"/>
        <c:axPos val="b"/>
        <c:numFmt formatCode="ge" sourceLinked="1"/>
        <c:majorTickMark val="none"/>
        <c:minorTickMark val="none"/>
        <c:tickLblPos val="none"/>
        <c:crossAx val="208791424"/>
        <c:crosses val="autoZero"/>
        <c:auto val="1"/>
        <c:lblOffset val="100"/>
        <c:baseTimeUnit val="years"/>
      </c:dateAx>
      <c:valAx>
        <c:axId val="20879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70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7285376"/>
        <c:axId val="21728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7285376"/>
        <c:axId val="217287296"/>
      </c:lineChart>
      <c:dateAx>
        <c:axId val="217285376"/>
        <c:scaling>
          <c:orientation val="minMax"/>
        </c:scaling>
        <c:delete val="1"/>
        <c:axPos val="b"/>
        <c:numFmt formatCode="ge" sourceLinked="1"/>
        <c:majorTickMark val="none"/>
        <c:minorTickMark val="none"/>
        <c:tickLblPos val="none"/>
        <c:crossAx val="217287296"/>
        <c:crosses val="autoZero"/>
        <c:auto val="1"/>
        <c:lblOffset val="100"/>
        <c:baseTimeUnit val="years"/>
      </c:dateAx>
      <c:valAx>
        <c:axId val="21728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28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7405312"/>
        <c:axId val="21751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7405312"/>
        <c:axId val="217518464"/>
      </c:lineChart>
      <c:dateAx>
        <c:axId val="217405312"/>
        <c:scaling>
          <c:orientation val="minMax"/>
        </c:scaling>
        <c:delete val="1"/>
        <c:axPos val="b"/>
        <c:numFmt formatCode="ge" sourceLinked="1"/>
        <c:majorTickMark val="none"/>
        <c:minorTickMark val="none"/>
        <c:tickLblPos val="none"/>
        <c:crossAx val="217518464"/>
        <c:crosses val="autoZero"/>
        <c:auto val="1"/>
        <c:lblOffset val="100"/>
        <c:baseTimeUnit val="years"/>
      </c:dateAx>
      <c:valAx>
        <c:axId val="21751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40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8079616"/>
        <c:axId val="21808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8079616"/>
        <c:axId val="218081920"/>
      </c:lineChart>
      <c:dateAx>
        <c:axId val="218079616"/>
        <c:scaling>
          <c:orientation val="minMax"/>
        </c:scaling>
        <c:delete val="1"/>
        <c:axPos val="b"/>
        <c:numFmt formatCode="ge" sourceLinked="1"/>
        <c:majorTickMark val="none"/>
        <c:minorTickMark val="none"/>
        <c:tickLblPos val="none"/>
        <c:crossAx val="218081920"/>
        <c:crosses val="autoZero"/>
        <c:auto val="1"/>
        <c:lblOffset val="100"/>
        <c:baseTimeUnit val="years"/>
      </c:dateAx>
      <c:valAx>
        <c:axId val="21808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07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8189184"/>
        <c:axId val="21836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8189184"/>
        <c:axId val="218363392"/>
      </c:lineChart>
      <c:dateAx>
        <c:axId val="218189184"/>
        <c:scaling>
          <c:orientation val="minMax"/>
        </c:scaling>
        <c:delete val="1"/>
        <c:axPos val="b"/>
        <c:numFmt formatCode="ge" sourceLinked="1"/>
        <c:majorTickMark val="none"/>
        <c:minorTickMark val="none"/>
        <c:tickLblPos val="none"/>
        <c:crossAx val="218363392"/>
        <c:crosses val="autoZero"/>
        <c:auto val="1"/>
        <c:lblOffset val="100"/>
        <c:baseTimeUnit val="years"/>
      </c:dateAx>
      <c:valAx>
        <c:axId val="21836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18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563.41999999999996</c:v>
                </c:pt>
                <c:pt idx="1">
                  <c:v>498.48</c:v>
                </c:pt>
                <c:pt idx="2">
                  <c:v>428.73</c:v>
                </c:pt>
                <c:pt idx="3">
                  <c:v>345.19</c:v>
                </c:pt>
                <c:pt idx="4">
                  <c:v>262.79000000000002</c:v>
                </c:pt>
              </c:numCache>
            </c:numRef>
          </c:val>
        </c:ser>
        <c:dLbls>
          <c:showLegendKey val="0"/>
          <c:showVal val="0"/>
          <c:showCatName val="0"/>
          <c:showSerName val="0"/>
          <c:showPercent val="0"/>
          <c:showBubbleSize val="0"/>
        </c:dLbls>
        <c:gapWidth val="150"/>
        <c:axId val="221951488"/>
        <c:axId val="22195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221951488"/>
        <c:axId val="221953408"/>
      </c:lineChart>
      <c:dateAx>
        <c:axId val="221951488"/>
        <c:scaling>
          <c:orientation val="minMax"/>
        </c:scaling>
        <c:delete val="1"/>
        <c:axPos val="b"/>
        <c:numFmt formatCode="ge" sourceLinked="1"/>
        <c:majorTickMark val="none"/>
        <c:minorTickMark val="none"/>
        <c:tickLblPos val="none"/>
        <c:crossAx val="221953408"/>
        <c:crosses val="autoZero"/>
        <c:auto val="1"/>
        <c:lblOffset val="100"/>
        <c:baseTimeUnit val="years"/>
      </c:dateAx>
      <c:valAx>
        <c:axId val="22195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95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41.01</c:v>
                </c:pt>
                <c:pt idx="1">
                  <c:v>37.67</c:v>
                </c:pt>
                <c:pt idx="2">
                  <c:v>37.19</c:v>
                </c:pt>
                <c:pt idx="3">
                  <c:v>36.630000000000003</c:v>
                </c:pt>
                <c:pt idx="4">
                  <c:v>36.49</c:v>
                </c:pt>
              </c:numCache>
            </c:numRef>
          </c:val>
        </c:ser>
        <c:dLbls>
          <c:showLegendKey val="0"/>
          <c:showVal val="0"/>
          <c:showCatName val="0"/>
          <c:showSerName val="0"/>
          <c:showPercent val="0"/>
          <c:showBubbleSize val="0"/>
        </c:dLbls>
        <c:gapWidth val="150"/>
        <c:axId val="143192448"/>
        <c:axId val="14319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43192448"/>
        <c:axId val="143194368"/>
      </c:lineChart>
      <c:dateAx>
        <c:axId val="143192448"/>
        <c:scaling>
          <c:orientation val="minMax"/>
        </c:scaling>
        <c:delete val="1"/>
        <c:axPos val="b"/>
        <c:numFmt formatCode="ge" sourceLinked="1"/>
        <c:majorTickMark val="none"/>
        <c:minorTickMark val="none"/>
        <c:tickLblPos val="none"/>
        <c:crossAx val="143194368"/>
        <c:crosses val="autoZero"/>
        <c:auto val="1"/>
        <c:lblOffset val="100"/>
        <c:baseTimeUnit val="years"/>
      </c:dateAx>
      <c:valAx>
        <c:axId val="14319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19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208.24</c:v>
                </c:pt>
                <c:pt idx="1">
                  <c:v>230.36</c:v>
                </c:pt>
                <c:pt idx="2">
                  <c:v>234.02</c:v>
                </c:pt>
                <c:pt idx="3">
                  <c:v>238.74</c:v>
                </c:pt>
                <c:pt idx="4">
                  <c:v>249.59</c:v>
                </c:pt>
              </c:numCache>
            </c:numRef>
          </c:val>
        </c:ser>
        <c:dLbls>
          <c:showLegendKey val="0"/>
          <c:showVal val="0"/>
          <c:showCatName val="0"/>
          <c:showSerName val="0"/>
          <c:showPercent val="0"/>
          <c:showBubbleSize val="0"/>
        </c:dLbls>
        <c:gapWidth val="150"/>
        <c:axId val="204476416"/>
        <c:axId val="20447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204476416"/>
        <c:axId val="204478336"/>
      </c:lineChart>
      <c:dateAx>
        <c:axId val="204476416"/>
        <c:scaling>
          <c:orientation val="minMax"/>
        </c:scaling>
        <c:delete val="1"/>
        <c:axPos val="b"/>
        <c:numFmt formatCode="ge" sourceLinked="1"/>
        <c:majorTickMark val="none"/>
        <c:minorTickMark val="none"/>
        <c:tickLblPos val="none"/>
        <c:crossAx val="204478336"/>
        <c:crosses val="autoZero"/>
        <c:auto val="1"/>
        <c:lblOffset val="100"/>
        <c:baseTimeUnit val="years"/>
      </c:dateAx>
      <c:valAx>
        <c:axId val="20447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47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大洲市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46311</v>
      </c>
      <c r="AM8" s="64"/>
      <c r="AN8" s="64"/>
      <c r="AO8" s="64"/>
      <c r="AP8" s="64"/>
      <c r="AQ8" s="64"/>
      <c r="AR8" s="64"/>
      <c r="AS8" s="64"/>
      <c r="AT8" s="63">
        <f>データ!S6</f>
        <v>432.22</v>
      </c>
      <c r="AU8" s="63"/>
      <c r="AV8" s="63"/>
      <c r="AW8" s="63"/>
      <c r="AX8" s="63"/>
      <c r="AY8" s="63"/>
      <c r="AZ8" s="63"/>
      <c r="BA8" s="63"/>
      <c r="BB8" s="63">
        <f>データ!T6</f>
        <v>107.15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2.2200000000000002</v>
      </c>
      <c r="Q10" s="63"/>
      <c r="R10" s="63"/>
      <c r="S10" s="63"/>
      <c r="T10" s="63"/>
      <c r="U10" s="63"/>
      <c r="V10" s="63"/>
      <c r="W10" s="63">
        <f>データ!P6</f>
        <v>106.57</v>
      </c>
      <c r="X10" s="63"/>
      <c r="Y10" s="63"/>
      <c r="Z10" s="63"/>
      <c r="AA10" s="63"/>
      <c r="AB10" s="63"/>
      <c r="AC10" s="63"/>
      <c r="AD10" s="64">
        <f>データ!Q6</f>
        <v>1674</v>
      </c>
      <c r="AE10" s="64"/>
      <c r="AF10" s="64"/>
      <c r="AG10" s="64"/>
      <c r="AH10" s="64"/>
      <c r="AI10" s="64"/>
      <c r="AJ10" s="64"/>
      <c r="AK10" s="2"/>
      <c r="AL10" s="64">
        <f>データ!U6</f>
        <v>1022</v>
      </c>
      <c r="AM10" s="64"/>
      <c r="AN10" s="64"/>
      <c r="AO10" s="64"/>
      <c r="AP10" s="64"/>
      <c r="AQ10" s="64"/>
      <c r="AR10" s="64"/>
      <c r="AS10" s="64"/>
      <c r="AT10" s="63">
        <f>データ!V6</f>
        <v>0.24</v>
      </c>
      <c r="AU10" s="63"/>
      <c r="AV10" s="63"/>
      <c r="AW10" s="63"/>
      <c r="AX10" s="63"/>
      <c r="AY10" s="63"/>
      <c r="AZ10" s="63"/>
      <c r="BA10" s="63"/>
      <c r="BB10" s="63">
        <f>データ!W6</f>
        <v>4258.33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382078</v>
      </c>
      <c r="D6" s="31">
        <f t="shared" si="3"/>
        <v>47</v>
      </c>
      <c r="E6" s="31">
        <f t="shared" si="3"/>
        <v>17</v>
      </c>
      <c r="F6" s="31">
        <f t="shared" si="3"/>
        <v>5</v>
      </c>
      <c r="G6" s="31">
        <f t="shared" si="3"/>
        <v>0</v>
      </c>
      <c r="H6" s="31" t="str">
        <f t="shared" si="3"/>
        <v>愛媛県　大洲市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2.2200000000000002</v>
      </c>
      <c r="P6" s="32">
        <f t="shared" si="3"/>
        <v>106.57</v>
      </c>
      <c r="Q6" s="32">
        <f t="shared" si="3"/>
        <v>1674</v>
      </c>
      <c r="R6" s="32">
        <f t="shared" si="3"/>
        <v>46311</v>
      </c>
      <c r="S6" s="32">
        <f t="shared" si="3"/>
        <v>432.22</v>
      </c>
      <c r="T6" s="32">
        <f t="shared" si="3"/>
        <v>107.15</v>
      </c>
      <c r="U6" s="32">
        <f t="shared" si="3"/>
        <v>1022</v>
      </c>
      <c r="V6" s="32">
        <f t="shared" si="3"/>
        <v>0.24</v>
      </c>
      <c r="W6" s="32">
        <f t="shared" si="3"/>
        <v>4258.33</v>
      </c>
      <c r="X6" s="33">
        <f>IF(X7="",NA(),X7)</f>
        <v>70.63</v>
      </c>
      <c r="Y6" s="33">
        <f t="shared" ref="Y6:AG6" si="4">IF(Y7="",NA(),Y7)</f>
        <v>68.459999999999994</v>
      </c>
      <c r="Z6" s="33">
        <f t="shared" si="4"/>
        <v>67.14</v>
      </c>
      <c r="AA6" s="33">
        <f t="shared" si="4"/>
        <v>65.599999999999994</v>
      </c>
      <c r="AB6" s="33">
        <f t="shared" si="4"/>
        <v>65.47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563.41999999999996</v>
      </c>
      <c r="BF6" s="33">
        <f t="shared" ref="BF6:BN6" si="7">IF(BF7="",NA(),BF7)</f>
        <v>498.48</v>
      </c>
      <c r="BG6" s="33">
        <f t="shared" si="7"/>
        <v>428.73</v>
      </c>
      <c r="BH6" s="33">
        <f t="shared" si="7"/>
        <v>345.19</v>
      </c>
      <c r="BI6" s="33">
        <f t="shared" si="7"/>
        <v>262.79000000000002</v>
      </c>
      <c r="BJ6" s="33">
        <f t="shared" si="7"/>
        <v>1267.26</v>
      </c>
      <c r="BK6" s="33">
        <f t="shared" si="7"/>
        <v>1239.2</v>
      </c>
      <c r="BL6" s="33">
        <f t="shared" si="7"/>
        <v>1197.82</v>
      </c>
      <c r="BM6" s="33">
        <f t="shared" si="7"/>
        <v>1126.77</v>
      </c>
      <c r="BN6" s="33">
        <f t="shared" si="7"/>
        <v>1044.8</v>
      </c>
      <c r="BO6" s="32" t="str">
        <f>IF(BO7="","",IF(BO7="-","【-】","【"&amp;SUBSTITUTE(TEXT(BO7,"#,##0.00"),"-","△")&amp;"】"))</f>
        <v>【992.47】</v>
      </c>
      <c r="BP6" s="33">
        <f>IF(BP7="",NA(),BP7)</f>
        <v>41.01</v>
      </c>
      <c r="BQ6" s="33">
        <f t="shared" ref="BQ6:BY6" si="8">IF(BQ7="",NA(),BQ7)</f>
        <v>37.67</v>
      </c>
      <c r="BR6" s="33">
        <f t="shared" si="8"/>
        <v>37.19</v>
      </c>
      <c r="BS6" s="33">
        <f t="shared" si="8"/>
        <v>36.630000000000003</v>
      </c>
      <c r="BT6" s="33">
        <f t="shared" si="8"/>
        <v>36.49</v>
      </c>
      <c r="BU6" s="33">
        <f t="shared" si="8"/>
        <v>53.42</v>
      </c>
      <c r="BV6" s="33">
        <f t="shared" si="8"/>
        <v>51.56</v>
      </c>
      <c r="BW6" s="33">
        <f t="shared" si="8"/>
        <v>51.03</v>
      </c>
      <c r="BX6" s="33">
        <f t="shared" si="8"/>
        <v>50.9</v>
      </c>
      <c r="BY6" s="33">
        <f t="shared" si="8"/>
        <v>50.82</v>
      </c>
      <c r="BZ6" s="32" t="str">
        <f>IF(BZ7="","",IF(BZ7="-","【-】","【"&amp;SUBSTITUTE(TEXT(BZ7,"#,##0.00"),"-","△")&amp;"】"))</f>
        <v>【51.49】</v>
      </c>
      <c r="CA6" s="33">
        <f>IF(CA7="",NA(),CA7)</f>
        <v>208.24</v>
      </c>
      <c r="CB6" s="33">
        <f t="shared" ref="CB6:CJ6" si="9">IF(CB7="",NA(),CB7)</f>
        <v>230.36</v>
      </c>
      <c r="CC6" s="33">
        <f t="shared" si="9"/>
        <v>234.02</v>
      </c>
      <c r="CD6" s="33">
        <f t="shared" si="9"/>
        <v>238.74</v>
      </c>
      <c r="CE6" s="33">
        <f t="shared" si="9"/>
        <v>249.59</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61.92</v>
      </c>
      <c r="CM6" s="33">
        <f t="shared" ref="CM6:CU6" si="10">IF(CM7="",NA(),CM7)</f>
        <v>62.81</v>
      </c>
      <c r="CN6" s="33">
        <f t="shared" si="10"/>
        <v>58.35</v>
      </c>
      <c r="CO6" s="33">
        <f t="shared" si="10"/>
        <v>55.01</v>
      </c>
      <c r="CP6" s="33">
        <f t="shared" si="10"/>
        <v>52.78</v>
      </c>
      <c r="CQ6" s="33">
        <f t="shared" si="10"/>
        <v>54.23</v>
      </c>
      <c r="CR6" s="33">
        <f t="shared" si="10"/>
        <v>55.2</v>
      </c>
      <c r="CS6" s="33">
        <f t="shared" si="10"/>
        <v>54.74</v>
      </c>
      <c r="CT6" s="33">
        <f t="shared" si="10"/>
        <v>53.78</v>
      </c>
      <c r="CU6" s="33">
        <f t="shared" si="10"/>
        <v>53.24</v>
      </c>
      <c r="CV6" s="32" t="str">
        <f>IF(CV7="","",IF(CV7="-","【-】","【"&amp;SUBSTITUTE(TEXT(CV7,"#,##0.00"),"-","△")&amp;"】"))</f>
        <v>【53.32】</v>
      </c>
      <c r="CW6" s="33">
        <f>IF(CW7="",NA(),CW7)</f>
        <v>93.87</v>
      </c>
      <c r="CX6" s="33">
        <f t="shared" ref="CX6:DF6" si="11">IF(CX7="",NA(),CX7)</f>
        <v>84.37</v>
      </c>
      <c r="CY6" s="33">
        <f t="shared" si="11"/>
        <v>87.15</v>
      </c>
      <c r="CZ6" s="33">
        <f t="shared" si="11"/>
        <v>87</v>
      </c>
      <c r="DA6" s="33">
        <f t="shared" si="11"/>
        <v>86.01</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382078</v>
      </c>
      <c r="D7" s="35">
        <v>47</v>
      </c>
      <c r="E7" s="35">
        <v>17</v>
      </c>
      <c r="F7" s="35">
        <v>5</v>
      </c>
      <c r="G7" s="35">
        <v>0</v>
      </c>
      <c r="H7" s="35" t="s">
        <v>96</v>
      </c>
      <c r="I7" s="35" t="s">
        <v>97</v>
      </c>
      <c r="J7" s="35" t="s">
        <v>98</v>
      </c>
      <c r="K7" s="35" t="s">
        <v>99</v>
      </c>
      <c r="L7" s="35" t="s">
        <v>100</v>
      </c>
      <c r="M7" s="36" t="s">
        <v>101</v>
      </c>
      <c r="N7" s="36" t="s">
        <v>102</v>
      </c>
      <c r="O7" s="36">
        <v>2.2200000000000002</v>
      </c>
      <c r="P7" s="36">
        <v>106.57</v>
      </c>
      <c r="Q7" s="36">
        <v>1674</v>
      </c>
      <c r="R7" s="36">
        <v>46311</v>
      </c>
      <c r="S7" s="36">
        <v>432.22</v>
      </c>
      <c r="T7" s="36">
        <v>107.15</v>
      </c>
      <c r="U7" s="36">
        <v>1022</v>
      </c>
      <c r="V7" s="36">
        <v>0.24</v>
      </c>
      <c r="W7" s="36">
        <v>4258.33</v>
      </c>
      <c r="X7" s="36">
        <v>70.63</v>
      </c>
      <c r="Y7" s="36">
        <v>68.459999999999994</v>
      </c>
      <c r="Z7" s="36">
        <v>67.14</v>
      </c>
      <c r="AA7" s="36">
        <v>65.599999999999994</v>
      </c>
      <c r="AB7" s="36">
        <v>65.47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563.41999999999996</v>
      </c>
      <c r="BF7" s="36">
        <v>498.48</v>
      </c>
      <c r="BG7" s="36">
        <v>428.73</v>
      </c>
      <c r="BH7" s="36">
        <v>345.19</v>
      </c>
      <c r="BI7" s="36">
        <v>262.79000000000002</v>
      </c>
      <c r="BJ7" s="36">
        <v>1267.26</v>
      </c>
      <c r="BK7" s="36">
        <v>1239.2</v>
      </c>
      <c r="BL7" s="36">
        <v>1197.82</v>
      </c>
      <c r="BM7" s="36">
        <v>1126.77</v>
      </c>
      <c r="BN7" s="36">
        <v>1044.8</v>
      </c>
      <c r="BO7" s="36">
        <v>992.47</v>
      </c>
      <c r="BP7" s="36">
        <v>41.01</v>
      </c>
      <c r="BQ7" s="36">
        <v>37.67</v>
      </c>
      <c r="BR7" s="36">
        <v>37.19</v>
      </c>
      <c r="BS7" s="36">
        <v>36.630000000000003</v>
      </c>
      <c r="BT7" s="36">
        <v>36.49</v>
      </c>
      <c r="BU7" s="36">
        <v>53.42</v>
      </c>
      <c r="BV7" s="36">
        <v>51.56</v>
      </c>
      <c r="BW7" s="36">
        <v>51.03</v>
      </c>
      <c r="BX7" s="36">
        <v>50.9</v>
      </c>
      <c r="BY7" s="36">
        <v>50.82</v>
      </c>
      <c r="BZ7" s="36">
        <v>51.49</v>
      </c>
      <c r="CA7" s="36">
        <v>208.24</v>
      </c>
      <c r="CB7" s="36">
        <v>230.36</v>
      </c>
      <c r="CC7" s="36">
        <v>234.02</v>
      </c>
      <c r="CD7" s="36">
        <v>238.74</v>
      </c>
      <c r="CE7" s="36">
        <v>249.59</v>
      </c>
      <c r="CF7" s="36">
        <v>269.12</v>
      </c>
      <c r="CG7" s="36">
        <v>283.26</v>
      </c>
      <c r="CH7" s="36">
        <v>289.60000000000002</v>
      </c>
      <c r="CI7" s="36">
        <v>293.27</v>
      </c>
      <c r="CJ7" s="36">
        <v>300.52</v>
      </c>
      <c r="CK7" s="36">
        <v>295.10000000000002</v>
      </c>
      <c r="CL7" s="36">
        <v>61.92</v>
      </c>
      <c r="CM7" s="36">
        <v>62.81</v>
      </c>
      <c r="CN7" s="36">
        <v>58.35</v>
      </c>
      <c r="CO7" s="36">
        <v>55.01</v>
      </c>
      <c r="CP7" s="36">
        <v>52.78</v>
      </c>
      <c r="CQ7" s="36">
        <v>54.23</v>
      </c>
      <c r="CR7" s="36">
        <v>55.2</v>
      </c>
      <c r="CS7" s="36">
        <v>54.74</v>
      </c>
      <c r="CT7" s="36">
        <v>53.78</v>
      </c>
      <c r="CU7" s="36">
        <v>53.24</v>
      </c>
      <c r="CV7" s="36">
        <v>53.32</v>
      </c>
      <c r="CW7" s="36">
        <v>93.87</v>
      </c>
      <c r="CX7" s="36">
        <v>84.37</v>
      </c>
      <c r="CY7" s="36">
        <v>87.15</v>
      </c>
      <c r="CZ7" s="36">
        <v>87</v>
      </c>
      <c r="DA7" s="36">
        <v>86.01</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2016-02-03T09:17:30Z</dcterms:created>
  <dcterms:modified xsi:type="dcterms:W3CDTF">2016-02-16T23:52:18Z</dcterms:modified>
</cp:coreProperties>
</file>