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<sst xmlns="http://schemas.openxmlformats.org/spreadsheetml/2006/main" count="217" uniqueCount="107">
  <si>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</si>
  <si>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</si>
  <si>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</si>
  <si>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</si>
  <si>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</si>
  <si>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</si>
  <si>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</si>
  <si>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</si>
  <si>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</si>
  <si>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</si>
  <si>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</si>
  <si>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</si>
  <si>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</si>
  <si>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</si>
  <si>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</si>
  <si>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</si>
  <si>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</si>
  <si>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</si>
  <si>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</si>
  <si>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</si>
  <si>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</si>
  <si>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</si>
  <si>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</si>
  <si>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</si>
  <si>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</si>
  <si>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</si>
  <si>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</si>
  <si>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</si>
  <si>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</si>
  <si>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</si>
  <si>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</si>
  <si>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</si>
  <si>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</si>
  <si>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</si>
  <si>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</si>
  <si>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</si>
  <si>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</si>
  <si>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</si>
  <si>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</si>
  <si>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</si>
  <si>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</si>
  <si>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</si>
  <si>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</si>
  <si>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</si>
  <si>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</si>
  <si>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</si>
  <si>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</si>
  <si>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</si>
  <si>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</si>
  <si>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</si>
  <si>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</si>
  <si>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</si>
  <si>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</si>
  <si>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</si>
  <si>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</si>
  <si>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</si>
  <si>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</si>
  <si>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</si>
  <si>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</si>
  <si>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</si>
  <si>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</si>
  <si>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</si>
  <si>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</si>
  <si>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</si>
  <si>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</si>
  <si>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</si>
  <si>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</si>
  <si>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</si>
  <si>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</si>
  <si>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</si>
  <si>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</si>
  <si>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</si>
  <si>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</si>
  <si>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</si>
  <si>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</si>
  <si>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</si>
  <si>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</si>
  <si>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</si>
  <si>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</si>
  <si>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</si>
  <si>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</si>
  <si>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</si>
  <si>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</si>
  <si>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</si>
  <si>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</si>
  <si>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</si>
  <si>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</si>
  <si>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</si>
  <si>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</si>
  <si>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</si>
  <si>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</si>
  <si>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</si>
  <si>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</si>
  <si>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東温市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</si>
  <si>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</si>
  <si>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</si>
  <si>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</si>
  <si>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</si>
  <si>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</si>
  <si>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</si>
  <si>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</si>
  <si>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</si>
  <si>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</si>
  <si>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</si>
  <si>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有形固定資産原価償却率が26.00%となっており、類似団体平均44.31%に比べ大幅に下回っていることから、老朽化した施設が少ないことを表してる。これは平成11年度から継続して施設を改良・更新しており、新しい施設が多いためと考えられる。
　管路経年化率は0.37%であり、類似団体平均10.09%を大幅に下回っていることから、法定耐用年数を超えた管路は少ないと言える。
　管路更新率については、毎年計画的に管路の布設替を行っており、過去5年間約1%以上の更新率で推移しており、類似団体平均の0.6～0.8%に比べ上回っている。
</t>
    <rPh sb="122" eb="123">
      <t>ロ</t>
    </rPh>
    <rPh sb="232" eb="234">
      <t>スイイ</t>
    </rPh>
    <phoneticPr fontId="4"/>
  </si>
  <si>
    <t xml:space="preserve">　経営の状況としては、経常収支比率が100%を下回り、累積欠損金を計上しており、企業債残高対給水収益比率については類似団体平均と比べて上回っている。これは計画的な施設の改良・更新を行っている結果、経営を圧迫していますが、有形固定資産減価償却率及び管路経年化率から比較すると、施設の改良・更新は類似団体よりも進んでいることを表している。
　累積欠損金を解消するため、収入については平成19年度から4年ごとに料金の見直しを行っており、平成27年度までに3回の料金改定を実施して、また人件費の削減等経営改善を行なっているが、給水人口の減少等によって水道料金収入が伸び悩んでおり、経営は厳しい状態が続いているため、今後も効率的な経営に努めていく必要がある。
</t>
    <rPh sb="33" eb="35">
      <t>ケイジョウ</t>
    </rPh>
    <rPh sb="90" eb="91">
      <t>オコナ</t>
    </rPh>
    <rPh sb="95" eb="97">
      <t>ケッカ</t>
    </rPh>
    <rPh sb="98" eb="100">
      <t>ケイエイ</t>
    </rPh>
    <rPh sb="101" eb="103">
      <t>アッパク</t>
    </rPh>
    <rPh sb="110" eb="112">
      <t>ユウケイ</t>
    </rPh>
    <rPh sb="112" eb="114">
      <t>コテイ</t>
    </rPh>
    <rPh sb="114" eb="116">
      <t>シサン</t>
    </rPh>
    <rPh sb="116" eb="118">
      <t>ゲンカ</t>
    </rPh>
    <rPh sb="118" eb="120">
      <t>ショウキャク</t>
    </rPh>
    <rPh sb="120" eb="121">
      <t>リツ</t>
    </rPh>
    <rPh sb="121" eb="122">
      <t>オヨ</t>
    </rPh>
    <rPh sb="123" eb="125">
      <t>カンロ</t>
    </rPh>
    <rPh sb="125" eb="128">
      <t>ケイネンカ</t>
    </rPh>
    <rPh sb="128" eb="129">
      <t>リツ</t>
    </rPh>
    <rPh sb="131" eb="133">
      <t>ヒカク</t>
    </rPh>
    <rPh sb="137" eb="139">
      <t>シセツ</t>
    </rPh>
    <rPh sb="140" eb="142">
      <t>カイリョウ</t>
    </rPh>
    <rPh sb="143" eb="145">
      <t>コウシン</t>
    </rPh>
    <rPh sb="209" eb="210">
      <t>オコナ</t>
    </rPh>
    <phoneticPr fontId="4"/>
  </si>
  <si>
    <t xml:space="preserve">  平成26年度末の給水人口が32,981人の水道施設を管理運営している会計で、昭和50年代に整備した水道施設を平成11年から平成28年度までの間、191億円を投資して計画的に改良・更新を行っている。
  経営状況については、経常収支比率が過去5年間80%台で推移しており、水道料金収入等で経営に必要な経費(施設の維持管理費等)を賄うことができていない状況である。これは、新しい施設の建設に伴う借入金の支払利息及び減価償却費が費用の約7割を占めているためであると考えられる。その結果、毎年度損失を計上しており、累積欠損金が増加している状況である。一般会計から基準内の繰入金はあるが、損失補てんのための繰入金はない。
  ただし、流動比率は311.33%であり、支払い能力は保たれており、類似団体平均382.09%と比較してもほぼ同水準である。
  企業債残高対給水収益比率は過去5年間2,000%台で推移しており、類似団体平均が400%であるのに対して、大幅に上回っている。これは1ヶ月20㎥当たりの家庭用料金が2,350円で類似団体平均2,698円(H25)と比較してもほぼ同水準であることから、着実に老朽化した施設の改良・更新を行っている結果、投資が大規模になっていると言えるが、平成28年度には事業が完了するため、今後債務残高は減少する見込みである。
　施設利用率は近年減少傾向にあり、給水人口の減少及び大口使用者の撤退等が影響しているものと考えられ、類似団体平均と比べて低い水準にある。
　有収率については、87.43%で類似団体平均85.23%を上回っており、老朽管の更新や漏水修繕等適正な維持管理が行えていると言える。
</t>
    <rPh sb="273" eb="275">
      <t>イッパン</t>
    </rPh>
    <rPh sb="275" eb="277">
      <t>カイケイ</t>
    </rPh>
    <rPh sb="283" eb="285">
      <t>クリイレ</t>
    </rPh>
    <rPh sb="285" eb="286">
      <t>キン</t>
    </rPh>
    <rPh sb="291" eb="293">
      <t>ソンシツ</t>
    </rPh>
    <rPh sb="293" eb="294">
      <t>ホ</t>
    </rPh>
    <rPh sb="300" eb="302">
      <t>クリイレ</t>
    </rPh>
    <rPh sb="302" eb="303">
      <t>キン</t>
    </rPh>
    <rPh sb="527" eb="530">
      <t>ダイキボ</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</si>
</sst>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1.08</c:v>
                </c:pt>
                <c:pt idx="1">
                  <c:v>1.04</c:v>
                </c:pt>
                <c:pt idx="2">
                  <c:v>2.5</c:v>
                </c:pt>
                <c:pt idx="3">
                  <c:v>0.94</c:v>
                </c:pt>
                <c:pt idx="4">
                  <c:v>1.19</c:v>
                </c:pt>
              </c:numCache>
            </c:numRef>
          </c:val>
        </c:ser>
        <c:dLbls>
          <c:showLegendKey val="0"/>
          <c:showVal val="0"/>
          <c:showCatName val="0"/>
          <c:showSerName val="0"/>
          <c:showPercent val="0"/>
          <c:showBubbleSize val="0"/>
        </c:dLbls>
        <c:gapWidth val="150"/>
        <c:axId val="121697792"/>
        <c:axId val="12169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0.68</c:v>
                </c:pt>
                <c:pt idx="1">
                  <c:v>0.7</c:v>
                </c:pt>
                <c:pt idx="2">
                  <c:v>0.81</c:v>
                </c:pt>
                <c:pt idx="3">
                  <c:v>0.59</c:v>
                </c:pt>
                <c:pt idx="4">
                  <c:v>0.6</c:v>
                </c:pt>
              </c:numCache>
            </c:numRef>
          </c:val>
          <c:smooth val="0"/>
        </c:ser>
        <c:dLbls>
          <c:showLegendKey val="0"/>
          <c:showVal val="0"/>
          <c:showCatName val="0"/>
          <c:showSerName val="0"/>
          <c:showPercent val="0"/>
          <c:showBubbleSize val="0"/>
        </c:dLbls>
        <c:marker val="1"/>
        <c:smooth val="0"/>
        <c:axId val="121697792"/>
        <c:axId val="121699712"/>
      </c:lineChart>
      <c:dateAx>
        <c:axId val="121697792"/>
        <c:scaling>
          <c:orientation val="minMax"/>
        </c:scaling>
        <c:delete val="1"/>
        <c:axPos val="b"/>
        <c:numFmt formatCode="ge" sourceLinked="1"/>
        <c:majorTickMark val="none"/>
        <c:minorTickMark val="none"/>
        <c:tickLblPos val="none"/>
        <c:crossAx val="121699712"/>
        <c:crosses val="autoZero"/>
        <c:auto val="1"/>
        <c:lblOffset val="100"/>
        <c:baseTimeUnit val="years"/>
      </c:dateAx>
      <c:valAx>
        <c:axId val="12169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69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59.39</c:v>
                </c:pt>
                <c:pt idx="1">
                  <c:v>56.49</c:v>
                </c:pt>
                <c:pt idx="2">
                  <c:v>54.95</c:v>
                </c:pt>
                <c:pt idx="3">
                  <c:v>51.91</c:v>
                </c:pt>
                <c:pt idx="4">
                  <c:v>51.97</c:v>
                </c:pt>
              </c:numCache>
            </c:numRef>
          </c:val>
        </c:ser>
        <c:dLbls>
          <c:showLegendKey val="0"/>
          <c:showVal val="0"/>
          <c:showCatName val="0"/>
          <c:showSerName val="0"/>
          <c:showPercent val="0"/>
          <c:showBubbleSize val="0"/>
        </c:dLbls>
        <c:gapWidth val="150"/>
        <c:axId val="123357056"/>
        <c:axId val="123367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60.17</c:v>
                </c:pt>
                <c:pt idx="1">
                  <c:v>58.76</c:v>
                </c:pt>
                <c:pt idx="2">
                  <c:v>59.09</c:v>
                </c:pt>
                <c:pt idx="3">
                  <c:v>59.23</c:v>
                </c:pt>
                <c:pt idx="4">
                  <c:v>58.58</c:v>
                </c:pt>
              </c:numCache>
            </c:numRef>
          </c:val>
          <c:smooth val="0"/>
        </c:ser>
        <c:dLbls>
          <c:showLegendKey val="0"/>
          <c:showVal val="0"/>
          <c:showCatName val="0"/>
          <c:showSerName val="0"/>
          <c:showPercent val="0"/>
          <c:showBubbleSize val="0"/>
        </c:dLbls>
        <c:marker val="1"/>
        <c:smooth val="0"/>
        <c:axId val="123357056"/>
        <c:axId val="123367424"/>
      </c:lineChart>
      <c:dateAx>
        <c:axId val="123357056"/>
        <c:scaling>
          <c:orientation val="minMax"/>
        </c:scaling>
        <c:delete val="1"/>
        <c:axPos val="b"/>
        <c:numFmt formatCode="ge" sourceLinked="1"/>
        <c:majorTickMark val="none"/>
        <c:minorTickMark val="none"/>
        <c:tickLblPos val="none"/>
        <c:crossAx val="123367424"/>
        <c:crosses val="autoZero"/>
        <c:auto val="1"/>
        <c:lblOffset val="100"/>
        <c:baseTimeUnit val="years"/>
      </c:dateAx>
      <c:valAx>
        <c:axId val="12336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35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85.26</c:v>
                </c:pt>
                <c:pt idx="1">
                  <c:v>85.25</c:v>
                </c:pt>
                <c:pt idx="2">
                  <c:v>85.28</c:v>
                </c:pt>
                <c:pt idx="3">
                  <c:v>89.1</c:v>
                </c:pt>
                <c:pt idx="4">
                  <c:v>87.43</c:v>
                </c:pt>
              </c:numCache>
            </c:numRef>
          </c:val>
        </c:ser>
        <c:dLbls>
          <c:showLegendKey val="0"/>
          <c:showVal val="0"/>
          <c:showCatName val="0"/>
          <c:showSerName val="0"/>
          <c:showPercent val="0"/>
          <c:showBubbleSize val="0"/>
        </c:dLbls>
        <c:gapWidth val="150"/>
        <c:axId val="123385344"/>
        <c:axId val="12338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85.47</c:v>
                </c:pt>
                <c:pt idx="1">
                  <c:v>84.87</c:v>
                </c:pt>
                <c:pt idx="2">
                  <c:v>85.4</c:v>
                </c:pt>
                <c:pt idx="3">
                  <c:v>85.53</c:v>
                </c:pt>
                <c:pt idx="4">
                  <c:v>85.23</c:v>
                </c:pt>
              </c:numCache>
            </c:numRef>
          </c:val>
          <c:smooth val="0"/>
        </c:ser>
        <c:dLbls>
          <c:showLegendKey val="0"/>
          <c:showVal val="0"/>
          <c:showCatName val="0"/>
          <c:showSerName val="0"/>
          <c:showPercent val="0"/>
          <c:showBubbleSize val="0"/>
        </c:dLbls>
        <c:marker val="1"/>
        <c:smooth val="0"/>
        <c:axId val="123385344"/>
        <c:axId val="123387264"/>
      </c:lineChart>
      <c:dateAx>
        <c:axId val="123385344"/>
        <c:scaling>
          <c:orientation val="minMax"/>
        </c:scaling>
        <c:delete val="1"/>
        <c:axPos val="b"/>
        <c:numFmt formatCode="ge" sourceLinked="1"/>
        <c:majorTickMark val="none"/>
        <c:minorTickMark val="none"/>
        <c:tickLblPos val="none"/>
        <c:crossAx val="123387264"/>
        <c:crosses val="autoZero"/>
        <c:auto val="1"/>
        <c:lblOffset val="100"/>
        <c:baseTimeUnit val="years"/>
      </c:dateAx>
      <c:valAx>
        <c:axId val="12338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38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82.46</c:v>
                </c:pt>
                <c:pt idx="1">
                  <c:v>79.290000000000006</c:v>
                </c:pt>
                <c:pt idx="2">
                  <c:v>82.5</c:v>
                </c:pt>
                <c:pt idx="3">
                  <c:v>80.040000000000006</c:v>
                </c:pt>
                <c:pt idx="4">
                  <c:v>83.9</c:v>
                </c:pt>
              </c:numCache>
            </c:numRef>
          </c:val>
        </c:ser>
        <c:dLbls>
          <c:showLegendKey val="0"/>
          <c:showVal val="0"/>
          <c:showCatName val="0"/>
          <c:showSerName val="0"/>
          <c:showPercent val="0"/>
          <c:showBubbleSize val="0"/>
        </c:dLbls>
        <c:gapWidth val="150"/>
        <c:axId val="121742464"/>
        <c:axId val="121744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108.43</c:v>
                </c:pt>
                <c:pt idx="1">
                  <c:v>105.61</c:v>
                </c:pt>
                <c:pt idx="2">
                  <c:v>106.41</c:v>
                </c:pt>
                <c:pt idx="3">
                  <c:v>106.89</c:v>
                </c:pt>
                <c:pt idx="4">
                  <c:v>109.04</c:v>
                </c:pt>
              </c:numCache>
            </c:numRef>
          </c:val>
          <c:smooth val="0"/>
        </c:ser>
        <c:dLbls>
          <c:showLegendKey val="0"/>
          <c:showVal val="0"/>
          <c:showCatName val="0"/>
          <c:showSerName val="0"/>
          <c:showPercent val="0"/>
          <c:showBubbleSize val="0"/>
        </c:dLbls>
        <c:marker val="1"/>
        <c:smooth val="0"/>
        <c:axId val="121742464"/>
        <c:axId val="121744384"/>
      </c:lineChart>
      <c:dateAx>
        <c:axId val="121742464"/>
        <c:scaling>
          <c:orientation val="minMax"/>
        </c:scaling>
        <c:delete val="1"/>
        <c:axPos val="b"/>
        <c:numFmt formatCode="ge" sourceLinked="1"/>
        <c:majorTickMark val="none"/>
        <c:minorTickMark val="none"/>
        <c:tickLblPos val="none"/>
        <c:crossAx val="121744384"/>
        <c:crosses val="autoZero"/>
        <c:auto val="1"/>
        <c:lblOffset val="100"/>
        <c:baseTimeUnit val="years"/>
      </c:dateAx>
      <c:valAx>
        <c:axId val="1217443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1742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18.2</c:v>
                </c:pt>
                <c:pt idx="1">
                  <c:v>19.53</c:v>
                </c:pt>
                <c:pt idx="2">
                  <c:v>20.72</c:v>
                </c:pt>
                <c:pt idx="3">
                  <c:v>18.95</c:v>
                </c:pt>
                <c:pt idx="4">
                  <c:v>26</c:v>
                </c:pt>
              </c:numCache>
            </c:numRef>
          </c:val>
        </c:ser>
        <c:dLbls>
          <c:showLegendKey val="0"/>
          <c:showVal val="0"/>
          <c:showCatName val="0"/>
          <c:showSerName val="0"/>
          <c:showPercent val="0"/>
          <c:showBubbleSize val="0"/>
        </c:dLbls>
        <c:gapWidth val="150"/>
        <c:axId val="122954496"/>
        <c:axId val="122956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34.47</c:v>
                </c:pt>
                <c:pt idx="1">
                  <c:v>35.53</c:v>
                </c:pt>
                <c:pt idx="2">
                  <c:v>36.36</c:v>
                </c:pt>
                <c:pt idx="3">
                  <c:v>37.340000000000003</c:v>
                </c:pt>
                <c:pt idx="4">
                  <c:v>44.31</c:v>
                </c:pt>
              </c:numCache>
            </c:numRef>
          </c:val>
          <c:smooth val="0"/>
        </c:ser>
        <c:dLbls>
          <c:showLegendKey val="0"/>
          <c:showVal val="0"/>
          <c:showCatName val="0"/>
          <c:showSerName val="0"/>
          <c:showPercent val="0"/>
          <c:showBubbleSize val="0"/>
        </c:dLbls>
        <c:marker val="1"/>
        <c:smooth val="0"/>
        <c:axId val="122954496"/>
        <c:axId val="122956416"/>
      </c:lineChart>
      <c:dateAx>
        <c:axId val="122954496"/>
        <c:scaling>
          <c:orientation val="minMax"/>
        </c:scaling>
        <c:delete val="1"/>
        <c:axPos val="b"/>
        <c:numFmt formatCode="ge" sourceLinked="1"/>
        <c:majorTickMark val="none"/>
        <c:minorTickMark val="none"/>
        <c:tickLblPos val="none"/>
        <c:crossAx val="122956416"/>
        <c:crosses val="autoZero"/>
        <c:auto val="1"/>
        <c:lblOffset val="100"/>
        <c:baseTimeUnit val="years"/>
      </c:dateAx>
      <c:valAx>
        <c:axId val="12295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95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c:v>
                </c:pt>
                <c:pt idx="2">
                  <c:v>0</c:v>
                </c:pt>
                <c:pt idx="3">
                  <c:v>0</c:v>
                </c:pt>
                <c:pt idx="4" formatCode="#,##0.00;&quot;△&quot;#,##0.00;&quot;-&quot;">
                  <c:v>0.37</c:v>
                </c:pt>
              </c:numCache>
            </c:numRef>
          </c:val>
        </c:ser>
        <c:dLbls>
          <c:showLegendKey val="0"/>
          <c:showVal val="0"/>
          <c:showCatName val="0"/>
          <c:showSerName val="0"/>
          <c:showPercent val="0"/>
          <c:showBubbleSize val="0"/>
        </c:dLbls>
        <c:gapWidth val="150"/>
        <c:axId val="122995072"/>
        <c:axId val="122996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6.06</c:v>
                </c:pt>
                <c:pt idx="1">
                  <c:v>6.47</c:v>
                </c:pt>
                <c:pt idx="2">
                  <c:v>7.8</c:v>
                </c:pt>
                <c:pt idx="3">
                  <c:v>8.39</c:v>
                </c:pt>
                <c:pt idx="4">
                  <c:v>10.09</c:v>
                </c:pt>
              </c:numCache>
            </c:numRef>
          </c:val>
          <c:smooth val="0"/>
        </c:ser>
        <c:dLbls>
          <c:showLegendKey val="0"/>
          <c:showVal val="0"/>
          <c:showCatName val="0"/>
          <c:showSerName val="0"/>
          <c:showPercent val="0"/>
          <c:showBubbleSize val="0"/>
        </c:dLbls>
        <c:marker val="1"/>
        <c:smooth val="0"/>
        <c:axId val="122995072"/>
        <c:axId val="122996992"/>
      </c:lineChart>
      <c:dateAx>
        <c:axId val="122995072"/>
        <c:scaling>
          <c:orientation val="minMax"/>
        </c:scaling>
        <c:delete val="1"/>
        <c:axPos val="b"/>
        <c:numFmt formatCode="ge" sourceLinked="1"/>
        <c:majorTickMark val="none"/>
        <c:minorTickMark val="none"/>
        <c:tickLblPos val="none"/>
        <c:crossAx val="122996992"/>
        <c:crosses val="autoZero"/>
        <c:auto val="1"/>
        <c:lblOffset val="100"/>
        <c:baseTimeUnit val="years"/>
      </c:dateAx>
      <c:valAx>
        <c:axId val="122996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99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117.69</c:v>
                </c:pt>
                <c:pt idx="1">
                  <c:v>150.76</c:v>
                </c:pt>
                <c:pt idx="2">
                  <c:v>173.67</c:v>
                </c:pt>
                <c:pt idx="3">
                  <c:v>280.62</c:v>
                </c:pt>
                <c:pt idx="4">
                  <c:v>88.72</c:v>
                </c:pt>
              </c:numCache>
            </c:numRef>
          </c:val>
        </c:ser>
        <c:dLbls>
          <c:showLegendKey val="0"/>
          <c:showVal val="0"/>
          <c:showCatName val="0"/>
          <c:showSerName val="0"/>
          <c:showPercent val="0"/>
          <c:showBubbleSize val="0"/>
        </c:dLbls>
        <c:gapWidth val="150"/>
        <c:axId val="122790272"/>
        <c:axId val="122792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5.37</c:v>
                </c:pt>
                <c:pt idx="1">
                  <c:v>6.79</c:v>
                </c:pt>
                <c:pt idx="2">
                  <c:v>6.33</c:v>
                </c:pt>
                <c:pt idx="3">
                  <c:v>7.76</c:v>
                </c:pt>
                <c:pt idx="4">
                  <c:v>3.77</c:v>
                </c:pt>
              </c:numCache>
            </c:numRef>
          </c:val>
          <c:smooth val="0"/>
        </c:ser>
        <c:dLbls>
          <c:showLegendKey val="0"/>
          <c:showVal val="0"/>
          <c:showCatName val="0"/>
          <c:showSerName val="0"/>
          <c:showPercent val="0"/>
          <c:showBubbleSize val="0"/>
        </c:dLbls>
        <c:marker val="1"/>
        <c:smooth val="0"/>
        <c:axId val="122790272"/>
        <c:axId val="122792192"/>
      </c:lineChart>
      <c:dateAx>
        <c:axId val="122790272"/>
        <c:scaling>
          <c:orientation val="minMax"/>
        </c:scaling>
        <c:delete val="1"/>
        <c:axPos val="b"/>
        <c:numFmt formatCode="ge" sourceLinked="1"/>
        <c:majorTickMark val="none"/>
        <c:minorTickMark val="none"/>
        <c:tickLblPos val="none"/>
        <c:crossAx val="122792192"/>
        <c:crosses val="autoZero"/>
        <c:auto val="1"/>
        <c:lblOffset val="100"/>
        <c:baseTimeUnit val="years"/>
      </c:dateAx>
      <c:valAx>
        <c:axId val="1227921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279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2605.0100000000002</c:v>
                </c:pt>
                <c:pt idx="1">
                  <c:v>1653</c:v>
                </c:pt>
                <c:pt idx="2">
                  <c:v>2970.58</c:v>
                </c:pt>
                <c:pt idx="3">
                  <c:v>650.39</c:v>
                </c:pt>
                <c:pt idx="4">
                  <c:v>311.33</c:v>
                </c:pt>
              </c:numCache>
            </c:numRef>
          </c:val>
        </c:ser>
        <c:dLbls>
          <c:showLegendKey val="0"/>
          <c:showVal val="0"/>
          <c:showCatName val="0"/>
          <c:showSerName val="0"/>
          <c:showPercent val="0"/>
          <c:showBubbleSize val="0"/>
        </c:dLbls>
        <c:gapWidth val="150"/>
        <c:axId val="122820480"/>
        <c:axId val="12282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792.56</c:v>
                </c:pt>
                <c:pt idx="1">
                  <c:v>832.37</c:v>
                </c:pt>
                <c:pt idx="2">
                  <c:v>852.01</c:v>
                </c:pt>
                <c:pt idx="3">
                  <c:v>909.68</c:v>
                </c:pt>
                <c:pt idx="4">
                  <c:v>382.09</c:v>
                </c:pt>
              </c:numCache>
            </c:numRef>
          </c:val>
          <c:smooth val="0"/>
        </c:ser>
        <c:dLbls>
          <c:showLegendKey val="0"/>
          <c:showVal val="0"/>
          <c:showCatName val="0"/>
          <c:showSerName val="0"/>
          <c:showPercent val="0"/>
          <c:showBubbleSize val="0"/>
        </c:dLbls>
        <c:marker val="1"/>
        <c:smooth val="0"/>
        <c:axId val="122820480"/>
        <c:axId val="122822656"/>
      </c:lineChart>
      <c:dateAx>
        <c:axId val="122820480"/>
        <c:scaling>
          <c:orientation val="minMax"/>
        </c:scaling>
        <c:delete val="1"/>
        <c:axPos val="b"/>
        <c:numFmt formatCode="ge" sourceLinked="1"/>
        <c:majorTickMark val="none"/>
        <c:minorTickMark val="none"/>
        <c:tickLblPos val="none"/>
        <c:crossAx val="122822656"/>
        <c:crosses val="autoZero"/>
        <c:auto val="1"/>
        <c:lblOffset val="100"/>
        <c:baseTimeUnit val="years"/>
      </c:dateAx>
      <c:valAx>
        <c:axId val="122822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282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2080.69</c:v>
                </c:pt>
                <c:pt idx="1">
                  <c:v>2108.3200000000002</c:v>
                </c:pt>
                <c:pt idx="2">
                  <c:v>2070.2199999999998</c:v>
                </c:pt>
                <c:pt idx="3">
                  <c:v>2122.5700000000002</c:v>
                </c:pt>
                <c:pt idx="4">
                  <c:v>2162.37</c:v>
                </c:pt>
              </c:numCache>
            </c:numRef>
          </c:val>
        </c:ser>
        <c:dLbls>
          <c:showLegendKey val="0"/>
          <c:showVal val="0"/>
          <c:showCatName val="0"/>
          <c:showSerName val="0"/>
          <c:showPercent val="0"/>
          <c:showBubbleSize val="0"/>
        </c:dLbls>
        <c:gapWidth val="150"/>
        <c:axId val="122844672"/>
        <c:axId val="122846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403.05</c:v>
                </c:pt>
                <c:pt idx="1">
                  <c:v>403.15</c:v>
                </c:pt>
                <c:pt idx="2">
                  <c:v>391.4</c:v>
                </c:pt>
                <c:pt idx="3">
                  <c:v>382.65</c:v>
                </c:pt>
                <c:pt idx="4">
                  <c:v>385.06</c:v>
                </c:pt>
              </c:numCache>
            </c:numRef>
          </c:val>
          <c:smooth val="0"/>
        </c:ser>
        <c:dLbls>
          <c:showLegendKey val="0"/>
          <c:showVal val="0"/>
          <c:showCatName val="0"/>
          <c:showSerName val="0"/>
          <c:showPercent val="0"/>
          <c:showBubbleSize val="0"/>
        </c:dLbls>
        <c:marker val="1"/>
        <c:smooth val="0"/>
        <c:axId val="122844672"/>
        <c:axId val="122846592"/>
      </c:lineChart>
      <c:dateAx>
        <c:axId val="122844672"/>
        <c:scaling>
          <c:orientation val="minMax"/>
        </c:scaling>
        <c:delete val="1"/>
        <c:axPos val="b"/>
        <c:numFmt formatCode="ge" sourceLinked="1"/>
        <c:majorTickMark val="none"/>
        <c:minorTickMark val="none"/>
        <c:tickLblPos val="none"/>
        <c:crossAx val="122846592"/>
        <c:crosses val="autoZero"/>
        <c:auto val="1"/>
        <c:lblOffset val="100"/>
        <c:baseTimeUnit val="years"/>
      </c:dateAx>
      <c:valAx>
        <c:axId val="1228465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284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65.790000000000006</c:v>
                </c:pt>
                <c:pt idx="1">
                  <c:v>62.6</c:v>
                </c:pt>
                <c:pt idx="2">
                  <c:v>65.23</c:v>
                </c:pt>
                <c:pt idx="3">
                  <c:v>63.36</c:v>
                </c:pt>
                <c:pt idx="4">
                  <c:v>63.79</c:v>
                </c:pt>
              </c:numCache>
            </c:numRef>
          </c:val>
        </c:ser>
        <c:dLbls>
          <c:showLegendKey val="0"/>
          <c:showVal val="0"/>
          <c:showCatName val="0"/>
          <c:showSerName val="0"/>
          <c:showPercent val="0"/>
          <c:showBubbleSize val="0"/>
        </c:dLbls>
        <c:gapWidth val="150"/>
        <c:axId val="122866688"/>
        <c:axId val="122901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97.63</c:v>
                </c:pt>
                <c:pt idx="1">
                  <c:v>94.86</c:v>
                </c:pt>
                <c:pt idx="2">
                  <c:v>95.91</c:v>
                </c:pt>
                <c:pt idx="3">
                  <c:v>96.1</c:v>
                </c:pt>
                <c:pt idx="4">
                  <c:v>99.07</c:v>
                </c:pt>
              </c:numCache>
            </c:numRef>
          </c:val>
          <c:smooth val="0"/>
        </c:ser>
        <c:dLbls>
          <c:showLegendKey val="0"/>
          <c:showVal val="0"/>
          <c:showCatName val="0"/>
          <c:showSerName val="0"/>
          <c:showPercent val="0"/>
          <c:showBubbleSize val="0"/>
        </c:dLbls>
        <c:marker val="1"/>
        <c:smooth val="0"/>
        <c:axId val="122866688"/>
        <c:axId val="122901632"/>
      </c:lineChart>
      <c:dateAx>
        <c:axId val="122866688"/>
        <c:scaling>
          <c:orientation val="minMax"/>
        </c:scaling>
        <c:delete val="1"/>
        <c:axPos val="b"/>
        <c:numFmt formatCode="ge" sourceLinked="1"/>
        <c:majorTickMark val="none"/>
        <c:minorTickMark val="none"/>
        <c:tickLblPos val="none"/>
        <c:crossAx val="122901632"/>
        <c:crosses val="autoZero"/>
        <c:auto val="1"/>
        <c:lblOffset val="100"/>
        <c:baseTimeUnit val="years"/>
      </c:dateAx>
      <c:valAx>
        <c:axId val="12290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86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201.21</c:v>
                </c:pt>
                <c:pt idx="1">
                  <c:v>220.47</c:v>
                </c:pt>
                <c:pt idx="2">
                  <c:v>223.39</c:v>
                </c:pt>
                <c:pt idx="3">
                  <c:v>228.93</c:v>
                </c:pt>
                <c:pt idx="4">
                  <c:v>226.78</c:v>
                </c:pt>
              </c:numCache>
            </c:numRef>
          </c:val>
        </c:ser>
        <c:dLbls>
          <c:showLegendKey val="0"/>
          <c:showVal val="0"/>
          <c:showCatName val="0"/>
          <c:showSerName val="0"/>
          <c:showPercent val="0"/>
          <c:showBubbleSize val="0"/>
        </c:dLbls>
        <c:gapWidth val="150"/>
        <c:axId val="122923264"/>
        <c:axId val="122933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172.59</c:v>
                </c:pt>
                <c:pt idx="1">
                  <c:v>179.14</c:v>
                </c:pt>
                <c:pt idx="2">
                  <c:v>179.29</c:v>
                </c:pt>
                <c:pt idx="3">
                  <c:v>178.39</c:v>
                </c:pt>
                <c:pt idx="4">
                  <c:v>173.03</c:v>
                </c:pt>
              </c:numCache>
            </c:numRef>
          </c:val>
          <c:smooth val="0"/>
        </c:ser>
        <c:dLbls>
          <c:showLegendKey val="0"/>
          <c:showVal val="0"/>
          <c:showCatName val="0"/>
          <c:showSerName val="0"/>
          <c:showPercent val="0"/>
          <c:showBubbleSize val="0"/>
        </c:dLbls>
        <c:marker val="1"/>
        <c:smooth val="0"/>
        <c:axId val="122923264"/>
        <c:axId val="122933632"/>
      </c:lineChart>
      <c:dateAx>
        <c:axId val="122923264"/>
        <c:scaling>
          <c:orientation val="minMax"/>
        </c:scaling>
        <c:delete val="1"/>
        <c:axPos val="b"/>
        <c:numFmt formatCode="ge" sourceLinked="1"/>
        <c:majorTickMark val="none"/>
        <c:minorTickMark val="none"/>
        <c:tickLblPos val="none"/>
        <c:crossAx val="122933632"/>
        <c:crosses val="autoZero"/>
        <c:auto val="1"/>
        <c:lblOffset val="100"/>
        <c:baseTimeUnit val="years"/>
      </c:dateAx>
      <c:valAx>
        <c:axId val="12293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92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V1" zoomScale="80" zoomScaleNormal="8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愛媛県　東温市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A5</v>
      </c>
      <c r="AA8" s="72"/>
      <c r="AB8" s="72"/>
      <c r="AC8" s="72"/>
      <c r="AD8" s="72"/>
      <c r="AE8" s="72"/>
      <c r="AF8" s="72"/>
      <c r="AG8" s="73"/>
      <c r="AH8" s="3"/>
      <c r="AI8" s="74">
        <f>データ!Q6</f>
        <v>34150</v>
      </c>
      <c r="AJ8" s="75"/>
      <c r="AK8" s="75"/>
      <c r="AL8" s="75"/>
      <c r="AM8" s="75"/>
      <c r="AN8" s="75"/>
      <c r="AO8" s="75"/>
      <c r="AP8" s="76"/>
      <c r="AQ8" s="57">
        <f>データ!R6</f>
        <v>211.3</v>
      </c>
      <c r="AR8" s="57"/>
      <c r="AS8" s="57"/>
      <c r="AT8" s="57"/>
      <c r="AU8" s="57"/>
      <c r="AV8" s="57"/>
      <c r="AW8" s="57"/>
      <c r="AX8" s="57"/>
      <c r="AY8" s="57">
        <f>データ!S6</f>
        <v>161.62</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37.21</v>
      </c>
      <c r="K10" s="57"/>
      <c r="L10" s="57"/>
      <c r="M10" s="57"/>
      <c r="N10" s="57"/>
      <c r="O10" s="57"/>
      <c r="P10" s="57"/>
      <c r="Q10" s="57"/>
      <c r="R10" s="57">
        <f>データ!O6</f>
        <v>96.9</v>
      </c>
      <c r="S10" s="57"/>
      <c r="T10" s="57"/>
      <c r="U10" s="57"/>
      <c r="V10" s="57"/>
      <c r="W10" s="57"/>
      <c r="X10" s="57"/>
      <c r="Y10" s="57"/>
      <c r="Z10" s="65">
        <f>データ!P6</f>
        <v>2350</v>
      </c>
      <c r="AA10" s="65"/>
      <c r="AB10" s="65"/>
      <c r="AC10" s="65"/>
      <c r="AD10" s="65"/>
      <c r="AE10" s="65"/>
      <c r="AF10" s="65"/>
      <c r="AG10" s="65"/>
      <c r="AH10" s="2"/>
      <c r="AI10" s="65">
        <f>データ!T6</f>
        <v>32981</v>
      </c>
      <c r="AJ10" s="65"/>
      <c r="AK10" s="65"/>
      <c r="AL10" s="65"/>
      <c r="AM10" s="65"/>
      <c r="AN10" s="65"/>
      <c r="AO10" s="65"/>
      <c r="AP10" s="65"/>
      <c r="AQ10" s="57">
        <f>データ!U6</f>
        <v>36.5</v>
      </c>
      <c r="AR10" s="57"/>
      <c r="AS10" s="57"/>
      <c r="AT10" s="57"/>
      <c r="AU10" s="57"/>
      <c r="AV10" s="57"/>
      <c r="AW10" s="57"/>
      <c r="AX10" s="57"/>
      <c r="AY10" s="57">
        <f>データ!V6</f>
        <v>903.59</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90" t="s">
        <v>106</v>
      </c>
      <c r="BM16" s="91"/>
      <c r="BN16" s="91"/>
      <c r="BO16" s="91"/>
      <c r="BP16" s="91"/>
      <c r="BQ16" s="91"/>
      <c r="BR16" s="91"/>
      <c r="BS16" s="91"/>
      <c r="BT16" s="91"/>
      <c r="BU16" s="91"/>
      <c r="BV16" s="91"/>
      <c r="BW16" s="91"/>
      <c r="BX16" s="91"/>
      <c r="BY16" s="91"/>
      <c r="BZ16" s="92"/>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90"/>
      <c r="BM17" s="91"/>
      <c r="BN17" s="91"/>
      <c r="BO17" s="91"/>
      <c r="BP17" s="91"/>
      <c r="BQ17" s="91"/>
      <c r="BR17" s="91"/>
      <c r="BS17" s="91"/>
      <c r="BT17" s="91"/>
      <c r="BU17" s="91"/>
      <c r="BV17" s="91"/>
      <c r="BW17" s="91"/>
      <c r="BX17" s="91"/>
      <c r="BY17" s="91"/>
      <c r="BZ17" s="92"/>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90"/>
      <c r="BM18" s="91"/>
      <c r="BN18" s="91"/>
      <c r="BO18" s="91"/>
      <c r="BP18" s="91"/>
      <c r="BQ18" s="91"/>
      <c r="BR18" s="91"/>
      <c r="BS18" s="91"/>
      <c r="BT18" s="91"/>
      <c r="BU18" s="91"/>
      <c r="BV18" s="91"/>
      <c r="BW18" s="91"/>
      <c r="BX18" s="91"/>
      <c r="BY18" s="91"/>
      <c r="BZ18" s="92"/>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90"/>
      <c r="BM19" s="91"/>
      <c r="BN19" s="91"/>
      <c r="BO19" s="91"/>
      <c r="BP19" s="91"/>
      <c r="BQ19" s="91"/>
      <c r="BR19" s="91"/>
      <c r="BS19" s="91"/>
      <c r="BT19" s="91"/>
      <c r="BU19" s="91"/>
      <c r="BV19" s="91"/>
      <c r="BW19" s="91"/>
      <c r="BX19" s="91"/>
      <c r="BY19" s="91"/>
      <c r="BZ19" s="92"/>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90"/>
      <c r="BM20" s="91"/>
      <c r="BN20" s="91"/>
      <c r="BO20" s="91"/>
      <c r="BP20" s="91"/>
      <c r="BQ20" s="91"/>
      <c r="BR20" s="91"/>
      <c r="BS20" s="91"/>
      <c r="BT20" s="91"/>
      <c r="BU20" s="91"/>
      <c r="BV20" s="91"/>
      <c r="BW20" s="91"/>
      <c r="BX20" s="91"/>
      <c r="BY20" s="91"/>
      <c r="BZ20" s="92"/>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90"/>
      <c r="BM21" s="91"/>
      <c r="BN21" s="91"/>
      <c r="BO21" s="91"/>
      <c r="BP21" s="91"/>
      <c r="BQ21" s="91"/>
      <c r="BR21" s="91"/>
      <c r="BS21" s="91"/>
      <c r="BT21" s="91"/>
      <c r="BU21" s="91"/>
      <c r="BV21" s="91"/>
      <c r="BW21" s="91"/>
      <c r="BX21" s="91"/>
      <c r="BY21" s="91"/>
      <c r="BZ21" s="92"/>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90"/>
      <c r="BM22" s="91"/>
      <c r="BN22" s="91"/>
      <c r="BO22" s="91"/>
      <c r="BP22" s="91"/>
      <c r="BQ22" s="91"/>
      <c r="BR22" s="91"/>
      <c r="BS22" s="91"/>
      <c r="BT22" s="91"/>
      <c r="BU22" s="91"/>
      <c r="BV22" s="91"/>
      <c r="BW22" s="91"/>
      <c r="BX22" s="91"/>
      <c r="BY22" s="91"/>
      <c r="BZ22" s="92"/>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90"/>
      <c r="BM23" s="91"/>
      <c r="BN23" s="91"/>
      <c r="BO23" s="91"/>
      <c r="BP23" s="91"/>
      <c r="BQ23" s="91"/>
      <c r="BR23" s="91"/>
      <c r="BS23" s="91"/>
      <c r="BT23" s="91"/>
      <c r="BU23" s="91"/>
      <c r="BV23" s="91"/>
      <c r="BW23" s="91"/>
      <c r="BX23" s="91"/>
      <c r="BY23" s="91"/>
      <c r="BZ23" s="92"/>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90"/>
      <c r="BM24" s="91"/>
      <c r="BN24" s="91"/>
      <c r="BO24" s="91"/>
      <c r="BP24" s="91"/>
      <c r="BQ24" s="91"/>
      <c r="BR24" s="91"/>
      <c r="BS24" s="91"/>
      <c r="BT24" s="91"/>
      <c r="BU24" s="91"/>
      <c r="BV24" s="91"/>
      <c r="BW24" s="91"/>
      <c r="BX24" s="91"/>
      <c r="BY24" s="91"/>
      <c r="BZ24" s="92"/>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90"/>
      <c r="BM25" s="91"/>
      <c r="BN25" s="91"/>
      <c r="BO25" s="91"/>
      <c r="BP25" s="91"/>
      <c r="BQ25" s="91"/>
      <c r="BR25" s="91"/>
      <c r="BS25" s="91"/>
      <c r="BT25" s="91"/>
      <c r="BU25" s="91"/>
      <c r="BV25" s="91"/>
      <c r="BW25" s="91"/>
      <c r="BX25" s="91"/>
      <c r="BY25" s="91"/>
      <c r="BZ25" s="92"/>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90"/>
      <c r="BM26" s="91"/>
      <c r="BN26" s="91"/>
      <c r="BO26" s="91"/>
      <c r="BP26" s="91"/>
      <c r="BQ26" s="91"/>
      <c r="BR26" s="91"/>
      <c r="BS26" s="91"/>
      <c r="BT26" s="91"/>
      <c r="BU26" s="91"/>
      <c r="BV26" s="91"/>
      <c r="BW26" s="91"/>
      <c r="BX26" s="91"/>
      <c r="BY26" s="91"/>
      <c r="BZ26" s="92"/>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90"/>
      <c r="BM27" s="91"/>
      <c r="BN27" s="91"/>
      <c r="BO27" s="91"/>
      <c r="BP27" s="91"/>
      <c r="BQ27" s="91"/>
      <c r="BR27" s="91"/>
      <c r="BS27" s="91"/>
      <c r="BT27" s="91"/>
      <c r="BU27" s="91"/>
      <c r="BV27" s="91"/>
      <c r="BW27" s="91"/>
      <c r="BX27" s="91"/>
      <c r="BY27" s="91"/>
      <c r="BZ27" s="92"/>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90"/>
      <c r="BM28" s="91"/>
      <c r="BN28" s="91"/>
      <c r="BO28" s="91"/>
      <c r="BP28" s="91"/>
      <c r="BQ28" s="91"/>
      <c r="BR28" s="91"/>
      <c r="BS28" s="91"/>
      <c r="BT28" s="91"/>
      <c r="BU28" s="91"/>
      <c r="BV28" s="91"/>
      <c r="BW28" s="91"/>
      <c r="BX28" s="91"/>
      <c r="BY28" s="91"/>
      <c r="BZ28" s="92"/>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90"/>
      <c r="BM29" s="91"/>
      <c r="BN29" s="91"/>
      <c r="BO29" s="91"/>
      <c r="BP29" s="91"/>
      <c r="BQ29" s="91"/>
      <c r="BR29" s="91"/>
      <c r="BS29" s="91"/>
      <c r="BT29" s="91"/>
      <c r="BU29" s="91"/>
      <c r="BV29" s="91"/>
      <c r="BW29" s="91"/>
      <c r="BX29" s="91"/>
      <c r="BY29" s="91"/>
      <c r="BZ29" s="92"/>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90"/>
      <c r="BM30" s="91"/>
      <c r="BN30" s="91"/>
      <c r="BO30" s="91"/>
      <c r="BP30" s="91"/>
      <c r="BQ30" s="91"/>
      <c r="BR30" s="91"/>
      <c r="BS30" s="91"/>
      <c r="BT30" s="91"/>
      <c r="BU30" s="91"/>
      <c r="BV30" s="91"/>
      <c r="BW30" s="91"/>
      <c r="BX30" s="91"/>
      <c r="BY30" s="91"/>
      <c r="BZ30" s="92"/>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90"/>
      <c r="BM31" s="91"/>
      <c r="BN31" s="91"/>
      <c r="BO31" s="91"/>
      <c r="BP31" s="91"/>
      <c r="BQ31" s="91"/>
      <c r="BR31" s="91"/>
      <c r="BS31" s="91"/>
      <c r="BT31" s="91"/>
      <c r="BU31" s="91"/>
      <c r="BV31" s="91"/>
      <c r="BW31" s="91"/>
      <c r="BX31" s="91"/>
      <c r="BY31" s="91"/>
      <c r="BZ31" s="92"/>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90"/>
      <c r="BM32" s="91"/>
      <c r="BN32" s="91"/>
      <c r="BO32" s="91"/>
      <c r="BP32" s="91"/>
      <c r="BQ32" s="91"/>
      <c r="BR32" s="91"/>
      <c r="BS32" s="91"/>
      <c r="BT32" s="91"/>
      <c r="BU32" s="91"/>
      <c r="BV32" s="91"/>
      <c r="BW32" s="91"/>
      <c r="BX32" s="91"/>
      <c r="BY32" s="91"/>
      <c r="BZ32" s="92"/>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90"/>
      <c r="BM33" s="91"/>
      <c r="BN33" s="91"/>
      <c r="BO33" s="91"/>
      <c r="BP33" s="91"/>
      <c r="BQ33" s="91"/>
      <c r="BR33" s="91"/>
      <c r="BS33" s="91"/>
      <c r="BT33" s="91"/>
      <c r="BU33" s="91"/>
      <c r="BV33" s="91"/>
      <c r="BW33" s="91"/>
      <c r="BX33" s="91"/>
      <c r="BY33" s="91"/>
      <c r="BZ33" s="92"/>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90"/>
      <c r="BM34" s="91"/>
      <c r="BN34" s="91"/>
      <c r="BO34" s="91"/>
      <c r="BP34" s="91"/>
      <c r="BQ34" s="91"/>
      <c r="BR34" s="91"/>
      <c r="BS34" s="91"/>
      <c r="BT34" s="91"/>
      <c r="BU34" s="91"/>
      <c r="BV34" s="91"/>
      <c r="BW34" s="91"/>
      <c r="BX34" s="91"/>
      <c r="BY34" s="91"/>
      <c r="BZ34" s="92"/>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90"/>
      <c r="BM35" s="91"/>
      <c r="BN35" s="91"/>
      <c r="BO35" s="91"/>
      <c r="BP35" s="91"/>
      <c r="BQ35" s="91"/>
      <c r="BR35" s="91"/>
      <c r="BS35" s="91"/>
      <c r="BT35" s="91"/>
      <c r="BU35" s="91"/>
      <c r="BV35" s="91"/>
      <c r="BW35" s="91"/>
      <c r="BX35" s="91"/>
      <c r="BY35" s="91"/>
      <c r="BZ35" s="92"/>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90"/>
      <c r="BM36" s="91"/>
      <c r="BN36" s="91"/>
      <c r="BO36" s="91"/>
      <c r="BP36" s="91"/>
      <c r="BQ36" s="91"/>
      <c r="BR36" s="91"/>
      <c r="BS36" s="91"/>
      <c r="BT36" s="91"/>
      <c r="BU36" s="91"/>
      <c r="BV36" s="91"/>
      <c r="BW36" s="91"/>
      <c r="BX36" s="91"/>
      <c r="BY36" s="91"/>
      <c r="BZ36" s="92"/>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90"/>
      <c r="BM37" s="91"/>
      <c r="BN37" s="91"/>
      <c r="BO37" s="91"/>
      <c r="BP37" s="91"/>
      <c r="BQ37" s="91"/>
      <c r="BR37" s="91"/>
      <c r="BS37" s="91"/>
      <c r="BT37" s="91"/>
      <c r="BU37" s="91"/>
      <c r="BV37" s="91"/>
      <c r="BW37" s="91"/>
      <c r="BX37" s="91"/>
      <c r="BY37" s="91"/>
      <c r="BZ37" s="92"/>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90"/>
      <c r="BM38" s="91"/>
      <c r="BN38" s="91"/>
      <c r="BO38" s="91"/>
      <c r="BP38" s="91"/>
      <c r="BQ38" s="91"/>
      <c r="BR38" s="91"/>
      <c r="BS38" s="91"/>
      <c r="BT38" s="91"/>
      <c r="BU38" s="91"/>
      <c r="BV38" s="91"/>
      <c r="BW38" s="91"/>
      <c r="BX38" s="91"/>
      <c r="BY38" s="91"/>
      <c r="BZ38" s="92"/>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90"/>
      <c r="BM39" s="91"/>
      <c r="BN39" s="91"/>
      <c r="BO39" s="91"/>
      <c r="BP39" s="91"/>
      <c r="BQ39" s="91"/>
      <c r="BR39" s="91"/>
      <c r="BS39" s="91"/>
      <c r="BT39" s="91"/>
      <c r="BU39" s="91"/>
      <c r="BV39" s="91"/>
      <c r="BW39" s="91"/>
      <c r="BX39" s="91"/>
      <c r="BY39" s="91"/>
      <c r="BZ39" s="92"/>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90"/>
      <c r="BM40" s="91"/>
      <c r="BN40" s="91"/>
      <c r="BO40" s="91"/>
      <c r="BP40" s="91"/>
      <c r="BQ40" s="91"/>
      <c r="BR40" s="91"/>
      <c r="BS40" s="91"/>
      <c r="BT40" s="91"/>
      <c r="BU40" s="91"/>
      <c r="BV40" s="91"/>
      <c r="BW40" s="91"/>
      <c r="BX40" s="91"/>
      <c r="BY40" s="91"/>
      <c r="BZ40" s="92"/>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90"/>
      <c r="BM41" s="91"/>
      <c r="BN41" s="91"/>
      <c r="BO41" s="91"/>
      <c r="BP41" s="91"/>
      <c r="BQ41" s="91"/>
      <c r="BR41" s="91"/>
      <c r="BS41" s="91"/>
      <c r="BT41" s="91"/>
      <c r="BU41" s="91"/>
      <c r="BV41" s="91"/>
      <c r="BW41" s="91"/>
      <c r="BX41" s="91"/>
      <c r="BY41" s="91"/>
      <c r="BZ41" s="92"/>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90"/>
      <c r="BM42" s="91"/>
      <c r="BN42" s="91"/>
      <c r="BO42" s="91"/>
      <c r="BP42" s="91"/>
      <c r="BQ42" s="91"/>
      <c r="BR42" s="91"/>
      <c r="BS42" s="91"/>
      <c r="BT42" s="91"/>
      <c r="BU42" s="91"/>
      <c r="BV42" s="91"/>
      <c r="BW42" s="91"/>
      <c r="BX42" s="91"/>
      <c r="BY42" s="91"/>
      <c r="BZ42" s="92"/>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90"/>
      <c r="BM43" s="91"/>
      <c r="BN43" s="91"/>
      <c r="BO43" s="91"/>
      <c r="BP43" s="91"/>
      <c r="BQ43" s="91"/>
      <c r="BR43" s="91"/>
      <c r="BS43" s="91"/>
      <c r="BT43" s="91"/>
      <c r="BU43" s="91"/>
      <c r="BV43" s="91"/>
      <c r="BW43" s="91"/>
      <c r="BX43" s="91"/>
      <c r="BY43" s="91"/>
      <c r="BZ43" s="92"/>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90"/>
      <c r="BM44" s="91"/>
      <c r="BN44" s="91"/>
      <c r="BO44" s="91"/>
      <c r="BP44" s="91"/>
      <c r="BQ44" s="91"/>
      <c r="BR44" s="91"/>
      <c r="BS44" s="91"/>
      <c r="BT44" s="91"/>
      <c r="BU44" s="91"/>
      <c r="BV44" s="91"/>
      <c r="BW44" s="91"/>
      <c r="BX44" s="91"/>
      <c r="BY44" s="91"/>
      <c r="BZ44" s="9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382159</v>
      </c>
      <c r="D6" s="31">
        <f t="shared" si="3"/>
        <v>46</v>
      </c>
      <c r="E6" s="31">
        <f t="shared" si="3"/>
        <v>1</v>
      </c>
      <c r="F6" s="31">
        <f t="shared" si="3"/>
        <v>0</v>
      </c>
      <c r="G6" s="31">
        <f t="shared" si="3"/>
        <v>1</v>
      </c>
      <c r="H6" s="31" t="str">
        <f t="shared" si="3"/>
        <v>愛媛県　東温市</v>
      </c>
      <c r="I6" s="31" t="str">
        <f t="shared" si="3"/>
        <v>法適用</v>
      </c>
      <c r="J6" s="31" t="str">
        <f t="shared" si="3"/>
        <v>水道事業</v>
      </c>
      <c r="K6" s="31" t="str">
        <f t="shared" si="3"/>
        <v>末端給水事業</v>
      </c>
      <c r="L6" s="31" t="str">
        <f t="shared" si="3"/>
        <v>A5</v>
      </c>
      <c r="M6" s="32" t="str">
        <f t="shared" si="3"/>
        <v>-</v>
      </c>
      <c r="N6" s="32">
        <f t="shared" si="3"/>
        <v>37.21</v>
      </c>
      <c r="O6" s="32">
        <f t="shared" si="3"/>
        <v>96.9</v>
      </c>
      <c r="P6" s="32">
        <f t="shared" si="3"/>
        <v>2350</v>
      </c>
      <c r="Q6" s="32">
        <f t="shared" si="3"/>
        <v>34150</v>
      </c>
      <c r="R6" s="32">
        <f t="shared" si="3"/>
        <v>211.3</v>
      </c>
      <c r="S6" s="32">
        <f t="shared" si="3"/>
        <v>161.62</v>
      </c>
      <c r="T6" s="32">
        <f t="shared" si="3"/>
        <v>32981</v>
      </c>
      <c r="U6" s="32">
        <f t="shared" si="3"/>
        <v>36.5</v>
      </c>
      <c r="V6" s="32">
        <f t="shared" si="3"/>
        <v>903.59</v>
      </c>
      <c r="W6" s="33">
        <f>IF(W7="",NA(),W7)</f>
        <v>82.46</v>
      </c>
      <c r="X6" s="33">
        <f t="shared" ref="X6:AF6" si="4">IF(X7="",NA(),X7)</f>
        <v>79.290000000000006</v>
      </c>
      <c r="Y6" s="33">
        <f t="shared" si="4"/>
        <v>82.5</v>
      </c>
      <c r="Z6" s="33">
        <f t="shared" si="4"/>
        <v>80.040000000000006</v>
      </c>
      <c r="AA6" s="33">
        <f t="shared" si="4"/>
        <v>83.9</v>
      </c>
      <c r="AB6" s="33">
        <f t="shared" si="4"/>
        <v>108.43</v>
      </c>
      <c r="AC6" s="33">
        <f t="shared" si="4"/>
        <v>105.61</v>
      </c>
      <c r="AD6" s="33">
        <f t="shared" si="4"/>
        <v>106.41</v>
      </c>
      <c r="AE6" s="33">
        <f t="shared" si="4"/>
        <v>106.89</v>
      </c>
      <c r="AF6" s="33">
        <f t="shared" si="4"/>
        <v>109.04</v>
      </c>
      <c r="AG6" s="32" t="str">
        <f>IF(AG7="","",IF(AG7="-","【-】","【"&amp;SUBSTITUTE(TEXT(AG7,"#,##0.00"),"-","△")&amp;"】"))</f>
        <v>【113.03】</v>
      </c>
      <c r="AH6" s="33">
        <f>IF(AH7="",NA(),AH7)</f>
        <v>117.69</v>
      </c>
      <c r="AI6" s="33">
        <f t="shared" ref="AI6:AQ6" si="5">IF(AI7="",NA(),AI7)</f>
        <v>150.76</v>
      </c>
      <c r="AJ6" s="33">
        <f t="shared" si="5"/>
        <v>173.67</v>
      </c>
      <c r="AK6" s="33">
        <f t="shared" si="5"/>
        <v>280.62</v>
      </c>
      <c r="AL6" s="33">
        <f t="shared" si="5"/>
        <v>88.72</v>
      </c>
      <c r="AM6" s="33">
        <f t="shared" si="5"/>
        <v>5.37</v>
      </c>
      <c r="AN6" s="33">
        <f t="shared" si="5"/>
        <v>6.79</v>
      </c>
      <c r="AO6" s="33">
        <f t="shared" si="5"/>
        <v>6.33</v>
      </c>
      <c r="AP6" s="33">
        <f t="shared" si="5"/>
        <v>7.76</v>
      </c>
      <c r="AQ6" s="33">
        <f t="shared" si="5"/>
        <v>3.77</v>
      </c>
      <c r="AR6" s="32" t="str">
        <f>IF(AR7="","",IF(AR7="-","【-】","【"&amp;SUBSTITUTE(TEXT(AR7,"#,##0.00"),"-","△")&amp;"】"))</f>
        <v>【0.81】</v>
      </c>
      <c r="AS6" s="33">
        <f>IF(AS7="",NA(),AS7)</f>
        <v>2605.0100000000002</v>
      </c>
      <c r="AT6" s="33">
        <f t="shared" ref="AT6:BB6" si="6">IF(AT7="",NA(),AT7)</f>
        <v>1653</v>
      </c>
      <c r="AU6" s="33">
        <f t="shared" si="6"/>
        <v>2970.58</v>
      </c>
      <c r="AV6" s="33">
        <f t="shared" si="6"/>
        <v>650.39</v>
      </c>
      <c r="AW6" s="33">
        <f t="shared" si="6"/>
        <v>311.33</v>
      </c>
      <c r="AX6" s="33">
        <f t="shared" si="6"/>
        <v>792.56</v>
      </c>
      <c r="AY6" s="33">
        <f t="shared" si="6"/>
        <v>832.37</v>
      </c>
      <c r="AZ6" s="33">
        <f t="shared" si="6"/>
        <v>852.01</v>
      </c>
      <c r="BA6" s="33">
        <f t="shared" si="6"/>
        <v>909.68</v>
      </c>
      <c r="BB6" s="33">
        <f t="shared" si="6"/>
        <v>382.09</v>
      </c>
      <c r="BC6" s="32" t="str">
        <f>IF(BC7="","",IF(BC7="-","【-】","【"&amp;SUBSTITUTE(TEXT(BC7,"#,##0.00"),"-","△")&amp;"】"))</f>
        <v>【264.16】</v>
      </c>
      <c r="BD6" s="33">
        <f>IF(BD7="",NA(),BD7)</f>
        <v>2080.69</v>
      </c>
      <c r="BE6" s="33">
        <f t="shared" ref="BE6:BM6" si="7">IF(BE7="",NA(),BE7)</f>
        <v>2108.3200000000002</v>
      </c>
      <c r="BF6" s="33">
        <f t="shared" si="7"/>
        <v>2070.2199999999998</v>
      </c>
      <c r="BG6" s="33">
        <f t="shared" si="7"/>
        <v>2122.5700000000002</v>
      </c>
      <c r="BH6" s="33">
        <f t="shared" si="7"/>
        <v>2162.37</v>
      </c>
      <c r="BI6" s="33">
        <f t="shared" si="7"/>
        <v>403.05</v>
      </c>
      <c r="BJ6" s="33">
        <f t="shared" si="7"/>
        <v>403.15</v>
      </c>
      <c r="BK6" s="33">
        <f t="shared" si="7"/>
        <v>391.4</v>
      </c>
      <c r="BL6" s="33">
        <f t="shared" si="7"/>
        <v>382.65</v>
      </c>
      <c r="BM6" s="33">
        <f t="shared" si="7"/>
        <v>385.06</v>
      </c>
      <c r="BN6" s="32" t="str">
        <f>IF(BN7="","",IF(BN7="-","【-】","【"&amp;SUBSTITUTE(TEXT(BN7,"#,##0.00"),"-","△")&amp;"】"))</f>
        <v>【283.72】</v>
      </c>
      <c r="BO6" s="33">
        <f>IF(BO7="",NA(),BO7)</f>
        <v>65.790000000000006</v>
      </c>
      <c r="BP6" s="33">
        <f t="shared" ref="BP6:BX6" si="8">IF(BP7="",NA(),BP7)</f>
        <v>62.6</v>
      </c>
      <c r="BQ6" s="33">
        <f t="shared" si="8"/>
        <v>65.23</v>
      </c>
      <c r="BR6" s="33">
        <f t="shared" si="8"/>
        <v>63.36</v>
      </c>
      <c r="BS6" s="33">
        <f t="shared" si="8"/>
        <v>63.79</v>
      </c>
      <c r="BT6" s="33">
        <f t="shared" si="8"/>
        <v>97.63</v>
      </c>
      <c r="BU6" s="33">
        <f t="shared" si="8"/>
        <v>94.86</v>
      </c>
      <c r="BV6" s="33">
        <f t="shared" si="8"/>
        <v>95.91</v>
      </c>
      <c r="BW6" s="33">
        <f t="shared" si="8"/>
        <v>96.1</v>
      </c>
      <c r="BX6" s="33">
        <f t="shared" si="8"/>
        <v>99.07</v>
      </c>
      <c r="BY6" s="32" t="str">
        <f>IF(BY7="","",IF(BY7="-","【-】","【"&amp;SUBSTITUTE(TEXT(BY7,"#,##0.00"),"-","△")&amp;"】"))</f>
        <v>【104.60】</v>
      </c>
      <c r="BZ6" s="33">
        <f>IF(BZ7="",NA(),BZ7)</f>
        <v>201.21</v>
      </c>
      <c r="CA6" s="33">
        <f t="shared" ref="CA6:CI6" si="9">IF(CA7="",NA(),CA7)</f>
        <v>220.47</v>
      </c>
      <c r="CB6" s="33">
        <f t="shared" si="9"/>
        <v>223.39</v>
      </c>
      <c r="CC6" s="33">
        <f t="shared" si="9"/>
        <v>228.93</v>
      </c>
      <c r="CD6" s="33">
        <f t="shared" si="9"/>
        <v>226.78</v>
      </c>
      <c r="CE6" s="33">
        <f t="shared" si="9"/>
        <v>172.59</v>
      </c>
      <c r="CF6" s="33">
        <f t="shared" si="9"/>
        <v>179.14</v>
      </c>
      <c r="CG6" s="33">
        <f t="shared" si="9"/>
        <v>179.29</v>
      </c>
      <c r="CH6" s="33">
        <f t="shared" si="9"/>
        <v>178.39</v>
      </c>
      <c r="CI6" s="33">
        <f t="shared" si="9"/>
        <v>173.03</v>
      </c>
      <c r="CJ6" s="32" t="str">
        <f>IF(CJ7="","",IF(CJ7="-","【-】","【"&amp;SUBSTITUTE(TEXT(CJ7,"#,##0.00"),"-","△")&amp;"】"))</f>
        <v>【164.21】</v>
      </c>
      <c r="CK6" s="33">
        <f>IF(CK7="",NA(),CK7)</f>
        <v>59.39</v>
      </c>
      <c r="CL6" s="33">
        <f t="shared" ref="CL6:CT6" si="10">IF(CL7="",NA(),CL7)</f>
        <v>56.49</v>
      </c>
      <c r="CM6" s="33">
        <f t="shared" si="10"/>
        <v>54.95</v>
      </c>
      <c r="CN6" s="33">
        <f t="shared" si="10"/>
        <v>51.91</v>
      </c>
      <c r="CO6" s="33">
        <f t="shared" si="10"/>
        <v>51.97</v>
      </c>
      <c r="CP6" s="33">
        <f t="shared" si="10"/>
        <v>60.17</v>
      </c>
      <c r="CQ6" s="33">
        <f t="shared" si="10"/>
        <v>58.76</v>
      </c>
      <c r="CR6" s="33">
        <f t="shared" si="10"/>
        <v>59.09</v>
      </c>
      <c r="CS6" s="33">
        <f t="shared" si="10"/>
        <v>59.23</v>
      </c>
      <c r="CT6" s="33">
        <f t="shared" si="10"/>
        <v>58.58</v>
      </c>
      <c r="CU6" s="32" t="str">
        <f>IF(CU7="","",IF(CU7="-","【-】","【"&amp;SUBSTITUTE(TEXT(CU7,"#,##0.00"),"-","△")&amp;"】"))</f>
        <v>【59.80】</v>
      </c>
      <c r="CV6" s="33">
        <f>IF(CV7="",NA(),CV7)</f>
        <v>85.26</v>
      </c>
      <c r="CW6" s="33">
        <f t="shared" ref="CW6:DE6" si="11">IF(CW7="",NA(),CW7)</f>
        <v>85.25</v>
      </c>
      <c r="CX6" s="33">
        <f t="shared" si="11"/>
        <v>85.28</v>
      </c>
      <c r="CY6" s="33">
        <f t="shared" si="11"/>
        <v>89.1</v>
      </c>
      <c r="CZ6" s="33">
        <f t="shared" si="11"/>
        <v>87.43</v>
      </c>
      <c r="DA6" s="33">
        <f t="shared" si="11"/>
        <v>85.47</v>
      </c>
      <c r="DB6" s="33">
        <f t="shared" si="11"/>
        <v>84.87</v>
      </c>
      <c r="DC6" s="33">
        <f t="shared" si="11"/>
        <v>85.4</v>
      </c>
      <c r="DD6" s="33">
        <f t="shared" si="11"/>
        <v>85.53</v>
      </c>
      <c r="DE6" s="33">
        <f t="shared" si="11"/>
        <v>85.23</v>
      </c>
      <c r="DF6" s="32" t="str">
        <f>IF(DF7="","",IF(DF7="-","【-】","【"&amp;SUBSTITUTE(TEXT(DF7,"#,##0.00"),"-","△")&amp;"】"))</f>
        <v>【89.78】</v>
      </c>
      <c r="DG6" s="33">
        <f>IF(DG7="",NA(),DG7)</f>
        <v>18.2</v>
      </c>
      <c r="DH6" s="33">
        <f t="shared" ref="DH6:DP6" si="12">IF(DH7="",NA(),DH7)</f>
        <v>19.53</v>
      </c>
      <c r="DI6" s="33">
        <f t="shared" si="12"/>
        <v>20.72</v>
      </c>
      <c r="DJ6" s="33">
        <f t="shared" si="12"/>
        <v>18.95</v>
      </c>
      <c r="DK6" s="33">
        <f t="shared" si="12"/>
        <v>26</v>
      </c>
      <c r="DL6" s="33">
        <f t="shared" si="12"/>
        <v>34.47</v>
      </c>
      <c r="DM6" s="33">
        <f t="shared" si="12"/>
        <v>35.53</v>
      </c>
      <c r="DN6" s="33">
        <f t="shared" si="12"/>
        <v>36.36</v>
      </c>
      <c r="DO6" s="33">
        <f t="shared" si="12"/>
        <v>37.340000000000003</v>
      </c>
      <c r="DP6" s="33">
        <f t="shared" si="12"/>
        <v>44.31</v>
      </c>
      <c r="DQ6" s="32" t="str">
        <f>IF(DQ7="","",IF(DQ7="-","【-】","【"&amp;SUBSTITUTE(TEXT(DQ7,"#,##0.00"),"-","△")&amp;"】"))</f>
        <v>【46.31】</v>
      </c>
      <c r="DR6" s="32">
        <f>IF(DR7="",NA(),DR7)</f>
        <v>0</v>
      </c>
      <c r="DS6" s="32">
        <f t="shared" ref="DS6:EA6" si="13">IF(DS7="",NA(),DS7)</f>
        <v>0</v>
      </c>
      <c r="DT6" s="32">
        <f t="shared" si="13"/>
        <v>0</v>
      </c>
      <c r="DU6" s="32">
        <f t="shared" si="13"/>
        <v>0</v>
      </c>
      <c r="DV6" s="33">
        <f t="shared" si="13"/>
        <v>0.37</v>
      </c>
      <c r="DW6" s="33">
        <f t="shared" si="13"/>
        <v>6.06</v>
      </c>
      <c r="DX6" s="33">
        <f t="shared" si="13"/>
        <v>6.47</v>
      </c>
      <c r="DY6" s="33">
        <f t="shared" si="13"/>
        <v>7.8</v>
      </c>
      <c r="DZ6" s="33">
        <f t="shared" si="13"/>
        <v>8.39</v>
      </c>
      <c r="EA6" s="33">
        <f t="shared" si="13"/>
        <v>10.09</v>
      </c>
      <c r="EB6" s="32" t="str">
        <f>IF(EB7="","",IF(EB7="-","【-】","【"&amp;SUBSTITUTE(TEXT(EB7,"#,##0.00"),"-","△")&amp;"】"))</f>
        <v>【12.42】</v>
      </c>
      <c r="EC6" s="33">
        <f>IF(EC7="",NA(),EC7)</f>
        <v>1.08</v>
      </c>
      <c r="ED6" s="33">
        <f t="shared" ref="ED6:EL6" si="14">IF(ED7="",NA(),ED7)</f>
        <v>1.04</v>
      </c>
      <c r="EE6" s="33">
        <f t="shared" si="14"/>
        <v>2.5</v>
      </c>
      <c r="EF6" s="33">
        <f t="shared" si="14"/>
        <v>0.94</v>
      </c>
      <c r="EG6" s="33">
        <f t="shared" si="14"/>
        <v>1.19</v>
      </c>
      <c r="EH6" s="33">
        <f t="shared" si="14"/>
        <v>0.68</v>
      </c>
      <c r="EI6" s="33">
        <f t="shared" si="14"/>
        <v>0.7</v>
      </c>
      <c r="EJ6" s="33">
        <f t="shared" si="14"/>
        <v>0.81</v>
      </c>
      <c r="EK6" s="33">
        <f t="shared" si="14"/>
        <v>0.59</v>
      </c>
      <c r="EL6" s="33">
        <f t="shared" si="14"/>
        <v>0.6</v>
      </c>
      <c r="EM6" s="32" t="str">
        <f>IF(EM7="","",IF(EM7="-","【-】","【"&amp;SUBSTITUTE(TEXT(EM7,"#,##0.00"),"-","△")&amp;"】"))</f>
        <v>【0.78】</v>
      </c>
    </row>
    <row r="7" spans="1:143" s="34" customFormat="1">
      <c r="A7" s="26"/>
      <c r="B7" s="35">
        <v>2014</v>
      </c>
      <c r="C7" s="35">
        <v>382159</v>
      </c>
      <c r="D7" s="35">
        <v>46</v>
      </c>
      <c r="E7" s="35">
        <v>1</v>
      </c>
      <c r="F7" s="35">
        <v>0</v>
      </c>
      <c r="G7" s="35">
        <v>1</v>
      </c>
      <c r="H7" s="35" t="s">
        <v>93</v>
      </c>
      <c r="I7" s="35" t="s">
        <v>94</v>
      </c>
      <c r="J7" s="35" t="s">
        <v>95</v>
      </c>
      <c r="K7" s="35" t="s">
        <v>96</v>
      </c>
      <c r="L7" s="35" t="s">
        <v>97</v>
      </c>
      <c r="M7" s="36" t="s">
        <v>98</v>
      </c>
      <c r="N7" s="36">
        <v>37.21</v>
      </c>
      <c r="O7" s="36">
        <v>96.9</v>
      </c>
      <c r="P7" s="36">
        <v>2350</v>
      </c>
      <c r="Q7" s="36">
        <v>34150</v>
      </c>
      <c r="R7" s="36">
        <v>211.3</v>
      </c>
      <c r="S7" s="36">
        <v>161.62</v>
      </c>
      <c r="T7" s="36">
        <v>32981</v>
      </c>
      <c r="U7" s="36">
        <v>36.5</v>
      </c>
      <c r="V7" s="36">
        <v>903.59</v>
      </c>
      <c r="W7" s="36">
        <v>82.46</v>
      </c>
      <c r="X7" s="36">
        <v>79.290000000000006</v>
      </c>
      <c r="Y7" s="36">
        <v>82.5</v>
      </c>
      <c r="Z7" s="36">
        <v>80.040000000000006</v>
      </c>
      <c r="AA7" s="36">
        <v>83.9</v>
      </c>
      <c r="AB7" s="36">
        <v>108.43</v>
      </c>
      <c r="AC7" s="36">
        <v>105.61</v>
      </c>
      <c r="AD7" s="36">
        <v>106.41</v>
      </c>
      <c r="AE7" s="36">
        <v>106.89</v>
      </c>
      <c r="AF7" s="36">
        <v>109.04</v>
      </c>
      <c r="AG7" s="36">
        <v>113.03</v>
      </c>
      <c r="AH7" s="36">
        <v>117.69</v>
      </c>
      <c r="AI7" s="36">
        <v>150.76</v>
      </c>
      <c r="AJ7" s="36">
        <v>173.67</v>
      </c>
      <c r="AK7" s="36">
        <v>280.62</v>
      </c>
      <c r="AL7" s="36">
        <v>88.72</v>
      </c>
      <c r="AM7" s="36">
        <v>5.37</v>
      </c>
      <c r="AN7" s="36">
        <v>6.79</v>
      </c>
      <c r="AO7" s="36">
        <v>6.33</v>
      </c>
      <c r="AP7" s="36">
        <v>7.76</v>
      </c>
      <c r="AQ7" s="36">
        <v>3.77</v>
      </c>
      <c r="AR7" s="36">
        <v>0.81</v>
      </c>
      <c r="AS7" s="36">
        <v>2605.0100000000002</v>
      </c>
      <c r="AT7" s="36">
        <v>1653</v>
      </c>
      <c r="AU7" s="36">
        <v>2970.58</v>
      </c>
      <c r="AV7" s="36">
        <v>650.39</v>
      </c>
      <c r="AW7" s="36">
        <v>311.33</v>
      </c>
      <c r="AX7" s="36">
        <v>792.56</v>
      </c>
      <c r="AY7" s="36">
        <v>832.37</v>
      </c>
      <c r="AZ7" s="36">
        <v>852.01</v>
      </c>
      <c r="BA7" s="36">
        <v>909.68</v>
      </c>
      <c r="BB7" s="36">
        <v>382.09</v>
      </c>
      <c r="BC7" s="36">
        <v>264.16000000000003</v>
      </c>
      <c r="BD7" s="36">
        <v>2080.69</v>
      </c>
      <c r="BE7" s="36">
        <v>2108.3200000000002</v>
      </c>
      <c r="BF7" s="36">
        <v>2070.2199999999998</v>
      </c>
      <c r="BG7" s="36">
        <v>2122.5700000000002</v>
      </c>
      <c r="BH7" s="36">
        <v>2162.37</v>
      </c>
      <c r="BI7" s="36">
        <v>403.05</v>
      </c>
      <c r="BJ7" s="36">
        <v>403.15</v>
      </c>
      <c r="BK7" s="36">
        <v>391.4</v>
      </c>
      <c r="BL7" s="36">
        <v>382.65</v>
      </c>
      <c r="BM7" s="36">
        <v>385.06</v>
      </c>
      <c r="BN7" s="36">
        <v>283.72000000000003</v>
      </c>
      <c r="BO7" s="36">
        <v>65.790000000000006</v>
      </c>
      <c r="BP7" s="36">
        <v>62.6</v>
      </c>
      <c r="BQ7" s="36">
        <v>65.23</v>
      </c>
      <c r="BR7" s="36">
        <v>63.36</v>
      </c>
      <c r="BS7" s="36">
        <v>63.79</v>
      </c>
      <c r="BT7" s="36">
        <v>97.63</v>
      </c>
      <c r="BU7" s="36">
        <v>94.86</v>
      </c>
      <c r="BV7" s="36">
        <v>95.91</v>
      </c>
      <c r="BW7" s="36">
        <v>96.1</v>
      </c>
      <c r="BX7" s="36">
        <v>99.07</v>
      </c>
      <c r="BY7" s="36">
        <v>104.6</v>
      </c>
      <c r="BZ7" s="36">
        <v>201.21</v>
      </c>
      <c r="CA7" s="36">
        <v>220.47</v>
      </c>
      <c r="CB7" s="36">
        <v>223.39</v>
      </c>
      <c r="CC7" s="36">
        <v>228.93</v>
      </c>
      <c r="CD7" s="36">
        <v>226.78</v>
      </c>
      <c r="CE7" s="36">
        <v>172.59</v>
      </c>
      <c r="CF7" s="36">
        <v>179.14</v>
      </c>
      <c r="CG7" s="36">
        <v>179.29</v>
      </c>
      <c r="CH7" s="36">
        <v>178.39</v>
      </c>
      <c r="CI7" s="36">
        <v>173.03</v>
      </c>
      <c r="CJ7" s="36">
        <v>164.21</v>
      </c>
      <c r="CK7" s="36">
        <v>59.39</v>
      </c>
      <c r="CL7" s="36">
        <v>56.49</v>
      </c>
      <c r="CM7" s="36">
        <v>54.95</v>
      </c>
      <c r="CN7" s="36">
        <v>51.91</v>
      </c>
      <c r="CO7" s="36">
        <v>51.97</v>
      </c>
      <c r="CP7" s="36">
        <v>60.17</v>
      </c>
      <c r="CQ7" s="36">
        <v>58.76</v>
      </c>
      <c r="CR7" s="36">
        <v>59.09</v>
      </c>
      <c r="CS7" s="36">
        <v>59.23</v>
      </c>
      <c r="CT7" s="36">
        <v>58.58</v>
      </c>
      <c r="CU7" s="36">
        <v>59.8</v>
      </c>
      <c r="CV7" s="36">
        <v>85.26</v>
      </c>
      <c r="CW7" s="36">
        <v>85.25</v>
      </c>
      <c r="CX7" s="36">
        <v>85.28</v>
      </c>
      <c r="CY7" s="36">
        <v>89.1</v>
      </c>
      <c r="CZ7" s="36">
        <v>87.43</v>
      </c>
      <c r="DA7" s="36">
        <v>85.47</v>
      </c>
      <c r="DB7" s="36">
        <v>84.87</v>
      </c>
      <c r="DC7" s="36">
        <v>85.4</v>
      </c>
      <c r="DD7" s="36">
        <v>85.53</v>
      </c>
      <c r="DE7" s="36">
        <v>85.23</v>
      </c>
      <c r="DF7" s="36">
        <v>89.78</v>
      </c>
      <c r="DG7" s="36">
        <v>18.2</v>
      </c>
      <c r="DH7" s="36">
        <v>19.53</v>
      </c>
      <c r="DI7" s="36">
        <v>20.72</v>
      </c>
      <c r="DJ7" s="36">
        <v>18.95</v>
      </c>
      <c r="DK7" s="36">
        <v>26</v>
      </c>
      <c r="DL7" s="36">
        <v>34.47</v>
      </c>
      <c r="DM7" s="36">
        <v>35.53</v>
      </c>
      <c r="DN7" s="36">
        <v>36.36</v>
      </c>
      <c r="DO7" s="36">
        <v>37.340000000000003</v>
      </c>
      <c r="DP7" s="36">
        <v>44.31</v>
      </c>
      <c r="DQ7" s="36">
        <v>46.31</v>
      </c>
      <c r="DR7" s="36">
        <v>0</v>
      </c>
      <c r="DS7" s="36">
        <v>0</v>
      </c>
      <c r="DT7" s="36">
        <v>0</v>
      </c>
      <c r="DU7" s="36">
        <v>0</v>
      </c>
      <c r="DV7" s="36">
        <v>0.37</v>
      </c>
      <c r="DW7" s="36">
        <v>6.06</v>
      </c>
      <c r="DX7" s="36">
        <v>6.47</v>
      </c>
      <c r="DY7" s="36">
        <v>7.8</v>
      </c>
      <c r="DZ7" s="36">
        <v>8.39</v>
      </c>
      <c r="EA7" s="36">
        <v>10.09</v>
      </c>
      <c r="EB7" s="36">
        <v>12.42</v>
      </c>
      <c r="EC7" s="36">
        <v>1.08</v>
      </c>
      <c r="ED7" s="36">
        <v>1.04</v>
      </c>
      <c r="EE7" s="36">
        <v>2.5</v>
      </c>
      <c r="EF7" s="36">
        <v>0.94</v>
      </c>
      <c r="EG7" s="36">
        <v>1.19</v>
      </c>
      <c r="EH7" s="36">
        <v>0.68</v>
      </c>
      <c r="EI7" s="36">
        <v>0.7</v>
      </c>
      <c r="EJ7" s="36">
        <v>0.81</v>
      </c>
      <c r="EK7" s="36">
        <v>0.59</v>
      </c>
      <c r="EL7" s="36">
        <v>0.6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cp:lastPrinted>2016-02-25T08:51:48Z</cp:lastPrinted>
  <dcterms:created xsi:type="dcterms:W3CDTF">2016-02-03T07:28:00Z</dcterms:created>
  <dcterms:modified xsi:type="dcterms:W3CDTF">2016-02-26T02:15:48Z</dcterms:modified>
</cp:coreProperties>
</file>