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<sst xmlns="http://schemas.openxmlformats.org/spreadsheetml/2006/main" count="217" uniqueCount="107">
  <si>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</si>
  <si>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</si>
  <si>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</si>
  <si>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</si>
  <si>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</si>
  <si>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</si>
  <si>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</si>
  <si>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</si>
  <si>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</si>
  <si>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</si>
  <si>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</si>
  <si>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</si>
  <si>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</si>
  <si>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</si>
  <si>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</si>
  <si>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</si>
  <si>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</si>
  <si>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</si>
  <si>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</si>
  <si>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</si>
  <si>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</si>
  <si>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</si>
  <si>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</si>
  <si>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</si>
  <si>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</si>
  <si>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</si>
  <si>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</si>
  <si>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</si>
  <si>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</si>
  <si>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</si>
  <si>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</si>
  <si>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</si>
  <si>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</si>
  <si>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</si>
  <si>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</si>
  <si>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</si>
  <si>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</si>
  <si>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</si>
  <si>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</si>
  <si>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</si>
  <si>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</si>
  <si>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</si>
  <si>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</si>
  <si>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</si>
  <si>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</si>
  <si>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</si>
  <si>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</si>
  <si>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</si>
  <si>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</si>
  <si>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</si>
  <si>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</si>
  <si>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</si>
  <si>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</si>
  <si>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</si>
  <si>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</si>
  <si>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</si>
  <si>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</si>
  <si>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</si>
  <si>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</si>
  <si>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</si>
  <si>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</si>
  <si>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</si>
  <si>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</si>
  <si>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</si>
  <si>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</si>
  <si>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</si>
  <si>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</si>
  <si>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</si>
  <si>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</si>
  <si>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</si>
  <si>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</si>
  <si>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</si>
  <si>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</si>
  <si>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</si>
  <si>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</si>
  <si>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</si>
  <si>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</si>
  <si>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</si>
  <si>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</si>
  <si>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</si>
  <si>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</si>
  <si>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</si>
  <si>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</si>
  <si>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</si>
  <si>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</si>
  <si>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</si>
  <si>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</si>
  <si>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</si>
  <si>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</si>
  <si>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</si>
  <si>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</si>
  <si>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</si>
  <si>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</si>
  <si>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上島町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</si>
  <si>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</si>
  <si>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</si>
  <si>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</si>
  <si>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</si>
  <si>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</si>
  <si>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</si>
  <si>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</si>
  <si>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</si>
  <si>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</si>
  <si>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</si>
  <si>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経常収支比率116.32％と平成25年度に比べ6.01％減であるが、全国平均113.03％より僅かに高い。②累積欠損金は0である。③流動比率については、年度末の工事未払金、他会計預り金、消費税増税による影響から未払消費税額が増えたため例年に比べて低めではあるが、支払い可能能力の20分の1である。④企業債残高対給水収益比率については、現在、事業開始から30年以上経過しているため、償却が進んでおり、平均に比べて低い状況である。ただし、今後施設の更新などを予定していることから、将来的に増えていく見込みである。⑤料金回収率は121.46％と平成25年度より0.32％と微増であり、良好な経営をされている指標となる100％を超えている。⑥給水原価については、平成25年度より0.39円減少しているものの、広島県から水を受水していることや離島であることにより、維持管理費が他地方に比べ割高となっている。⑦施設利用率については、40.49％と平成25年度より0.42％増となっている。これについては、人口減に伴い年間平均使用水量が認可策定時（昭和57年）に比べ低下していることが原因である。⑧有収率については、92.21％と平成25年度より0.37％増となっている。全国及び同規模の団体の平均に比べて高い。平成25、26年の2カ年にかけて漏水調査を実施し、修繕した成果である。今後も現在の有収水率を維持していきたい。
</t>
    <rPh sb="1" eb="7">
      <t>ケイジョウシュウシヒリツ</t>
    </rPh>
    <rPh sb="15" eb="17">
      <t>ヘイセイ</t>
    </rPh>
    <rPh sb="19" eb="20">
      <t>ネン</t>
    </rPh>
    <rPh sb="20" eb="21">
      <t>ド</t>
    </rPh>
    <rPh sb="22" eb="23">
      <t>クラ</t>
    </rPh>
    <rPh sb="35" eb="39">
      <t>ゼンコクヘイキン</t>
    </rPh>
    <rPh sb="48" eb="49">
      <t>ワズ</t>
    </rPh>
    <rPh sb="51" eb="52">
      <t>タカ</t>
    </rPh>
    <rPh sb="55" eb="60">
      <t>ルイセキケッソンキン</t>
    </rPh>
    <rPh sb="67" eb="71">
      <t>リュウドウヒリツ</t>
    </rPh>
    <rPh sb="77" eb="80">
      <t>ネンドマツ</t>
    </rPh>
    <rPh sb="81" eb="83">
      <t>コウジ</t>
    </rPh>
    <rPh sb="83" eb="86">
      <t>ミバライキン</t>
    </rPh>
    <rPh sb="87" eb="88">
      <t>タ</t>
    </rPh>
    <rPh sb="88" eb="90">
      <t>カイケイ</t>
    </rPh>
    <rPh sb="90" eb="91">
      <t>アズカ</t>
    </rPh>
    <rPh sb="92" eb="93">
      <t>キン</t>
    </rPh>
    <rPh sb="94" eb="99">
      <t>ショウヒゼイゾウゼイ</t>
    </rPh>
    <rPh sb="102" eb="104">
      <t>エイキョウ</t>
    </rPh>
    <rPh sb="106" eb="111">
      <t>ミバライショウヒゼイ</t>
    </rPh>
    <rPh sb="111" eb="112">
      <t>ガク</t>
    </rPh>
    <rPh sb="113" eb="114">
      <t>フ</t>
    </rPh>
    <rPh sb="118" eb="120">
      <t>レイネン</t>
    </rPh>
    <rPh sb="121" eb="122">
      <t>クラ</t>
    </rPh>
    <rPh sb="124" eb="125">
      <t>ヒク</t>
    </rPh>
    <rPh sb="132" eb="134">
      <t>シハラ</t>
    </rPh>
    <rPh sb="135" eb="137">
      <t>カノウ</t>
    </rPh>
    <rPh sb="137" eb="139">
      <t>ノウリョク</t>
    </rPh>
    <rPh sb="142" eb="143">
      <t>ブン</t>
    </rPh>
    <rPh sb="150" eb="153">
      <t>キギョウサイ</t>
    </rPh>
    <rPh sb="153" eb="155">
      <t>ザンダカ</t>
    </rPh>
    <rPh sb="155" eb="156">
      <t>タイ</t>
    </rPh>
    <rPh sb="156" eb="162">
      <t>キュウスイシュウエキヒリツ</t>
    </rPh>
    <rPh sb="168" eb="170">
      <t>ゲンザイ</t>
    </rPh>
    <rPh sb="171" eb="173">
      <t>ジギョウ</t>
    </rPh>
    <rPh sb="173" eb="175">
      <t>カイシ</t>
    </rPh>
    <rPh sb="179" eb="180">
      <t>ネン</t>
    </rPh>
    <rPh sb="180" eb="182">
      <t>イジョウ</t>
    </rPh>
    <rPh sb="182" eb="184">
      <t>ケイカ</t>
    </rPh>
    <rPh sb="191" eb="193">
      <t>ショウキャク</t>
    </rPh>
    <rPh sb="194" eb="195">
      <t>スス</t>
    </rPh>
    <rPh sb="200" eb="202">
      <t>ヘイキン</t>
    </rPh>
    <rPh sb="203" eb="204">
      <t>クラ</t>
    </rPh>
    <rPh sb="206" eb="207">
      <t>ヒク</t>
    </rPh>
    <rPh sb="208" eb="210">
      <t>ジョウキョウ</t>
    </rPh>
    <rPh sb="218" eb="220">
      <t>コンゴ</t>
    </rPh>
    <rPh sb="220" eb="222">
      <t>シセツ</t>
    </rPh>
    <rPh sb="223" eb="225">
      <t>コウシン</t>
    </rPh>
    <rPh sb="228" eb="230">
      <t>ヨテイ</t>
    </rPh>
    <rPh sb="239" eb="241">
      <t>ショウライ</t>
    </rPh>
    <rPh sb="241" eb="242">
      <t>テキ</t>
    </rPh>
    <rPh sb="243" eb="244">
      <t>フ</t>
    </rPh>
    <rPh sb="248" eb="250">
      <t>ミコ</t>
    </rPh>
    <rPh sb="270" eb="272">
      <t>ヘイセイ</t>
    </rPh>
    <rPh sb="274" eb="276">
      <t>ネンド</t>
    </rPh>
    <rPh sb="284" eb="286">
      <t>ビゾウ</t>
    </rPh>
    <rPh sb="318" eb="322">
      <t>キュウスイゲンカ</t>
    </rPh>
    <rPh sb="328" eb="330">
      <t>ヘイセイ</t>
    </rPh>
    <rPh sb="332" eb="334">
      <t>ネンド</t>
    </rPh>
    <rPh sb="340" eb="341">
      <t>エン</t>
    </rPh>
    <rPh sb="341" eb="343">
      <t>ゲンショウ</t>
    </rPh>
    <rPh sb="351" eb="354">
      <t>ヒロシマケン</t>
    </rPh>
    <rPh sb="356" eb="357">
      <t>ミズ</t>
    </rPh>
    <rPh sb="358" eb="359">
      <t>ウ</t>
    </rPh>
    <rPh sb="359" eb="360">
      <t>ミズ</t>
    </rPh>
    <rPh sb="367" eb="369">
      <t>リトウ</t>
    </rPh>
    <rPh sb="378" eb="383">
      <t>イジカンリヒ</t>
    </rPh>
    <rPh sb="388" eb="389">
      <t>クラ</t>
    </rPh>
    <rPh sb="390" eb="392">
      <t>ワリダカ</t>
    </rPh>
    <rPh sb="400" eb="402">
      <t>シセツ</t>
    </rPh>
    <rPh sb="402" eb="405">
      <t>リヨウリツ</t>
    </rPh>
    <rPh sb="418" eb="420">
      <t>ヘイセイ</t>
    </rPh>
    <rPh sb="422" eb="424">
      <t>ネンド</t>
    </rPh>
    <rPh sb="447" eb="450">
      <t>ジンコウゲン</t>
    </rPh>
    <rPh sb="451" eb="452">
      <t>トモナ</t>
    </rPh>
    <rPh sb="453" eb="455">
      <t>ネンカン</t>
    </rPh>
    <rPh sb="455" eb="457">
      <t>ヘイキン</t>
    </rPh>
    <rPh sb="462" eb="464">
      <t>ニンカ</t>
    </rPh>
    <rPh sb="464" eb="466">
      <t>サクテイ</t>
    </rPh>
    <rPh sb="466" eb="467">
      <t>トキ</t>
    </rPh>
    <rPh sb="475" eb="476">
      <t>クラ</t>
    </rPh>
    <rPh sb="477" eb="479">
      <t>テイカ</t>
    </rPh>
    <rPh sb="493" eb="496">
      <t>ユウシュウリツ</t>
    </rPh>
    <rPh sb="509" eb="511">
      <t>ヘイセイ</t>
    </rPh>
    <rPh sb="513" eb="515">
      <t>ネンド</t>
    </rPh>
    <rPh sb="522" eb="523">
      <t>ゾウ</t>
    </rPh>
    <rPh sb="550" eb="552">
      <t>ヘイセイ</t>
    </rPh>
    <rPh sb="557" eb="558">
      <t>ネン</t>
    </rPh>
    <rPh sb="561" eb="562">
      <t>ネン</t>
    </rPh>
    <rPh sb="566" eb="570">
      <t>ロウスイチョウサ</t>
    </rPh>
    <rPh sb="571" eb="573">
      <t>ジッシ</t>
    </rPh>
    <rPh sb="575" eb="577">
      <t>シュウゼン</t>
    </rPh>
    <rPh sb="579" eb="581">
      <t>セイカ</t>
    </rPh>
    <rPh sb="585" eb="587">
      <t>コンゴ</t>
    </rPh>
    <rPh sb="588" eb="590">
      <t>ゲンザイ</t>
    </rPh>
    <rPh sb="596" eb="598">
      <t>イジ</t>
    </rPh>
    <phoneticPr fontId="4"/>
  </si>
  <si>
    <t>①有形固定資産減価償却率については、急激に数値が上がっているが、会計制度の見直しから、減価償却費の償却方法が変わったことによるものである。　平成26年度においては動力盤の更新・オーバーホール10,000千円をおこなっている。管路の老朽化状況については、法定耐用年数が経過している管路は0であるため、②経年化率、③管路更新率は0％である。しかし昭和58年度から事業を開始し、現在まで30年経過しており、全体的に老朽化が進んできている。平成22年度におこなった管路の劣化調査の結果、30箇所中、25箇所が良好、残り5箇所は経過観察（5年から10年で再調査の必要があるという結果）、平成32年度までには調査を実施する見込みである。</t>
    <rPh sb="1" eb="12">
      <t>ユウケイコテイシサンゲンカショウキャクリツ</t>
    </rPh>
    <rPh sb="18" eb="20">
      <t>キュウゲキ</t>
    </rPh>
    <rPh sb="21" eb="23">
      <t>スウチ</t>
    </rPh>
    <rPh sb="24" eb="25">
      <t>ア</t>
    </rPh>
    <rPh sb="32" eb="36">
      <t>カイケイセイド</t>
    </rPh>
    <rPh sb="37" eb="39">
      <t>ミナオ</t>
    </rPh>
    <rPh sb="43" eb="48">
      <t>ゲンカショウキャクヒ</t>
    </rPh>
    <rPh sb="49" eb="53">
      <t>ショウキャクホウホウ</t>
    </rPh>
    <rPh sb="54" eb="55">
      <t>カ</t>
    </rPh>
    <rPh sb="70" eb="72">
      <t>ヘイセイ</t>
    </rPh>
    <rPh sb="74" eb="76">
      <t>ネンド</t>
    </rPh>
    <rPh sb="101" eb="103">
      <t>センエン</t>
    </rPh>
    <rPh sb="112" eb="113">
      <t>カン</t>
    </rPh>
    <rPh sb="113" eb="114">
      <t>ロ</t>
    </rPh>
    <rPh sb="115" eb="118">
      <t>ロウキュウカ</t>
    </rPh>
    <rPh sb="118" eb="120">
      <t>ジョウキョウ</t>
    </rPh>
    <rPh sb="150" eb="153">
      <t>ケイネンカ</t>
    </rPh>
    <rPh sb="153" eb="154">
      <t>リツ</t>
    </rPh>
    <rPh sb="156" eb="158">
      <t>カンロ</t>
    </rPh>
    <rPh sb="158" eb="160">
      <t>コウシン</t>
    </rPh>
    <rPh sb="160" eb="161">
      <t>リツ</t>
    </rPh>
    <rPh sb="171" eb="173">
      <t>ショウワ</t>
    </rPh>
    <rPh sb="175" eb="177">
      <t>ネンド</t>
    </rPh>
    <rPh sb="179" eb="181">
      <t>ジギョウ</t>
    </rPh>
    <rPh sb="182" eb="184">
      <t>カイシ</t>
    </rPh>
    <rPh sb="186" eb="188">
      <t>ゲンザイ</t>
    </rPh>
    <rPh sb="192" eb="193">
      <t>ネン</t>
    </rPh>
    <rPh sb="193" eb="195">
      <t>ケイカ</t>
    </rPh>
    <rPh sb="200" eb="203">
      <t>ゼンタイテキ</t>
    </rPh>
    <rPh sb="204" eb="207">
      <t>ロウキュウカ</t>
    </rPh>
    <rPh sb="208" eb="209">
      <t>スス</t>
    </rPh>
    <rPh sb="216" eb="218">
      <t>ヘイセイ</t>
    </rPh>
    <rPh sb="220" eb="222">
      <t>ネンド</t>
    </rPh>
    <rPh sb="228" eb="230">
      <t>カンロ</t>
    </rPh>
    <rPh sb="231" eb="235">
      <t>レッカチョウサ</t>
    </rPh>
    <rPh sb="236" eb="238">
      <t>ケッカ</t>
    </rPh>
    <rPh sb="241" eb="243">
      <t>カショ</t>
    </rPh>
    <rPh sb="243" eb="244">
      <t>チュウ</t>
    </rPh>
    <rPh sb="247" eb="249">
      <t>カショ</t>
    </rPh>
    <rPh sb="250" eb="252">
      <t>リョウコウ</t>
    </rPh>
    <rPh sb="253" eb="254">
      <t>ノコ</t>
    </rPh>
    <rPh sb="256" eb="258">
      <t>カショ</t>
    </rPh>
    <rPh sb="259" eb="263">
      <t>ケイカカンサツ</t>
    </rPh>
    <rPh sb="265" eb="266">
      <t>ネン</t>
    </rPh>
    <rPh sb="270" eb="271">
      <t>ネン</t>
    </rPh>
    <rPh sb="276" eb="278">
      <t>ヒツヨウ</t>
    </rPh>
    <rPh sb="284" eb="286">
      <t>ケッカ</t>
    </rPh>
    <rPh sb="288" eb="290">
      <t>ヘイセイ</t>
    </rPh>
    <rPh sb="292" eb="294">
      <t>ネンド</t>
    </rPh>
    <rPh sb="298" eb="300">
      <t>チョウサ</t>
    </rPh>
    <rPh sb="301" eb="303">
      <t>ジッシ</t>
    </rPh>
    <rPh sb="305" eb="307">
      <t>ミコ</t>
    </rPh>
    <phoneticPr fontId="4"/>
  </si>
  <si>
    <t>有形固定資産減価償却率と経常収支比率からも、全体的に良好な経営ができている状態であるが、今後、架橋に伴い管路の移設が必要となる見込であり、施設の耐用年数及び劣化状況などを元に、更新・修理（26年度動力盤更新、27年度管理棟の屋上防水、28年度管理棟外壁補修など）していくための経費の増加が予測される。それに向けた内部留保資金を増やしていく必要があるため、今後も健全な運営を目指したい。</t>
    <rPh sb="0" eb="6">
      <t>ユウケイコテイシサン</t>
    </rPh>
    <rPh sb="6" eb="11">
      <t>ゲンカショウキャクリツ</t>
    </rPh>
    <rPh sb="12" eb="18">
      <t>ケイジョウシュウシヒリツ</t>
    </rPh>
    <rPh sb="22" eb="25">
      <t>ゼンタイテキ</t>
    </rPh>
    <rPh sb="26" eb="28">
      <t>リョウコウ</t>
    </rPh>
    <rPh sb="29" eb="31">
      <t>ケイエイ</t>
    </rPh>
    <rPh sb="37" eb="39">
      <t>ジョウタイ</t>
    </rPh>
    <rPh sb="58" eb="60">
      <t>ヒツヨウ</t>
    </rPh>
    <rPh sb="63" eb="65">
      <t>ミコミ</t>
    </rPh>
    <rPh sb="69" eb="71">
      <t>シセツ</t>
    </rPh>
    <rPh sb="85" eb="86">
      <t>モト</t>
    </rPh>
    <rPh sb="91" eb="93">
      <t>シュウリ</t>
    </rPh>
    <rPh sb="153" eb="154">
      <t>ム</t>
    </rPh>
    <rPh sb="177" eb="179">
      <t>コンゴ</t>
    </rPh>
    <rPh sb="180" eb="182">
      <t>ケンゼン</t>
    </rPh>
    <rPh sb="183" eb="185">
      <t>ウンエイ</t>
    </rPh>
    <rPh sb="186" eb="188">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</si>
</sst>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1697792"/>
        <c:axId val="12169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0.81</c:v>
                </c:pt>
                <c:pt idx="1">
                  <c:v>0.82</c:v>
                </c:pt>
                <c:pt idx="2">
                  <c:v>0.66</c:v>
                </c:pt>
                <c:pt idx="3">
                  <c:v>0.64</c:v>
                </c:pt>
                <c:pt idx="4">
                  <c:v>0.56000000000000005</c:v>
                </c:pt>
              </c:numCache>
            </c:numRef>
          </c:val>
          <c:smooth val="0"/>
        </c:ser>
        <c:dLbls>
          <c:showLegendKey val="0"/>
          <c:showVal val="0"/>
          <c:showCatName val="0"/>
          <c:showSerName val="0"/>
          <c:showPercent val="0"/>
          <c:showBubbleSize val="0"/>
        </c:dLbls>
        <c:marker val="1"/>
        <c:smooth val="0"/>
        <c:axId val="121697792"/>
        <c:axId val="121699712"/>
      </c:lineChart>
      <c:dateAx>
        <c:axId val="121697792"/>
        <c:scaling>
          <c:orientation val="minMax"/>
        </c:scaling>
        <c:delete val="1"/>
        <c:axPos val="b"/>
        <c:numFmt formatCode="ge" sourceLinked="1"/>
        <c:majorTickMark val="none"/>
        <c:minorTickMark val="none"/>
        <c:tickLblPos val="none"/>
        <c:crossAx val="121699712"/>
        <c:crosses val="autoZero"/>
        <c:auto val="1"/>
        <c:lblOffset val="100"/>
        <c:baseTimeUnit val="years"/>
      </c:dateAx>
      <c:valAx>
        <c:axId val="12169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69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42.86</c:v>
                </c:pt>
                <c:pt idx="1">
                  <c:v>41.88</c:v>
                </c:pt>
                <c:pt idx="2">
                  <c:v>42.01</c:v>
                </c:pt>
                <c:pt idx="3">
                  <c:v>40.07</c:v>
                </c:pt>
                <c:pt idx="4">
                  <c:v>40.49</c:v>
                </c:pt>
              </c:numCache>
            </c:numRef>
          </c:val>
        </c:ser>
        <c:dLbls>
          <c:showLegendKey val="0"/>
          <c:showVal val="0"/>
          <c:showCatName val="0"/>
          <c:showSerName val="0"/>
          <c:showPercent val="0"/>
          <c:showBubbleSize val="0"/>
        </c:dLbls>
        <c:gapWidth val="150"/>
        <c:axId val="123029376"/>
        <c:axId val="12303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51.05</c:v>
                </c:pt>
                <c:pt idx="1">
                  <c:v>50.49</c:v>
                </c:pt>
                <c:pt idx="2">
                  <c:v>49.69</c:v>
                </c:pt>
                <c:pt idx="3">
                  <c:v>49.77</c:v>
                </c:pt>
                <c:pt idx="4">
                  <c:v>49.22</c:v>
                </c:pt>
              </c:numCache>
            </c:numRef>
          </c:val>
          <c:smooth val="0"/>
        </c:ser>
        <c:dLbls>
          <c:showLegendKey val="0"/>
          <c:showVal val="0"/>
          <c:showCatName val="0"/>
          <c:showSerName val="0"/>
          <c:showPercent val="0"/>
          <c:showBubbleSize val="0"/>
        </c:dLbls>
        <c:marker val="1"/>
        <c:smooth val="0"/>
        <c:axId val="123029376"/>
        <c:axId val="123035648"/>
      </c:lineChart>
      <c:dateAx>
        <c:axId val="123029376"/>
        <c:scaling>
          <c:orientation val="minMax"/>
        </c:scaling>
        <c:delete val="1"/>
        <c:axPos val="b"/>
        <c:numFmt formatCode="ge" sourceLinked="1"/>
        <c:majorTickMark val="none"/>
        <c:minorTickMark val="none"/>
        <c:tickLblPos val="none"/>
        <c:crossAx val="123035648"/>
        <c:crosses val="autoZero"/>
        <c:auto val="1"/>
        <c:lblOffset val="100"/>
        <c:baseTimeUnit val="years"/>
      </c:dateAx>
      <c:valAx>
        <c:axId val="12303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02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90.43</c:v>
                </c:pt>
                <c:pt idx="1">
                  <c:v>90.42</c:v>
                </c:pt>
                <c:pt idx="2">
                  <c:v>91.1</c:v>
                </c:pt>
                <c:pt idx="3">
                  <c:v>91.84</c:v>
                </c:pt>
                <c:pt idx="4">
                  <c:v>92.21</c:v>
                </c:pt>
              </c:numCache>
            </c:numRef>
          </c:val>
        </c:ser>
        <c:dLbls>
          <c:showLegendKey val="0"/>
          <c:showVal val="0"/>
          <c:showCatName val="0"/>
          <c:showSerName val="0"/>
          <c:showPercent val="0"/>
          <c:showBubbleSize val="0"/>
        </c:dLbls>
        <c:gapWidth val="150"/>
        <c:axId val="123061760"/>
        <c:axId val="12306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80.81</c:v>
                </c:pt>
                <c:pt idx="1">
                  <c:v>78.7</c:v>
                </c:pt>
                <c:pt idx="2">
                  <c:v>80.010000000000005</c:v>
                </c:pt>
                <c:pt idx="3">
                  <c:v>79.98</c:v>
                </c:pt>
                <c:pt idx="4">
                  <c:v>79.48</c:v>
                </c:pt>
              </c:numCache>
            </c:numRef>
          </c:val>
          <c:smooth val="0"/>
        </c:ser>
        <c:dLbls>
          <c:showLegendKey val="0"/>
          <c:showVal val="0"/>
          <c:showCatName val="0"/>
          <c:showSerName val="0"/>
          <c:showPercent val="0"/>
          <c:showBubbleSize val="0"/>
        </c:dLbls>
        <c:marker val="1"/>
        <c:smooth val="0"/>
        <c:axId val="123061760"/>
        <c:axId val="123063680"/>
      </c:lineChart>
      <c:dateAx>
        <c:axId val="123061760"/>
        <c:scaling>
          <c:orientation val="minMax"/>
        </c:scaling>
        <c:delete val="1"/>
        <c:axPos val="b"/>
        <c:numFmt formatCode="ge" sourceLinked="1"/>
        <c:majorTickMark val="none"/>
        <c:minorTickMark val="none"/>
        <c:tickLblPos val="none"/>
        <c:crossAx val="123063680"/>
        <c:crosses val="autoZero"/>
        <c:auto val="1"/>
        <c:lblOffset val="100"/>
        <c:baseTimeUnit val="years"/>
      </c:dateAx>
      <c:valAx>
        <c:axId val="12306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06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123.47</c:v>
                </c:pt>
                <c:pt idx="1">
                  <c:v>125.49</c:v>
                </c:pt>
                <c:pt idx="2">
                  <c:v>124.63</c:v>
                </c:pt>
                <c:pt idx="3">
                  <c:v>122.33</c:v>
                </c:pt>
                <c:pt idx="4">
                  <c:v>116.32</c:v>
                </c:pt>
              </c:numCache>
            </c:numRef>
          </c:val>
        </c:ser>
        <c:dLbls>
          <c:showLegendKey val="0"/>
          <c:showVal val="0"/>
          <c:showCatName val="0"/>
          <c:showSerName val="0"/>
          <c:showPercent val="0"/>
          <c:showBubbleSize val="0"/>
        </c:dLbls>
        <c:gapWidth val="150"/>
        <c:axId val="121742464"/>
        <c:axId val="12174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108.06</c:v>
                </c:pt>
                <c:pt idx="1">
                  <c:v>104.82</c:v>
                </c:pt>
                <c:pt idx="2">
                  <c:v>104.95</c:v>
                </c:pt>
                <c:pt idx="3">
                  <c:v>105.53</c:v>
                </c:pt>
                <c:pt idx="4">
                  <c:v>107.2</c:v>
                </c:pt>
              </c:numCache>
            </c:numRef>
          </c:val>
          <c:smooth val="0"/>
        </c:ser>
        <c:dLbls>
          <c:showLegendKey val="0"/>
          <c:showVal val="0"/>
          <c:showCatName val="0"/>
          <c:showSerName val="0"/>
          <c:showPercent val="0"/>
          <c:showBubbleSize val="0"/>
        </c:dLbls>
        <c:marker val="1"/>
        <c:smooth val="0"/>
        <c:axId val="121742464"/>
        <c:axId val="121744384"/>
      </c:lineChart>
      <c:dateAx>
        <c:axId val="121742464"/>
        <c:scaling>
          <c:orientation val="minMax"/>
        </c:scaling>
        <c:delete val="1"/>
        <c:axPos val="b"/>
        <c:numFmt formatCode="ge" sourceLinked="1"/>
        <c:majorTickMark val="none"/>
        <c:minorTickMark val="none"/>
        <c:tickLblPos val="none"/>
        <c:crossAx val="121744384"/>
        <c:crosses val="autoZero"/>
        <c:auto val="1"/>
        <c:lblOffset val="100"/>
        <c:baseTimeUnit val="years"/>
      </c:dateAx>
      <c:valAx>
        <c:axId val="121744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174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21.03</c:v>
                </c:pt>
                <c:pt idx="1">
                  <c:v>21.78</c:v>
                </c:pt>
                <c:pt idx="2">
                  <c:v>21.55</c:v>
                </c:pt>
                <c:pt idx="3">
                  <c:v>22.18</c:v>
                </c:pt>
                <c:pt idx="4">
                  <c:v>75.34</c:v>
                </c:pt>
              </c:numCache>
            </c:numRef>
          </c:val>
        </c:ser>
        <c:dLbls>
          <c:showLegendKey val="0"/>
          <c:showVal val="0"/>
          <c:showCatName val="0"/>
          <c:showSerName val="0"/>
          <c:showPercent val="0"/>
          <c:showBubbleSize val="0"/>
        </c:dLbls>
        <c:gapWidth val="150"/>
        <c:axId val="121905920"/>
        <c:axId val="12190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33.21</c:v>
                </c:pt>
                <c:pt idx="1">
                  <c:v>34.24</c:v>
                </c:pt>
                <c:pt idx="2">
                  <c:v>35.18</c:v>
                </c:pt>
                <c:pt idx="3">
                  <c:v>36.43</c:v>
                </c:pt>
                <c:pt idx="4">
                  <c:v>46.12</c:v>
                </c:pt>
              </c:numCache>
            </c:numRef>
          </c:val>
          <c:smooth val="0"/>
        </c:ser>
        <c:dLbls>
          <c:showLegendKey val="0"/>
          <c:showVal val="0"/>
          <c:showCatName val="0"/>
          <c:showSerName val="0"/>
          <c:showPercent val="0"/>
          <c:showBubbleSize val="0"/>
        </c:dLbls>
        <c:marker val="1"/>
        <c:smooth val="0"/>
        <c:axId val="121905920"/>
        <c:axId val="121907840"/>
      </c:lineChart>
      <c:dateAx>
        <c:axId val="121905920"/>
        <c:scaling>
          <c:orientation val="minMax"/>
        </c:scaling>
        <c:delete val="1"/>
        <c:axPos val="b"/>
        <c:numFmt formatCode="ge" sourceLinked="1"/>
        <c:majorTickMark val="none"/>
        <c:minorTickMark val="none"/>
        <c:tickLblPos val="none"/>
        <c:crossAx val="121907840"/>
        <c:crosses val="autoZero"/>
        <c:auto val="1"/>
        <c:lblOffset val="100"/>
        <c:baseTimeUnit val="years"/>
      </c:dateAx>
      <c:valAx>
        <c:axId val="12190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90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1946496"/>
        <c:axId val="12194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6.34</c:v>
                </c:pt>
                <c:pt idx="1">
                  <c:v>6.81</c:v>
                </c:pt>
                <c:pt idx="2">
                  <c:v>8.41</c:v>
                </c:pt>
                <c:pt idx="3">
                  <c:v>8.7200000000000006</c:v>
                </c:pt>
                <c:pt idx="4">
                  <c:v>9.86</c:v>
                </c:pt>
              </c:numCache>
            </c:numRef>
          </c:val>
          <c:smooth val="0"/>
        </c:ser>
        <c:dLbls>
          <c:showLegendKey val="0"/>
          <c:showVal val="0"/>
          <c:showCatName val="0"/>
          <c:showSerName val="0"/>
          <c:showPercent val="0"/>
          <c:showBubbleSize val="0"/>
        </c:dLbls>
        <c:marker val="1"/>
        <c:smooth val="0"/>
        <c:axId val="121946496"/>
        <c:axId val="121948416"/>
      </c:lineChart>
      <c:dateAx>
        <c:axId val="121946496"/>
        <c:scaling>
          <c:orientation val="minMax"/>
        </c:scaling>
        <c:delete val="1"/>
        <c:axPos val="b"/>
        <c:numFmt formatCode="ge" sourceLinked="1"/>
        <c:majorTickMark val="none"/>
        <c:minorTickMark val="none"/>
        <c:tickLblPos val="none"/>
        <c:crossAx val="121948416"/>
        <c:crosses val="autoZero"/>
        <c:auto val="1"/>
        <c:lblOffset val="100"/>
        <c:baseTimeUnit val="years"/>
      </c:dateAx>
      <c:valAx>
        <c:axId val="12194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94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2851712"/>
        <c:axId val="12285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23.31</c:v>
                </c:pt>
                <c:pt idx="1">
                  <c:v>26.83</c:v>
                </c:pt>
                <c:pt idx="2">
                  <c:v>26.81</c:v>
                </c:pt>
                <c:pt idx="3">
                  <c:v>28.31</c:v>
                </c:pt>
                <c:pt idx="4">
                  <c:v>13.46</c:v>
                </c:pt>
              </c:numCache>
            </c:numRef>
          </c:val>
          <c:smooth val="0"/>
        </c:ser>
        <c:dLbls>
          <c:showLegendKey val="0"/>
          <c:showVal val="0"/>
          <c:showCatName val="0"/>
          <c:showSerName val="0"/>
          <c:showPercent val="0"/>
          <c:showBubbleSize val="0"/>
        </c:dLbls>
        <c:marker val="1"/>
        <c:smooth val="0"/>
        <c:axId val="122851712"/>
        <c:axId val="122853632"/>
      </c:lineChart>
      <c:dateAx>
        <c:axId val="122851712"/>
        <c:scaling>
          <c:orientation val="minMax"/>
        </c:scaling>
        <c:delete val="1"/>
        <c:axPos val="b"/>
        <c:numFmt formatCode="ge" sourceLinked="1"/>
        <c:majorTickMark val="none"/>
        <c:minorTickMark val="none"/>
        <c:tickLblPos val="none"/>
        <c:crossAx val="122853632"/>
        <c:crosses val="autoZero"/>
        <c:auto val="1"/>
        <c:lblOffset val="100"/>
        <c:baseTimeUnit val="years"/>
      </c:dateAx>
      <c:valAx>
        <c:axId val="122853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285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2300.62</c:v>
                </c:pt>
                <c:pt idx="1">
                  <c:v>1257.31</c:v>
                </c:pt>
                <c:pt idx="2">
                  <c:v>2954.46</c:v>
                </c:pt>
                <c:pt idx="3">
                  <c:v>3821.68</c:v>
                </c:pt>
                <c:pt idx="4">
                  <c:v>2083.66</c:v>
                </c:pt>
              </c:numCache>
            </c:numRef>
          </c:val>
        </c:ser>
        <c:dLbls>
          <c:showLegendKey val="0"/>
          <c:showVal val="0"/>
          <c:showCatName val="0"/>
          <c:showSerName val="0"/>
          <c:showPercent val="0"/>
          <c:showBubbleSize val="0"/>
        </c:dLbls>
        <c:gapWidth val="150"/>
        <c:axId val="122884096"/>
        <c:axId val="12288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1129.9100000000001</c:v>
                </c:pt>
                <c:pt idx="1">
                  <c:v>1197.1099999999999</c:v>
                </c:pt>
                <c:pt idx="2">
                  <c:v>1002.64</c:v>
                </c:pt>
                <c:pt idx="3">
                  <c:v>1164.51</c:v>
                </c:pt>
                <c:pt idx="4">
                  <c:v>434.72</c:v>
                </c:pt>
              </c:numCache>
            </c:numRef>
          </c:val>
          <c:smooth val="0"/>
        </c:ser>
        <c:dLbls>
          <c:showLegendKey val="0"/>
          <c:showVal val="0"/>
          <c:showCatName val="0"/>
          <c:showSerName val="0"/>
          <c:showPercent val="0"/>
          <c:showBubbleSize val="0"/>
        </c:dLbls>
        <c:marker val="1"/>
        <c:smooth val="0"/>
        <c:axId val="122884096"/>
        <c:axId val="122886016"/>
      </c:lineChart>
      <c:dateAx>
        <c:axId val="122884096"/>
        <c:scaling>
          <c:orientation val="minMax"/>
        </c:scaling>
        <c:delete val="1"/>
        <c:axPos val="b"/>
        <c:numFmt formatCode="ge" sourceLinked="1"/>
        <c:majorTickMark val="none"/>
        <c:minorTickMark val="none"/>
        <c:tickLblPos val="none"/>
        <c:crossAx val="122886016"/>
        <c:crosses val="autoZero"/>
        <c:auto val="1"/>
        <c:lblOffset val="100"/>
        <c:baseTimeUnit val="years"/>
      </c:dateAx>
      <c:valAx>
        <c:axId val="122886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288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9.32</c:v>
                </c:pt>
                <c:pt idx="1">
                  <c:v>8.5399999999999991</c:v>
                </c:pt>
                <c:pt idx="2">
                  <c:v>7.4</c:v>
                </c:pt>
                <c:pt idx="3">
                  <c:v>6.54</c:v>
                </c:pt>
                <c:pt idx="4">
                  <c:v>5.28</c:v>
                </c:pt>
              </c:numCache>
            </c:numRef>
          </c:val>
        </c:ser>
        <c:dLbls>
          <c:showLegendKey val="0"/>
          <c:showVal val="0"/>
          <c:showCatName val="0"/>
          <c:showSerName val="0"/>
          <c:showPercent val="0"/>
          <c:showBubbleSize val="0"/>
        </c:dLbls>
        <c:gapWidth val="150"/>
        <c:axId val="122899840"/>
        <c:axId val="12291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540.94000000000005</c:v>
                </c:pt>
                <c:pt idx="1">
                  <c:v>532.29999999999995</c:v>
                </c:pt>
                <c:pt idx="2">
                  <c:v>520.29999999999995</c:v>
                </c:pt>
                <c:pt idx="3">
                  <c:v>498.27</c:v>
                </c:pt>
                <c:pt idx="4">
                  <c:v>495.76</c:v>
                </c:pt>
              </c:numCache>
            </c:numRef>
          </c:val>
          <c:smooth val="0"/>
        </c:ser>
        <c:dLbls>
          <c:showLegendKey val="0"/>
          <c:showVal val="0"/>
          <c:showCatName val="0"/>
          <c:showSerName val="0"/>
          <c:showPercent val="0"/>
          <c:showBubbleSize val="0"/>
        </c:dLbls>
        <c:marker val="1"/>
        <c:smooth val="0"/>
        <c:axId val="122899840"/>
        <c:axId val="122910208"/>
      </c:lineChart>
      <c:dateAx>
        <c:axId val="122899840"/>
        <c:scaling>
          <c:orientation val="minMax"/>
        </c:scaling>
        <c:delete val="1"/>
        <c:axPos val="b"/>
        <c:numFmt formatCode="ge" sourceLinked="1"/>
        <c:majorTickMark val="none"/>
        <c:minorTickMark val="none"/>
        <c:tickLblPos val="none"/>
        <c:crossAx val="122910208"/>
        <c:crosses val="autoZero"/>
        <c:auto val="1"/>
        <c:lblOffset val="100"/>
        <c:baseTimeUnit val="years"/>
      </c:dateAx>
      <c:valAx>
        <c:axId val="122910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289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122.14</c:v>
                </c:pt>
                <c:pt idx="1">
                  <c:v>124.2</c:v>
                </c:pt>
                <c:pt idx="2">
                  <c:v>123.85</c:v>
                </c:pt>
                <c:pt idx="3">
                  <c:v>121.14</c:v>
                </c:pt>
                <c:pt idx="4">
                  <c:v>121.46</c:v>
                </c:pt>
              </c:numCache>
            </c:numRef>
          </c:val>
        </c:ser>
        <c:dLbls>
          <c:showLegendKey val="0"/>
          <c:showVal val="0"/>
          <c:showCatName val="0"/>
          <c:showSerName val="0"/>
          <c:showPercent val="0"/>
          <c:showBubbleSize val="0"/>
        </c:dLbls>
        <c:gapWidth val="150"/>
        <c:axId val="123223040"/>
        <c:axId val="12322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93.43</c:v>
                </c:pt>
                <c:pt idx="1">
                  <c:v>90.17</c:v>
                </c:pt>
                <c:pt idx="2">
                  <c:v>90.69</c:v>
                </c:pt>
                <c:pt idx="3">
                  <c:v>90.64</c:v>
                </c:pt>
                <c:pt idx="4">
                  <c:v>93.66</c:v>
                </c:pt>
              </c:numCache>
            </c:numRef>
          </c:val>
          <c:smooth val="0"/>
        </c:ser>
        <c:dLbls>
          <c:showLegendKey val="0"/>
          <c:showVal val="0"/>
          <c:showCatName val="0"/>
          <c:showSerName val="0"/>
          <c:showPercent val="0"/>
          <c:showBubbleSize val="0"/>
        </c:dLbls>
        <c:marker val="1"/>
        <c:smooth val="0"/>
        <c:axId val="123223040"/>
        <c:axId val="123225216"/>
      </c:lineChart>
      <c:dateAx>
        <c:axId val="123223040"/>
        <c:scaling>
          <c:orientation val="minMax"/>
        </c:scaling>
        <c:delete val="1"/>
        <c:axPos val="b"/>
        <c:numFmt formatCode="ge" sourceLinked="1"/>
        <c:majorTickMark val="none"/>
        <c:minorTickMark val="none"/>
        <c:tickLblPos val="none"/>
        <c:crossAx val="123225216"/>
        <c:crosses val="autoZero"/>
        <c:auto val="1"/>
        <c:lblOffset val="100"/>
        <c:baseTimeUnit val="years"/>
      </c:dateAx>
      <c:valAx>
        <c:axId val="12322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22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238.39</c:v>
                </c:pt>
                <c:pt idx="1">
                  <c:v>233.67</c:v>
                </c:pt>
                <c:pt idx="2">
                  <c:v>235.31</c:v>
                </c:pt>
                <c:pt idx="3">
                  <c:v>241.07</c:v>
                </c:pt>
                <c:pt idx="4">
                  <c:v>240.68</c:v>
                </c:pt>
              </c:numCache>
            </c:numRef>
          </c:val>
        </c:ser>
        <c:dLbls>
          <c:showLegendKey val="0"/>
          <c:showVal val="0"/>
          <c:showCatName val="0"/>
          <c:showSerName val="0"/>
          <c:showPercent val="0"/>
          <c:showBubbleSize val="0"/>
        </c:dLbls>
        <c:gapWidth val="150"/>
        <c:axId val="123250944"/>
        <c:axId val="12326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204.24</c:v>
                </c:pt>
                <c:pt idx="1">
                  <c:v>210.28</c:v>
                </c:pt>
                <c:pt idx="2">
                  <c:v>211.08</c:v>
                </c:pt>
                <c:pt idx="3">
                  <c:v>213.52</c:v>
                </c:pt>
                <c:pt idx="4">
                  <c:v>208.21</c:v>
                </c:pt>
              </c:numCache>
            </c:numRef>
          </c:val>
          <c:smooth val="0"/>
        </c:ser>
        <c:dLbls>
          <c:showLegendKey val="0"/>
          <c:showVal val="0"/>
          <c:showCatName val="0"/>
          <c:showSerName val="0"/>
          <c:showPercent val="0"/>
          <c:showBubbleSize val="0"/>
        </c:dLbls>
        <c:marker val="1"/>
        <c:smooth val="0"/>
        <c:axId val="123250944"/>
        <c:axId val="123261312"/>
      </c:lineChart>
      <c:dateAx>
        <c:axId val="123250944"/>
        <c:scaling>
          <c:orientation val="minMax"/>
        </c:scaling>
        <c:delete val="1"/>
        <c:axPos val="b"/>
        <c:numFmt formatCode="ge" sourceLinked="1"/>
        <c:majorTickMark val="none"/>
        <c:minorTickMark val="none"/>
        <c:tickLblPos val="none"/>
        <c:crossAx val="123261312"/>
        <c:crosses val="autoZero"/>
        <c:auto val="1"/>
        <c:lblOffset val="100"/>
        <c:baseTimeUnit val="years"/>
      </c:dateAx>
      <c:valAx>
        <c:axId val="12326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25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37"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上島町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A8</v>
      </c>
      <c r="AA8" s="72"/>
      <c r="AB8" s="72"/>
      <c r="AC8" s="72"/>
      <c r="AD8" s="72"/>
      <c r="AE8" s="72"/>
      <c r="AF8" s="72"/>
      <c r="AG8" s="73"/>
      <c r="AH8" s="3"/>
      <c r="AI8" s="74">
        <f>データ!Q6</f>
        <v>7377</v>
      </c>
      <c r="AJ8" s="75"/>
      <c r="AK8" s="75"/>
      <c r="AL8" s="75"/>
      <c r="AM8" s="75"/>
      <c r="AN8" s="75"/>
      <c r="AO8" s="75"/>
      <c r="AP8" s="76"/>
      <c r="AQ8" s="57">
        <f>データ!R6</f>
        <v>30.38</v>
      </c>
      <c r="AR8" s="57"/>
      <c r="AS8" s="57"/>
      <c r="AT8" s="57"/>
      <c r="AU8" s="57"/>
      <c r="AV8" s="57"/>
      <c r="AW8" s="57"/>
      <c r="AX8" s="57"/>
      <c r="AY8" s="57">
        <f>データ!S6</f>
        <v>242.82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84.65</v>
      </c>
      <c r="K10" s="57"/>
      <c r="L10" s="57"/>
      <c r="M10" s="57"/>
      <c r="N10" s="57"/>
      <c r="O10" s="57"/>
      <c r="P10" s="57"/>
      <c r="Q10" s="57"/>
      <c r="R10" s="57">
        <f>データ!O6</f>
        <v>93.1</v>
      </c>
      <c r="S10" s="57"/>
      <c r="T10" s="57"/>
      <c r="U10" s="57"/>
      <c r="V10" s="57"/>
      <c r="W10" s="57"/>
      <c r="X10" s="57"/>
      <c r="Y10" s="57"/>
      <c r="Z10" s="65">
        <f>データ!P6</f>
        <v>0</v>
      </c>
      <c r="AA10" s="65"/>
      <c r="AB10" s="65"/>
      <c r="AC10" s="65"/>
      <c r="AD10" s="65"/>
      <c r="AE10" s="65"/>
      <c r="AF10" s="65"/>
      <c r="AG10" s="65"/>
      <c r="AH10" s="2"/>
      <c r="AI10" s="65">
        <f>データ!T6</f>
        <v>6637</v>
      </c>
      <c r="AJ10" s="65"/>
      <c r="AK10" s="65"/>
      <c r="AL10" s="65"/>
      <c r="AM10" s="65"/>
      <c r="AN10" s="65"/>
      <c r="AO10" s="65"/>
      <c r="AP10" s="65"/>
      <c r="AQ10" s="57">
        <f>データ!U6</f>
        <v>10.07</v>
      </c>
      <c r="AR10" s="57"/>
      <c r="AS10" s="57"/>
      <c r="AT10" s="57"/>
      <c r="AU10" s="57"/>
      <c r="AV10" s="57"/>
      <c r="AW10" s="57"/>
      <c r="AX10" s="57"/>
      <c r="AY10" s="57">
        <f>データ!V6</f>
        <v>659.09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383562</v>
      </c>
      <c r="D6" s="31">
        <f t="shared" si="3"/>
        <v>46</v>
      </c>
      <c r="E6" s="31">
        <f t="shared" si="3"/>
        <v>1</v>
      </c>
      <c r="F6" s="31">
        <f t="shared" si="3"/>
        <v>0</v>
      </c>
      <c r="G6" s="31">
        <f t="shared" si="3"/>
        <v>1</v>
      </c>
      <c r="H6" s="31" t="str">
        <f t="shared" si="3"/>
        <v>愛媛県　上島町</v>
      </c>
      <c r="I6" s="31" t="str">
        <f t="shared" si="3"/>
        <v>法適用</v>
      </c>
      <c r="J6" s="31" t="str">
        <f t="shared" si="3"/>
        <v>水道事業</v>
      </c>
      <c r="K6" s="31" t="str">
        <f t="shared" si="3"/>
        <v>末端給水事業</v>
      </c>
      <c r="L6" s="31" t="str">
        <f t="shared" si="3"/>
        <v>A8</v>
      </c>
      <c r="M6" s="32" t="str">
        <f t="shared" si="3"/>
        <v>-</v>
      </c>
      <c r="N6" s="32">
        <f t="shared" si="3"/>
        <v>84.65</v>
      </c>
      <c r="O6" s="32">
        <f t="shared" si="3"/>
        <v>93.1</v>
      </c>
      <c r="P6" s="32">
        <f t="shared" si="3"/>
        <v>0</v>
      </c>
      <c r="Q6" s="32">
        <f t="shared" si="3"/>
        <v>7377</v>
      </c>
      <c r="R6" s="32">
        <f t="shared" si="3"/>
        <v>30.38</v>
      </c>
      <c r="S6" s="32">
        <f t="shared" si="3"/>
        <v>242.82</v>
      </c>
      <c r="T6" s="32">
        <f t="shared" si="3"/>
        <v>6637</v>
      </c>
      <c r="U6" s="32">
        <f t="shared" si="3"/>
        <v>10.07</v>
      </c>
      <c r="V6" s="32">
        <f t="shared" si="3"/>
        <v>659.09</v>
      </c>
      <c r="W6" s="33">
        <f>IF(W7="",NA(),W7)</f>
        <v>123.47</v>
      </c>
      <c r="X6" s="33">
        <f t="shared" ref="X6:AF6" si="4">IF(X7="",NA(),X7)</f>
        <v>125.49</v>
      </c>
      <c r="Y6" s="33">
        <f t="shared" si="4"/>
        <v>124.63</v>
      </c>
      <c r="Z6" s="33">
        <f t="shared" si="4"/>
        <v>122.33</v>
      </c>
      <c r="AA6" s="33">
        <f t="shared" si="4"/>
        <v>116.32</v>
      </c>
      <c r="AB6" s="33">
        <f t="shared" si="4"/>
        <v>108.06</v>
      </c>
      <c r="AC6" s="33">
        <f t="shared" si="4"/>
        <v>104.82</v>
      </c>
      <c r="AD6" s="33">
        <f t="shared" si="4"/>
        <v>104.95</v>
      </c>
      <c r="AE6" s="33">
        <f t="shared" si="4"/>
        <v>105.53</v>
      </c>
      <c r="AF6" s="33">
        <f t="shared" si="4"/>
        <v>107.2</v>
      </c>
      <c r="AG6" s="32" t="str">
        <f>IF(AG7="","",IF(AG7="-","【-】","【"&amp;SUBSTITUTE(TEXT(AG7,"#,##0.00"),"-","△")&amp;"】"))</f>
        <v>【113.03】</v>
      </c>
      <c r="AH6" s="32">
        <f>IF(AH7="",NA(),AH7)</f>
        <v>0</v>
      </c>
      <c r="AI6" s="32">
        <f t="shared" ref="AI6:AQ6" si="5">IF(AI7="",NA(),AI7)</f>
        <v>0</v>
      </c>
      <c r="AJ6" s="32">
        <f t="shared" si="5"/>
        <v>0</v>
      </c>
      <c r="AK6" s="32">
        <f t="shared" si="5"/>
        <v>0</v>
      </c>
      <c r="AL6" s="32">
        <f t="shared" si="5"/>
        <v>0</v>
      </c>
      <c r="AM6" s="33">
        <f t="shared" si="5"/>
        <v>23.31</v>
      </c>
      <c r="AN6" s="33">
        <f t="shared" si="5"/>
        <v>26.83</v>
      </c>
      <c r="AO6" s="33">
        <f t="shared" si="5"/>
        <v>26.81</v>
      </c>
      <c r="AP6" s="33">
        <f t="shared" si="5"/>
        <v>28.31</v>
      </c>
      <c r="AQ6" s="33">
        <f t="shared" si="5"/>
        <v>13.46</v>
      </c>
      <c r="AR6" s="32" t="str">
        <f>IF(AR7="","",IF(AR7="-","【-】","【"&amp;SUBSTITUTE(TEXT(AR7,"#,##0.00"),"-","△")&amp;"】"))</f>
        <v>【0.81】</v>
      </c>
      <c r="AS6" s="33">
        <f>IF(AS7="",NA(),AS7)</f>
        <v>2300.62</v>
      </c>
      <c r="AT6" s="33">
        <f t="shared" ref="AT6:BB6" si="6">IF(AT7="",NA(),AT7)</f>
        <v>1257.31</v>
      </c>
      <c r="AU6" s="33">
        <f t="shared" si="6"/>
        <v>2954.46</v>
      </c>
      <c r="AV6" s="33">
        <f t="shared" si="6"/>
        <v>3821.68</v>
      </c>
      <c r="AW6" s="33">
        <f t="shared" si="6"/>
        <v>2083.66</v>
      </c>
      <c r="AX6" s="33">
        <f t="shared" si="6"/>
        <v>1129.9100000000001</v>
      </c>
      <c r="AY6" s="33">
        <f t="shared" si="6"/>
        <v>1197.1099999999999</v>
      </c>
      <c r="AZ6" s="33">
        <f t="shared" si="6"/>
        <v>1002.64</v>
      </c>
      <c r="BA6" s="33">
        <f t="shared" si="6"/>
        <v>1164.51</v>
      </c>
      <c r="BB6" s="33">
        <f t="shared" si="6"/>
        <v>434.72</v>
      </c>
      <c r="BC6" s="32" t="str">
        <f>IF(BC7="","",IF(BC7="-","【-】","【"&amp;SUBSTITUTE(TEXT(BC7,"#,##0.00"),"-","△")&amp;"】"))</f>
        <v>【264.16】</v>
      </c>
      <c r="BD6" s="33">
        <f>IF(BD7="",NA(),BD7)</f>
        <v>9.32</v>
      </c>
      <c r="BE6" s="33">
        <f t="shared" ref="BE6:BM6" si="7">IF(BE7="",NA(),BE7)</f>
        <v>8.5399999999999991</v>
      </c>
      <c r="BF6" s="33">
        <f t="shared" si="7"/>
        <v>7.4</v>
      </c>
      <c r="BG6" s="33">
        <f t="shared" si="7"/>
        <v>6.54</v>
      </c>
      <c r="BH6" s="33">
        <f t="shared" si="7"/>
        <v>5.28</v>
      </c>
      <c r="BI6" s="33">
        <f t="shared" si="7"/>
        <v>540.94000000000005</v>
      </c>
      <c r="BJ6" s="33">
        <f t="shared" si="7"/>
        <v>532.29999999999995</v>
      </c>
      <c r="BK6" s="33">
        <f t="shared" si="7"/>
        <v>520.29999999999995</v>
      </c>
      <c r="BL6" s="33">
        <f t="shared" si="7"/>
        <v>498.27</v>
      </c>
      <c r="BM6" s="33">
        <f t="shared" si="7"/>
        <v>495.76</v>
      </c>
      <c r="BN6" s="32" t="str">
        <f>IF(BN7="","",IF(BN7="-","【-】","【"&amp;SUBSTITUTE(TEXT(BN7,"#,##0.00"),"-","△")&amp;"】"))</f>
        <v>【283.72】</v>
      </c>
      <c r="BO6" s="33">
        <f>IF(BO7="",NA(),BO7)</f>
        <v>122.14</v>
      </c>
      <c r="BP6" s="33">
        <f t="shared" ref="BP6:BX6" si="8">IF(BP7="",NA(),BP7)</f>
        <v>124.2</v>
      </c>
      <c r="BQ6" s="33">
        <f t="shared" si="8"/>
        <v>123.85</v>
      </c>
      <c r="BR6" s="33">
        <f t="shared" si="8"/>
        <v>121.14</v>
      </c>
      <c r="BS6" s="33">
        <f t="shared" si="8"/>
        <v>121.46</v>
      </c>
      <c r="BT6" s="33">
        <f t="shared" si="8"/>
        <v>93.43</v>
      </c>
      <c r="BU6" s="33">
        <f t="shared" si="8"/>
        <v>90.17</v>
      </c>
      <c r="BV6" s="33">
        <f t="shared" si="8"/>
        <v>90.69</v>
      </c>
      <c r="BW6" s="33">
        <f t="shared" si="8"/>
        <v>90.64</v>
      </c>
      <c r="BX6" s="33">
        <f t="shared" si="8"/>
        <v>93.66</v>
      </c>
      <c r="BY6" s="32" t="str">
        <f>IF(BY7="","",IF(BY7="-","【-】","【"&amp;SUBSTITUTE(TEXT(BY7,"#,##0.00"),"-","△")&amp;"】"))</f>
        <v>【104.60】</v>
      </c>
      <c r="BZ6" s="33">
        <f>IF(BZ7="",NA(),BZ7)</f>
        <v>238.39</v>
      </c>
      <c r="CA6" s="33">
        <f t="shared" ref="CA6:CI6" si="9">IF(CA7="",NA(),CA7)</f>
        <v>233.67</v>
      </c>
      <c r="CB6" s="33">
        <f t="shared" si="9"/>
        <v>235.31</v>
      </c>
      <c r="CC6" s="33">
        <f t="shared" si="9"/>
        <v>241.07</v>
      </c>
      <c r="CD6" s="33">
        <f t="shared" si="9"/>
        <v>240.68</v>
      </c>
      <c r="CE6" s="33">
        <f t="shared" si="9"/>
        <v>204.24</v>
      </c>
      <c r="CF6" s="33">
        <f t="shared" si="9"/>
        <v>210.28</v>
      </c>
      <c r="CG6" s="33">
        <f t="shared" si="9"/>
        <v>211.08</v>
      </c>
      <c r="CH6" s="33">
        <f t="shared" si="9"/>
        <v>213.52</v>
      </c>
      <c r="CI6" s="33">
        <f t="shared" si="9"/>
        <v>208.21</v>
      </c>
      <c r="CJ6" s="32" t="str">
        <f>IF(CJ7="","",IF(CJ7="-","【-】","【"&amp;SUBSTITUTE(TEXT(CJ7,"#,##0.00"),"-","△")&amp;"】"))</f>
        <v>【164.21】</v>
      </c>
      <c r="CK6" s="33">
        <f>IF(CK7="",NA(),CK7)</f>
        <v>42.86</v>
      </c>
      <c r="CL6" s="33">
        <f t="shared" ref="CL6:CT6" si="10">IF(CL7="",NA(),CL7)</f>
        <v>41.88</v>
      </c>
      <c r="CM6" s="33">
        <f t="shared" si="10"/>
        <v>42.01</v>
      </c>
      <c r="CN6" s="33">
        <f t="shared" si="10"/>
        <v>40.07</v>
      </c>
      <c r="CO6" s="33">
        <f t="shared" si="10"/>
        <v>40.49</v>
      </c>
      <c r="CP6" s="33">
        <f t="shared" si="10"/>
        <v>51.05</v>
      </c>
      <c r="CQ6" s="33">
        <f t="shared" si="10"/>
        <v>50.49</v>
      </c>
      <c r="CR6" s="33">
        <f t="shared" si="10"/>
        <v>49.69</v>
      </c>
      <c r="CS6" s="33">
        <f t="shared" si="10"/>
        <v>49.77</v>
      </c>
      <c r="CT6" s="33">
        <f t="shared" si="10"/>
        <v>49.22</v>
      </c>
      <c r="CU6" s="32" t="str">
        <f>IF(CU7="","",IF(CU7="-","【-】","【"&amp;SUBSTITUTE(TEXT(CU7,"#,##0.00"),"-","△")&amp;"】"))</f>
        <v>【59.80】</v>
      </c>
      <c r="CV6" s="33">
        <f>IF(CV7="",NA(),CV7)</f>
        <v>90.43</v>
      </c>
      <c r="CW6" s="33">
        <f t="shared" ref="CW6:DE6" si="11">IF(CW7="",NA(),CW7)</f>
        <v>90.42</v>
      </c>
      <c r="CX6" s="33">
        <f t="shared" si="11"/>
        <v>91.1</v>
      </c>
      <c r="CY6" s="33">
        <f t="shared" si="11"/>
        <v>91.84</v>
      </c>
      <c r="CZ6" s="33">
        <f t="shared" si="11"/>
        <v>92.21</v>
      </c>
      <c r="DA6" s="33">
        <f t="shared" si="11"/>
        <v>80.81</v>
      </c>
      <c r="DB6" s="33">
        <f t="shared" si="11"/>
        <v>78.7</v>
      </c>
      <c r="DC6" s="33">
        <f t="shared" si="11"/>
        <v>80.010000000000005</v>
      </c>
      <c r="DD6" s="33">
        <f t="shared" si="11"/>
        <v>79.98</v>
      </c>
      <c r="DE6" s="33">
        <f t="shared" si="11"/>
        <v>79.48</v>
      </c>
      <c r="DF6" s="32" t="str">
        <f>IF(DF7="","",IF(DF7="-","【-】","【"&amp;SUBSTITUTE(TEXT(DF7,"#,##0.00"),"-","△")&amp;"】"))</f>
        <v>【89.78】</v>
      </c>
      <c r="DG6" s="33">
        <f>IF(DG7="",NA(),DG7)</f>
        <v>21.03</v>
      </c>
      <c r="DH6" s="33">
        <f t="shared" ref="DH6:DP6" si="12">IF(DH7="",NA(),DH7)</f>
        <v>21.78</v>
      </c>
      <c r="DI6" s="33">
        <f t="shared" si="12"/>
        <v>21.55</v>
      </c>
      <c r="DJ6" s="33">
        <f t="shared" si="12"/>
        <v>22.18</v>
      </c>
      <c r="DK6" s="33">
        <f t="shared" si="12"/>
        <v>75.34</v>
      </c>
      <c r="DL6" s="33">
        <f t="shared" si="12"/>
        <v>33.21</v>
      </c>
      <c r="DM6" s="33">
        <f t="shared" si="12"/>
        <v>34.24</v>
      </c>
      <c r="DN6" s="33">
        <f t="shared" si="12"/>
        <v>35.18</v>
      </c>
      <c r="DO6" s="33">
        <f t="shared" si="12"/>
        <v>36.43</v>
      </c>
      <c r="DP6" s="33">
        <f t="shared" si="12"/>
        <v>46.12</v>
      </c>
      <c r="DQ6" s="32" t="str">
        <f>IF(DQ7="","",IF(DQ7="-","【-】","【"&amp;SUBSTITUTE(TEXT(DQ7,"#,##0.00"),"-","△")&amp;"】"))</f>
        <v>【46.31】</v>
      </c>
      <c r="DR6" s="32">
        <f>IF(DR7="",NA(),DR7)</f>
        <v>0</v>
      </c>
      <c r="DS6" s="32">
        <f t="shared" ref="DS6:EA6" si="13">IF(DS7="",NA(),DS7)</f>
        <v>0</v>
      </c>
      <c r="DT6" s="32">
        <f t="shared" si="13"/>
        <v>0</v>
      </c>
      <c r="DU6" s="32">
        <f t="shared" si="13"/>
        <v>0</v>
      </c>
      <c r="DV6" s="32">
        <f t="shared" si="13"/>
        <v>0</v>
      </c>
      <c r="DW6" s="33">
        <f t="shared" si="13"/>
        <v>6.34</v>
      </c>
      <c r="DX6" s="33">
        <f t="shared" si="13"/>
        <v>6.81</v>
      </c>
      <c r="DY6" s="33">
        <f t="shared" si="13"/>
        <v>8.41</v>
      </c>
      <c r="DZ6" s="33">
        <f t="shared" si="13"/>
        <v>8.7200000000000006</v>
      </c>
      <c r="EA6" s="33">
        <f t="shared" si="13"/>
        <v>9.86</v>
      </c>
      <c r="EB6" s="32" t="str">
        <f>IF(EB7="","",IF(EB7="-","【-】","【"&amp;SUBSTITUTE(TEXT(EB7,"#,##0.00"),"-","△")&amp;"】"))</f>
        <v>【12.42】</v>
      </c>
      <c r="EC6" s="32">
        <f>IF(EC7="",NA(),EC7)</f>
        <v>0</v>
      </c>
      <c r="ED6" s="32">
        <f t="shared" ref="ED6:EL6" si="14">IF(ED7="",NA(),ED7)</f>
        <v>0</v>
      </c>
      <c r="EE6" s="32">
        <f t="shared" si="14"/>
        <v>0</v>
      </c>
      <c r="EF6" s="32">
        <f t="shared" si="14"/>
        <v>0</v>
      </c>
      <c r="EG6" s="32">
        <f t="shared" si="14"/>
        <v>0</v>
      </c>
      <c r="EH6" s="33">
        <f t="shared" si="14"/>
        <v>0.81</v>
      </c>
      <c r="EI6" s="33">
        <f t="shared" si="14"/>
        <v>0.82</v>
      </c>
      <c r="EJ6" s="33">
        <f t="shared" si="14"/>
        <v>0.66</v>
      </c>
      <c r="EK6" s="33">
        <f t="shared" si="14"/>
        <v>0.64</v>
      </c>
      <c r="EL6" s="33">
        <f t="shared" si="14"/>
        <v>0.56000000000000005</v>
      </c>
      <c r="EM6" s="32" t="str">
        <f>IF(EM7="","",IF(EM7="-","【-】","【"&amp;SUBSTITUTE(TEXT(EM7,"#,##0.00"),"-","△")&amp;"】"))</f>
        <v>【0.78】</v>
      </c>
    </row>
    <row r="7" spans="1:143" s="34" customFormat="1">
      <c r="A7" s="26"/>
      <c r="B7" s="35">
        <v>2014</v>
      </c>
      <c r="C7" s="35">
        <v>383562</v>
      </c>
      <c r="D7" s="35">
        <v>46</v>
      </c>
      <c r="E7" s="35">
        <v>1</v>
      </c>
      <c r="F7" s="35">
        <v>0</v>
      </c>
      <c r="G7" s="35">
        <v>1</v>
      </c>
      <c r="H7" s="35" t="s">
        <v>93</v>
      </c>
      <c r="I7" s="35" t="s">
        <v>94</v>
      </c>
      <c r="J7" s="35" t="s">
        <v>95</v>
      </c>
      <c r="K7" s="35" t="s">
        <v>96</v>
      </c>
      <c r="L7" s="35" t="s">
        <v>97</v>
      </c>
      <c r="M7" s="36" t="s">
        <v>98</v>
      </c>
      <c r="N7" s="36">
        <v>84.65</v>
      </c>
      <c r="O7" s="36">
        <v>93.1</v>
      </c>
      <c r="P7" s="36">
        <v>0</v>
      </c>
      <c r="Q7" s="36">
        <v>7377</v>
      </c>
      <c r="R7" s="36">
        <v>30.38</v>
      </c>
      <c r="S7" s="36">
        <v>242.82</v>
      </c>
      <c r="T7" s="36">
        <v>6637</v>
      </c>
      <c r="U7" s="36">
        <v>10.07</v>
      </c>
      <c r="V7" s="36">
        <v>659.09</v>
      </c>
      <c r="W7" s="36">
        <v>123.47</v>
      </c>
      <c r="X7" s="36">
        <v>125.49</v>
      </c>
      <c r="Y7" s="36">
        <v>124.63</v>
      </c>
      <c r="Z7" s="36">
        <v>122.33</v>
      </c>
      <c r="AA7" s="36">
        <v>116.32</v>
      </c>
      <c r="AB7" s="36">
        <v>108.06</v>
      </c>
      <c r="AC7" s="36">
        <v>104.82</v>
      </c>
      <c r="AD7" s="36">
        <v>104.95</v>
      </c>
      <c r="AE7" s="36">
        <v>105.53</v>
      </c>
      <c r="AF7" s="36">
        <v>107.2</v>
      </c>
      <c r="AG7" s="36">
        <v>113.03</v>
      </c>
      <c r="AH7" s="36">
        <v>0</v>
      </c>
      <c r="AI7" s="36">
        <v>0</v>
      </c>
      <c r="AJ7" s="36">
        <v>0</v>
      </c>
      <c r="AK7" s="36">
        <v>0</v>
      </c>
      <c r="AL7" s="36">
        <v>0</v>
      </c>
      <c r="AM7" s="36">
        <v>23.31</v>
      </c>
      <c r="AN7" s="36">
        <v>26.83</v>
      </c>
      <c r="AO7" s="36">
        <v>26.81</v>
      </c>
      <c r="AP7" s="36">
        <v>28.31</v>
      </c>
      <c r="AQ7" s="36">
        <v>13.46</v>
      </c>
      <c r="AR7" s="36">
        <v>0.81</v>
      </c>
      <c r="AS7" s="36">
        <v>2300.62</v>
      </c>
      <c r="AT7" s="36">
        <v>1257.31</v>
      </c>
      <c r="AU7" s="36">
        <v>2954.46</v>
      </c>
      <c r="AV7" s="36">
        <v>3821.68</v>
      </c>
      <c r="AW7" s="36">
        <v>2083.66</v>
      </c>
      <c r="AX7" s="36">
        <v>1129.9100000000001</v>
      </c>
      <c r="AY7" s="36">
        <v>1197.1099999999999</v>
      </c>
      <c r="AZ7" s="36">
        <v>1002.64</v>
      </c>
      <c r="BA7" s="36">
        <v>1164.51</v>
      </c>
      <c r="BB7" s="36">
        <v>434.72</v>
      </c>
      <c r="BC7" s="36">
        <v>264.16000000000003</v>
      </c>
      <c r="BD7" s="36">
        <v>9.32</v>
      </c>
      <c r="BE7" s="36">
        <v>8.5399999999999991</v>
      </c>
      <c r="BF7" s="36">
        <v>7.4</v>
      </c>
      <c r="BG7" s="36">
        <v>6.54</v>
      </c>
      <c r="BH7" s="36">
        <v>5.28</v>
      </c>
      <c r="BI7" s="36">
        <v>540.94000000000005</v>
      </c>
      <c r="BJ7" s="36">
        <v>532.29999999999995</v>
      </c>
      <c r="BK7" s="36">
        <v>520.29999999999995</v>
      </c>
      <c r="BL7" s="36">
        <v>498.27</v>
      </c>
      <c r="BM7" s="36">
        <v>495.76</v>
      </c>
      <c r="BN7" s="36">
        <v>283.72000000000003</v>
      </c>
      <c r="BO7" s="36">
        <v>122.14</v>
      </c>
      <c r="BP7" s="36">
        <v>124.2</v>
      </c>
      <c r="BQ7" s="36">
        <v>123.85</v>
      </c>
      <c r="BR7" s="36">
        <v>121.14</v>
      </c>
      <c r="BS7" s="36">
        <v>121.46</v>
      </c>
      <c r="BT7" s="36">
        <v>93.43</v>
      </c>
      <c r="BU7" s="36">
        <v>90.17</v>
      </c>
      <c r="BV7" s="36">
        <v>90.69</v>
      </c>
      <c r="BW7" s="36">
        <v>90.64</v>
      </c>
      <c r="BX7" s="36">
        <v>93.66</v>
      </c>
      <c r="BY7" s="36">
        <v>104.6</v>
      </c>
      <c r="BZ7" s="36">
        <v>238.39</v>
      </c>
      <c r="CA7" s="36">
        <v>233.67</v>
      </c>
      <c r="CB7" s="36">
        <v>235.31</v>
      </c>
      <c r="CC7" s="36">
        <v>241.07</v>
      </c>
      <c r="CD7" s="36">
        <v>240.68</v>
      </c>
      <c r="CE7" s="36">
        <v>204.24</v>
      </c>
      <c r="CF7" s="36">
        <v>210.28</v>
      </c>
      <c r="CG7" s="36">
        <v>211.08</v>
      </c>
      <c r="CH7" s="36">
        <v>213.52</v>
      </c>
      <c r="CI7" s="36">
        <v>208.21</v>
      </c>
      <c r="CJ7" s="36">
        <v>164.21</v>
      </c>
      <c r="CK7" s="36">
        <v>42.86</v>
      </c>
      <c r="CL7" s="36">
        <v>41.88</v>
      </c>
      <c r="CM7" s="36">
        <v>42.01</v>
      </c>
      <c r="CN7" s="36">
        <v>40.07</v>
      </c>
      <c r="CO7" s="36">
        <v>40.49</v>
      </c>
      <c r="CP7" s="36">
        <v>51.05</v>
      </c>
      <c r="CQ7" s="36">
        <v>50.49</v>
      </c>
      <c r="CR7" s="36">
        <v>49.69</v>
      </c>
      <c r="CS7" s="36">
        <v>49.77</v>
      </c>
      <c r="CT7" s="36">
        <v>49.22</v>
      </c>
      <c r="CU7" s="36">
        <v>59.8</v>
      </c>
      <c r="CV7" s="36">
        <v>90.43</v>
      </c>
      <c r="CW7" s="36">
        <v>90.42</v>
      </c>
      <c r="CX7" s="36">
        <v>91.1</v>
      </c>
      <c r="CY7" s="36">
        <v>91.84</v>
      </c>
      <c r="CZ7" s="36">
        <v>92.21</v>
      </c>
      <c r="DA7" s="36">
        <v>80.81</v>
      </c>
      <c r="DB7" s="36">
        <v>78.7</v>
      </c>
      <c r="DC7" s="36">
        <v>80.010000000000005</v>
      </c>
      <c r="DD7" s="36">
        <v>79.98</v>
      </c>
      <c r="DE7" s="36">
        <v>79.48</v>
      </c>
      <c r="DF7" s="36">
        <v>89.78</v>
      </c>
      <c r="DG7" s="36">
        <v>21.03</v>
      </c>
      <c r="DH7" s="36">
        <v>21.78</v>
      </c>
      <c r="DI7" s="36">
        <v>21.55</v>
      </c>
      <c r="DJ7" s="36">
        <v>22.18</v>
      </c>
      <c r="DK7" s="36">
        <v>75.34</v>
      </c>
      <c r="DL7" s="36">
        <v>33.21</v>
      </c>
      <c r="DM7" s="36">
        <v>34.24</v>
      </c>
      <c r="DN7" s="36">
        <v>35.18</v>
      </c>
      <c r="DO7" s="36">
        <v>36.43</v>
      </c>
      <c r="DP7" s="36">
        <v>46.12</v>
      </c>
      <c r="DQ7" s="36">
        <v>46.31</v>
      </c>
      <c r="DR7" s="36">
        <v>0</v>
      </c>
      <c r="DS7" s="36">
        <v>0</v>
      </c>
      <c r="DT7" s="36">
        <v>0</v>
      </c>
      <c r="DU7" s="36">
        <v>0</v>
      </c>
      <c r="DV7" s="36">
        <v>0</v>
      </c>
      <c r="DW7" s="36">
        <v>6.34</v>
      </c>
      <c r="DX7" s="36">
        <v>6.81</v>
      </c>
      <c r="DY7" s="36">
        <v>8.41</v>
      </c>
      <c r="DZ7" s="36">
        <v>8.7200000000000006</v>
      </c>
      <c r="EA7" s="36">
        <v>9.86</v>
      </c>
      <c r="EB7" s="36">
        <v>12.42</v>
      </c>
      <c r="EC7" s="36">
        <v>0</v>
      </c>
      <c r="ED7" s="36">
        <v>0</v>
      </c>
      <c r="EE7" s="36">
        <v>0</v>
      </c>
      <c r="EF7" s="36">
        <v>0</v>
      </c>
      <c r="EG7" s="36">
        <v>0</v>
      </c>
      <c r="EH7" s="36">
        <v>0.81</v>
      </c>
      <c r="EI7" s="36">
        <v>0.82</v>
      </c>
      <c r="EJ7" s="36">
        <v>0.66</v>
      </c>
      <c r="EK7" s="36">
        <v>0.64</v>
      </c>
      <c r="EL7" s="36">
        <v>0.56000000000000005</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dcterms:created xsi:type="dcterms:W3CDTF">2016-02-03T07:28:01Z</dcterms:created>
  <dcterms:modified xsi:type="dcterms:W3CDTF">2016-02-26T02:26:10Z</dcterms:modified>
</cp:coreProperties>
</file>