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<sst xmlns="http://schemas.openxmlformats.org/spreadsheetml/2006/main" count="221" uniqueCount="111">
  <si>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</si>
  <si>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</si>
  <si>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</si>
  <si>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</si>
  <si>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</si>
  <si>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</si>
  <si>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</si>
  <si>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</si>
  <si>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</si>
  <si>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</si>
  <si>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</si>
  <si>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</si>
  <si>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</si>
  <si>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</si>
  <si>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</si>
  <si>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</si>
  <si>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</si>
  <si>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</si>
  <si>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</si>
  <si>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</si>
  <si>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</si>
  <si>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</si>
  <si>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</si>
  <si>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</si>
  <si>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</si>
  <si>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</si>
  <si>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</si>
  <si>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</si>
  <si>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</si>
  <si>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</si>
  <si>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</si>
  <si>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</si>
  <si>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</si>
  <si>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</si>
  <si>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</si>
  <si>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</si>
  <si>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</si>
  <si>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</si>
  <si>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</si>
  <si>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</si>
  <si>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</si>
  <si>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</si>
  <si>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</si>
  <si>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</si>
  <si>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</si>
  <si>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</si>
  <si>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</si>
  <si>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</si>
  <si>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</si>
  <si>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</si>
  <si>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</si>
  <si>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</si>
  <si>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</si>
  <si>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</si>
  <si>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</si>
  <si>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</si>
  <si>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</si>
  <si>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</si>
  <si>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</si>
  <si>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</si>
  <si>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</si>
  <si>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</si>
  <si>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</si>
  <si>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</si>
  <si>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</si>
  <si>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</si>
  <si>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</si>
  <si>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</si>
  <si>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</si>
  <si>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</si>
  <si>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</si>
  <si>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</si>
  <si>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</si>
  <si>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</si>
  <si>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</si>
  <si>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</si>
  <si>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</si>
  <si>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</si>
  <si>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</si>
  <si>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</si>
  <si>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</si>
  <si>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</si>
  <si>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</si>
  <si>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</si>
  <si>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</si>
  <si>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</si>
  <si>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</si>
  <si>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</si>
  <si>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</si>
  <si>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</si>
  <si>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</si>
  <si>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</si>
  <si>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</si>
  <si>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</si>
  <si>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</si>
  <si>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</si>
  <si>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</si>
  <si>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</si>
  <si>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</si>
  <si>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</si>
  <si>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</si>
  <si>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</si>
  <si>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</si>
  <si>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</si>
  <si>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</si>
  <si>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</si>
  <si>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</si>
  <si>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</si>
  <si>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非適用的企業であるため、①②に対象となるデータがないが、現在、弓削浄化センターについて、施設の更新のための調査をおこなっている。平成28年度より工事が着手される。他施設に関しても耐用年数に応じて更新をおこなっていく見込みである。③については、管渠の耐用年数が未経過であることなどから、0である。中長期的には伸びていく予定である。</t>
    <rPh sb="0" eb="2">
      <t>ゲンザイ</t>
    </rPh>
    <rPh sb="3" eb="4">
      <t>ホウ</t>
    </rPh>
    <rPh sb="4" eb="5">
      <t>ヒ</t>
    </rPh>
    <rPh sb="5" eb="7">
      <t>テキヨウ</t>
    </rPh>
    <rPh sb="7" eb="8">
      <t>テキ</t>
    </rPh>
    <rPh sb="8" eb="10">
      <t>キギョウ</t>
    </rPh>
    <rPh sb="19" eb="21">
      <t>タイショウ</t>
    </rPh>
    <rPh sb="32" eb="34">
      <t>ゲンザイ</t>
    </rPh>
    <rPh sb="35" eb="37">
      <t>ユゲ</t>
    </rPh>
    <rPh sb="37" eb="39">
      <t>ジョウカ</t>
    </rPh>
    <rPh sb="48" eb="50">
      <t>シセツ</t>
    </rPh>
    <rPh sb="51" eb="53">
      <t>コウシン</t>
    </rPh>
    <rPh sb="57" eb="59">
      <t>チョウサ</t>
    </rPh>
    <rPh sb="68" eb="70">
      <t>ヘイセイ</t>
    </rPh>
    <rPh sb="72" eb="74">
      <t>ネンド</t>
    </rPh>
    <rPh sb="76" eb="78">
      <t>コウジ</t>
    </rPh>
    <rPh sb="79" eb="81">
      <t>チャクシュ</t>
    </rPh>
    <rPh sb="85" eb="86">
      <t>タ</t>
    </rPh>
    <rPh sb="86" eb="88">
      <t>シセツ</t>
    </rPh>
    <rPh sb="89" eb="90">
      <t>カン</t>
    </rPh>
    <rPh sb="93" eb="95">
      <t>タイヨウ</t>
    </rPh>
    <rPh sb="95" eb="97">
      <t>ネンスウ</t>
    </rPh>
    <rPh sb="98" eb="99">
      <t>オウ</t>
    </rPh>
    <rPh sb="101" eb="103">
      <t>コウシン</t>
    </rPh>
    <rPh sb="111" eb="113">
      <t>ミコ</t>
    </rPh>
    <phoneticPr fontId="4"/>
  </si>
  <si>
    <t>　現在、公共下水道区域においては、面整備率100％、水洗化率94.48％の状況である。
　離島のため、島ごとに下水道施設が必要であること、島独特の傾斜の多い地形からポンプ施設などが必要なため、維持管理費が多くかかっており、料金収入ではまかなうことができないことから、費用の大半を一般会計からの繰入金に頼っている状況である。
　今後については、平成28年度より弓削浄化センターの長寿命化工事や南海トラフ地震へ向けた施設の耐震強化などを予定しており、経費が増加していく見込みである。</t>
    <rPh sb="1" eb="3">
      <t>ゲンザイ</t>
    </rPh>
    <rPh sb="4" eb="9">
      <t>コウキョウゲスイドウ</t>
    </rPh>
    <rPh sb="9" eb="11">
      <t>クイキ</t>
    </rPh>
    <rPh sb="26" eb="30">
      <t>スイセンカリツ</t>
    </rPh>
    <rPh sb="37" eb="39">
      <t>ジョウキョウ</t>
    </rPh>
    <rPh sb="45" eb="47">
      <t>リトウ</t>
    </rPh>
    <rPh sb="51" eb="52">
      <t>シマ</t>
    </rPh>
    <rPh sb="55" eb="60">
      <t>ゲスイドウシセツ</t>
    </rPh>
    <rPh sb="61" eb="63">
      <t>ヒツヨウ</t>
    </rPh>
    <rPh sb="69" eb="72">
      <t>シマドクトク</t>
    </rPh>
    <rPh sb="73" eb="75">
      <t>ケイシャ</t>
    </rPh>
    <rPh sb="76" eb="77">
      <t>オオ</t>
    </rPh>
    <rPh sb="78" eb="80">
      <t>チケイ</t>
    </rPh>
    <rPh sb="85" eb="87">
      <t>シセツ</t>
    </rPh>
    <rPh sb="90" eb="92">
      <t>ヒツヨウ</t>
    </rPh>
    <rPh sb="96" eb="101">
      <t>イジカンリヒ</t>
    </rPh>
    <rPh sb="102" eb="103">
      <t>オオ</t>
    </rPh>
    <rPh sb="111" eb="115">
      <t>リョウキンシュウニュウ</t>
    </rPh>
    <rPh sb="133" eb="135">
      <t>ヒヨウ</t>
    </rPh>
    <rPh sb="136" eb="138">
      <t>タイハン</t>
    </rPh>
    <rPh sb="139" eb="143">
      <t>イッパンカイケイ</t>
    </rPh>
    <rPh sb="146" eb="148">
      <t>クリイレ</t>
    </rPh>
    <rPh sb="148" eb="149">
      <t>キン</t>
    </rPh>
    <rPh sb="150" eb="151">
      <t>タヨ</t>
    </rPh>
    <rPh sb="155" eb="157">
      <t>ジョウキョウ</t>
    </rPh>
    <rPh sb="163" eb="165">
      <t>コンゴ</t>
    </rPh>
    <rPh sb="171" eb="173">
      <t>ヘイセイ</t>
    </rPh>
    <rPh sb="179" eb="183">
      <t>ユゲジョウカ</t>
    </rPh>
    <rPh sb="195" eb="197">
      <t>ナンカイ</t>
    </rPh>
    <rPh sb="200" eb="202">
      <t>ジシン</t>
    </rPh>
    <rPh sb="203" eb="204">
      <t>ム</t>
    </rPh>
    <rPh sb="206" eb="208">
      <t>シセツ</t>
    </rPh>
    <rPh sb="209" eb="213">
      <t>タイシンキョウカ</t>
    </rPh>
    <rPh sb="216" eb="218">
      <t>ヨテイ</t>
    </rPh>
    <rPh sb="223" eb="225">
      <t>ケイヒ</t>
    </rPh>
    <rPh sb="226" eb="228">
      <t>ゾウカ</t>
    </rPh>
    <rPh sb="232" eb="234">
      <t>ミコ</t>
    </rPh>
    <phoneticPr fontId="4"/>
  </si>
  <si>
    <t>①収益的収支比率については、平成22年度から平成24年にかけては、下水道普及に伴う収入増などから上昇していたが、平成25年度から頭打ちになり、緩やかに下降している。平成26年度には平成25年度に比べ3.41％減少している。営業収入が1,543千円増加しているものの、費用全体で消費税増税や動力費及び材料費の高騰などの影響から11,564千円増加していることが主な原因である。②、③、④については法非適用企業のため該当しない。⑤経費回収率については、平成25年度までは、下水道普及に伴う料金収入増の影響で上昇傾向であったが、平成26年度には46.59％と平成25年度に対して5.27％減となっている。これについても、①と同様で、費用全体で消費税増税や動力費及び材料費の高騰などの影響から11,564千円増加したことが主な原因である。⑥汚水処理原価については、平成22年度の302.51円と比較的高額であったが、下水道普及に伴い使用水量が増加した結果、１㎥に対する割合が下がった。平成26年度においては235.55円と平成25年度に対して32.07円増となっているが、主な原因としては消費税増税に伴う経費の増加である。⑦施設利用率は全国平均に比べて低いが4カ年通して見ると徐々に上昇傾向であるが平成26年度においては53.97％と平成25年度に対して0.53％減であった。なお平成22年は晴天時平均処理水量の報告が無く、本分析表に値の掲載がないが再計算を行った結果、51.4％であった。⑧水洗化率については94.48％と全国でも高い状況ではある。今後も未普及地域への働きかけを続けていきたい。</t>
    <rPh sb="1" eb="4">
      <t>シュウエキテキ</t>
    </rPh>
    <rPh sb="4" eb="8">
      <t>シュウシヒリツ</t>
    </rPh>
    <rPh sb="14" eb="16">
      <t>ヘイセイ</t>
    </rPh>
    <rPh sb="18" eb="20">
      <t>ネンド</t>
    </rPh>
    <rPh sb="22" eb="24">
      <t>ヘイセイ</t>
    </rPh>
    <rPh sb="26" eb="27">
      <t>ネン</t>
    </rPh>
    <rPh sb="33" eb="36">
      <t>ゲスイドウ</t>
    </rPh>
    <rPh sb="36" eb="38">
      <t>フキュウ</t>
    </rPh>
    <rPh sb="39" eb="40">
      <t>トモナ</t>
    </rPh>
    <rPh sb="41" eb="44">
      <t>シュウニュウゾウ</t>
    </rPh>
    <rPh sb="48" eb="50">
      <t>ジョウショウ</t>
    </rPh>
    <rPh sb="56" eb="58">
      <t>ヘイセイ</t>
    </rPh>
    <rPh sb="60" eb="62">
      <t>ネンド</t>
    </rPh>
    <rPh sb="64" eb="66">
      <t>アタマウ</t>
    </rPh>
    <rPh sb="71" eb="72">
      <t>ユル</t>
    </rPh>
    <rPh sb="75" eb="77">
      <t>カコウ</t>
    </rPh>
    <rPh sb="82" eb="84">
      <t>ヘイセイ</t>
    </rPh>
    <rPh sb="86" eb="87">
      <t>ネン</t>
    </rPh>
    <rPh sb="87" eb="88">
      <t>ド</t>
    </rPh>
    <rPh sb="90" eb="92">
      <t>ヘイセイ</t>
    </rPh>
    <rPh sb="94" eb="96">
      <t>ネンド</t>
    </rPh>
    <rPh sb="97" eb="98">
      <t>クラ</t>
    </rPh>
    <rPh sb="104" eb="106">
      <t>ゲンショウ</t>
    </rPh>
    <rPh sb="111" eb="115">
      <t>エイギョウシュウニュウ</t>
    </rPh>
    <rPh sb="121" eb="122">
      <t>セン</t>
    </rPh>
    <rPh sb="122" eb="123">
      <t>エン</t>
    </rPh>
    <rPh sb="123" eb="125">
      <t>ゾウカ</t>
    </rPh>
    <rPh sb="133" eb="135">
      <t>ヒヨウ</t>
    </rPh>
    <rPh sb="135" eb="137">
      <t>ゼンタイ</t>
    </rPh>
    <rPh sb="138" eb="141">
      <t>ショウヒゼイ</t>
    </rPh>
    <rPh sb="141" eb="143">
      <t>ゾウゼイ</t>
    </rPh>
    <rPh sb="144" eb="146">
      <t>ドウリョク</t>
    </rPh>
    <rPh sb="146" eb="147">
      <t>ヒ</t>
    </rPh>
    <rPh sb="147" eb="148">
      <t>オヨ</t>
    </rPh>
    <rPh sb="149" eb="152">
      <t>ザイリョウヒ</t>
    </rPh>
    <rPh sb="153" eb="155">
      <t>コウトウ</t>
    </rPh>
    <rPh sb="158" eb="160">
      <t>エイキョウ</t>
    </rPh>
    <rPh sb="168" eb="170">
      <t>センエン</t>
    </rPh>
    <rPh sb="170" eb="172">
      <t>ゾウカ</t>
    </rPh>
    <rPh sb="179" eb="180">
      <t>オモ</t>
    </rPh>
    <rPh sb="181" eb="183">
      <t>ゲンイン</t>
    </rPh>
    <rPh sb="201" eb="203">
      <t>キギョウ</t>
    </rPh>
    <rPh sb="224" eb="226">
      <t>ヘイセイ</t>
    </rPh>
    <rPh sb="228" eb="230">
      <t>ネンド</t>
    </rPh>
    <rPh sb="234" eb="237">
      <t>ゲスイドウ</t>
    </rPh>
    <rPh sb="237" eb="239">
      <t>フキュウ</t>
    </rPh>
    <rPh sb="240" eb="241">
      <t>トモナ</t>
    </rPh>
    <rPh sb="242" eb="244">
      <t>リョウキン</t>
    </rPh>
    <rPh sb="244" eb="246">
      <t>シュウニュウ</t>
    </rPh>
    <rPh sb="248" eb="250">
      <t>エイキョウ</t>
    </rPh>
    <rPh sb="251" eb="255">
      <t>ジョウショウケイコウ</t>
    </rPh>
    <rPh sb="261" eb="263">
      <t>ヘイセイ</t>
    </rPh>
    <rPh sb="265" eb="267">
      <t>ネンド</t>
    </rPh>
    <rPh sb="309" eb="311">
      <t>ドウヨウ</t>
    </rPh>
    <rPh sb="324" eb="326">
      <t>ドウリョク</t>
    </rPh>
    <rPh sb="366" eb="372">
      <t>オスイショリゲンカ</t>
    </rPh>
    <rPh sb="378" eb="380">
      <t>ヘイセイ</t>
    </rPh>
    <rPh sb="382" eb="384">
      <t>ネンド</t>
    </rPh>
    <rPh sb="391" eb="392">
      <t>エン</t>
    </rPh>
    <rPh sb="393" eb="396">
      <t>ヒカクテキ</t>
    </rPh>
    <rPh sb="396" eb="398">
      <t>コウガク</t>
    </rPh>
    <rPh sb="404" eb="407">
      <t>ゲスイドウ</t>
    </rPh>
    <rPh sb="407" eb="409">
      <t>フキュウ</t>
    </rPh>
    <rPh sb="410" eb="411">
      <t>トモナ</t>
    </rPh>
    <rPh sb="412" eb="416">
      <t>シヨウスイリョウ</t>
    </rPh>
    <rPh sb="417" eb="419">
      <t>ゾウカ</t>
    </rPh>
    <rPh sb="421" eb="423">
      <t>ケッカ</t>
    </rPh>
    <rPh sb="427" eb="428">
      <t>タイ</t>
    </rPh>
    <rPh sb="455" eb="456">
      <t>エン</t>
    </rPh>
    <rPh sb="457" eb="459">
      <t>ヘイセイ</t>
    </rPh>
    <rPh sb="461" eb="463">
      <t>ネンド</t>
    </rPh>
    <rPh sb="464" eb="465">
      <t>タイ</t>
    </rPh>
    <rPh sb="472" eb="473">
      <t>エン</t>
    </rPh>
    <rPh sb="473" eb="474">
      <t>ゾウ</t>
    </rPh>
    <rPh sb="482" eb="483">
      <t>オモ</t>
    </rPh>
    <rPh sb="484" eb="486">
      <t>ゲンイン</t>
    </rPh>
    <rPh sb="490" eb="493">
      <t>ショウヒゼイ</t>
    </rPh>
    <rPh sb="493" eb="495">
      <t>ゾウゼイ</t>
    </rPh>
    <rPh sb="496" eb="497">
      <t>トモナ</t>
    </rPh>
    <rPh sb="498" eb="500">
      <t>ケイヒ</t>
    </rPh>
    <rPh sb="501" eb="503">
      <t>ゾウカ</t>
    </rPh>
    <rPh sb="508" eb="513">
      <t>シセツリヨウリツ</t>
    </rPh>
    <rPh sb="514" eb="516">
      <t>ゼンコク</t>
    </rPh>
    <rPh sb="516" eb="518">
      <t>ヘイキン</t>
    </rPh>
    <rPh sb="519" eb="520">
      <t>クラ</t>
    </rPh>
    <rPh sb="522" eb="523">
      <t>ヒク</t>
    </rPh>
    <rPh sb="527" eb="528">
      <t>ネン</t>
    </rPh>
    <rPh sb="528" eb="529">
      <t>トオ</t>
    </rPh>
    <rPh sb="531" eb="532">
      <t>ミ</t>
    </rPh>
    <rPh sb="534" eb="536">
      <t>ジョジョ</t>
    </rPh>
    <rPh sb="537" eb="541">
      <t>ジョウショウケイコウ</t>
    </rPh>
    <rPh sb="545" eb="547">
      <t>ヘイセイ</t>
    </rPh>
    <rPh sb="549" eb="551">
      <t>ネンド</t>
    </rPh>
    <rPh sb="563" eb="565">
      <t>ヘイセイ</t>
    </rPh>
    <rPh sb="567" eb="569">
      <t>ネンド</t>
    </rPh>
    <rPh sb="570" eb="571">
      <t>タイ</t>
    </rPh>
    <rPh sb="578" eb="579">
      <t>ゲン</t>
    </rPh>
    <rPh sb="586" eb="588">
      <t>ヘイセイ</t>
    </rPh>
    <rPh sb="592" eb="595">
      <t>セイテンジ</t>
    </rPh>
    <rPh sb="595" eb="597">
      <t>ヘイキン</t>
    </rPh>
    <rPh sb="597" eb="601">
      <t>ショリスイリョウ</t>
    </rPh>
    <rPh sb="602" eb="604">
      <t>ホウコク</t>
    </rPh>
    <rPh sb="605" eb="606">
      <t>ナ</t>
    </rPh>
    <rPh sb="608" eb="612">
      <t>ホンブンセキヒョウ</t>
    </rPh>
    <rPh sb="613" eb="614">
      <t>アタイ</t>
    </rPh>
    <rPh sb="615" eb="617">
      <t>ケイサイ</t>
    </rPh>
    <rPh sb="621" eb="624">
      <t>サイケイサン</t>
    </rPh>
    <rPh sb="625" eb="626">
      <t>オコナ</t>
    </rPh>
    <rPh sb="628" eb="630">
      <t>ケッカ</t>
    </rPh>
    <rPh sb="642" eb="646">
      <t>スイセンカリツ</t>
    </rPh>
    <rPh sb="658" eb="660">
      <t>ゼンコク</t>
    </rPh>
    <rPh sb="662" eb="663">
      <t>タカ</t>
    </rPh>
    <rPh sb="664" eb="666">
      <t>ジョウキョウ</t>
    </rPh>
    <rPh sb="671" eb="673">
      <t>コンゴ</t>
    </rPh>
    <rPh sb="674" eb="679">
      <t>ミフキュウチイキ</t>
    </rPh>
    <rPh sb="681" eb="682">
      <t>ハタラ</t>
    </rPh>
    <rPh sb="686" eb="687">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</si>
</sst>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628160"/>
        <c:axId val="1216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121628160"/>
        <c:axId val="121630080"/>
      </c:lineChart>
      <c:dateAx>
        <c:axId val="121628160"/>
        <c:scaling>
          <c:orientation val="minMax"/>
        </c:scaling>
        <c:delete val="1"/>
        <c:axPos val="b"/>
        <c:numFmt formatCode="ge" sourceLinked="1"/>
        <c:majorTickMark val="none"/>
        <c:minorTickMark val="none"/>
        <c:tickLblPos val="none"/>
        <c:crossAx val="121630080"/>
        <c:crosses val="autoZero"/>
        <c:auto val="1"/>
        <c:lblOffset val="100"/>
        <c:baseTimeUnit val="years"/>
      </c:dateAx>
      <c:valAx>
        <c:axId val="1216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50.23</c:v>
                </c:pt>
                <c:pt idx="2">
                  <c:v>50.67</c:v>
                </c:pt>
                <c:pt idx="3">
                  <c:v>54.5</c:v>
                </c:pt>
                <c:pt idx="4">
                  <c:v>53.97</c:v>
                </c:pt>
              </c:numCache>
            </c:numRef>
          </c:val>
        </c:ser>
        <c:dLbls>
          <c:showLegendKey val="0"/>
          <c:showVal val="0"/>
          <c:showCatName val="0"/>
          <c:showSerName val="0"/>
          <c:showPercent val="0"/>
          <c:showBubbleSize val="0"/>
        </c:dLbls>
        <c:gapWidth val="150"/>
        <c:axId val="122959744"/>
        <c:axId val="1229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122959744"/>
        <c:axId val="122974208"/>
      </c:lineChart>
      <c:dateAx>
        <c:axId val="122959744"/>
        <c:scaling>
          <c:orientation val="minMax"/>
        </c:scaling>
        <c:delete val="1"/>
        <c:axPos val="b"/>
        <c:numFmt formatCode="ge" sourceLinked="1"/>
        <c:majorTickMark val="none"/>
        <c:minorTickMark val="none"/>
        <c:tickLblPos val="none"/>
        <c:crossAx val="122974208"/>
        <c:crosses val="autoZero"/>
        <c:auto val="1"/>
        <c:lblOffset val="100"/>
        <c:baseTimeUnit val="years"/>
      </c:dateAx>
      <c:valAx>
        <c:axId val="1229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88.65</c:v>
                </c:pt>
                <c:pt idx="1">
                  <c:v>93.33</c:v>
                </c:pt>
                <c:pt idx="2">
                  <c:v>95.75</c:v>
                </c:pt>
                <c:pt idx="3">
                  <c:v>95.48</c:v>
                </c:pt>
                <c:pt idx="4">
                  <c:v>94.48</c:v>
                </c:pt>
              </c:numCache>
            </c:numRef>
          </c:val>
        </c:ser>
        <c:dLbls>
          <c:showLegendKey val="0"/>
          <c:showVal val="0"/>
          <c:showCatName val="0"/>
          <c:showSerName val="0"/>
          <c:showPercent val="0"/>
          <c:showBubbleSize val="0"/>
        </c:dLbls>
        <c:gapWidth val="150"/>
        <c:axId val="122992128"/>
        <c:axId val="1229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122992128"/>
        <c:axId val="122994048"/>
      </c:lineChart>
      <c:dateAx>
        <c:axId val="122992128"/>
        <c:scaling>
          <c:orientation val="minMax"/>
        </c:scaling>
        <c:delete val="1"/>
        <c:axPos val="b"/>
        <c:numFmt formatCode="ge" sourceLinked="1"/>
        <c:majorTickMark val="none"/>
        <c:minorTickMark val="none"/>
        <c:tickLblPos val="none"/>
        <c:crossAx val="122994048"/>
        <c:crosses val="autoZero"/>
        <c:auto val="1"/>
        <c:lblOffset val="100"/>
        <c:baseTimeUnit val="years"/>
      </c:dateAx>
      <c:valAx>
        <c:axId val="1229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41.67</c:v>
                </c:pt>
                <c:pt idx="1">
                  <c:v>67.27</c:v>
                </c:pt>
                <c:pt idx="2">
                  <c:v>86</c:v>
                </c:pt>
                <c:pt idx="3">
                  <c:v>84.51</c:v>
                </c:pt>
                <c:pt idx="4">
                  <c:v>81.099999999999994</c:v>
                </c:pt>
              </c:numCache>
            </c:numRef>
          </c:val>
        </c:ser>
        <c:dLbls>
          <c:showLegendKey val="0"/>
          <c:showVal val="0"/>
          <c:showCatName val="0"/>
          <c:showSerName val="0"/>
          <c:showPercent val="0"/>
          <c:showBubbleSize val="0"/>
        </c:dLbls>
        <c:gapWidth val="150"/>
        <c:axId val="121934976"/>
        <c:axId val="1219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934976"/>
        <c:axId val="121936896"/>
      </c:lineChart>
      <c:dateAx>
        <c:axId val="121934976"/>
        <c:scaling>
          <c:orientation val="minMax"/>
        </c:scaling>
        <c:delete val="1"/>
        <c:axPos val="b"/>
        <c:numFmt formatCode="ge" sourceLinked="1"/>
        <c:majorTickMark val="none"/>
        <c:minorTickMark val="none"/>
        <c:tickLblPos val="none"/>
        <c:crossAx val="121936896"/>
        <c:crosses val="autoZero"/>
        <c:auto val="1"/>
        <c:lblOffset val="100"/>
        <c:baseTimeUnit val="years"/>
      </c:dateAx>
      <c:valAx>
        <c:axId val="1219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979648"/>
        <c:axId val="12198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979648"/>
        <c:axId val="121981568"/>
      </c:lineChart>
      <c:dateAx>
        <c:axId val="121979648"/>
        <c:scaling>
          <c:orientation val="minMax"/>
        </c:scaling>
        <c:delete val="1"/>
        <c:axPos val="b"/>
        <c:numFmt formatCode="ge" sourceLinked="1"/>
        <c:majorTickMark val="none"/>
        <c:minorTickMark val="none"/>
        <c:tickLblPos val="none"/>
        <c:crossAx val="121981568"/>
        <c:crosses val="autoZero"/>
        <c:auto val="1"/>
        <c:lblOffset val="100"/>
        <c:baseTimeUnit val="years"/>
      </c:dateAx>
      <c:valAx>
        <c:axId val="12198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7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016128"/>
        <c:axId val="122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016128"/>
        <c:axId val="122018048"/>
      </c:lineChart>
      <c:dateAx>
        <c:axId val="122016128"/>
        <c:scaling>
          <c:orientation val="minMax"/>
        </c:scaling>
        <c:delete val="1"/>
        <c:axPos val="b"/>
        <c:numFmt formatCode="ge" sourceLinked="1"/>
        <c:majorTickMark val="none"/>
        <c:minorTickMark val="none"/>
        <c:tickLblPos val="none"/>
        <c:crossAx val="122018048"/>
        <c:crosses val="autoZero"/>
        <c:auto val="1"/>
        <c:lblOffset val="100"/>
        <c:baseTimeUnit val="years"/>
      </c:dateAx>
      <c:valAx>
        <c:axId val="122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779520"/>
        <c:axId val="1227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779520"/>
        <c:axId val="122793984"/>
      </c:lineChart>
      <c:dateAx>
        <c:axId val="122779520"/>
        <c:scaling>
          <c:orientation val="minMax"/>
        </c:scaling>
        <c:delete val="1"/>
        <c:axPos val="b"/>
        <c:numFmt formatCode="ge" sourceLinked="1"/>
        <c:majorTickMark val="none"/>
        <c:minorTickMark val="none"/>
        <c:tickLblPos val="none"/>
        <c:crossAx val="122793984"/>
        <c:crosses val="autoZero"/>
        <c:auto val="1"/>
        <c:lblOffset val="100"/>
        <c:baseTimeUnit val="years"/>
      </c:dateAx>
      <c:valAx>
        <c:axId val="1227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822656"/>
        <c:axId val="1228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822656"/>
        <c:axId val="122824576"/>
      </c:lineChart>
      <c:dateAx>
        <c:axId val="122822656"/>
        <c:scaling>
          <c:orientation val="minMax"/>
        </c:scaling>
        <c:delete val="1"/>
        <c:axPos val="b"/>
        <c:numFmt formatCode="ge" sourceLinked="1"/>
        <c:majorTickMark val="none"/>
        <c:minorTickMark val="none"/>
        <c:tickLblPos val="none"/>
        <c:crossAx val="122824576"/>
        <c:crosses val="autoZero"/>
        <c:auto val="1"/>
        <c:lblOffset val="100"/>
        <c:baseTimeUnit val="years"/>
      </c:dateAx>
      <c:valAx>
        <c:axId val="1228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834304"/>
        <c:axId val="1228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122834304"/>
        <c:axId val="122852864"/>
      </c:lineChart>
      <c:dateAx>
        <c:axId val="122834304"/>
        <c:scaling>
          <c:orientation val="minMax"/>
        </c:scaling>
        <c:delete val="1"/>
        <c:axPos val="b"/>
        <c:numFmt formatCode="ge" sourceLinked="1"/>
        <c:majorTickMark val="none"/>
        <c:minorTickMark val="none"/>
        <c:tickLblPos val="none"/>
        <c:crossAx val="122852864"/>
        <c:crosses val="autoZero"/>
        <c:auto val="1"/>
        <c:lblOffset val="100"/>
        <c:baseTimeUnit val="years"/>
      </c:dateAx>
      <c:valAx>
        <c:axId val="1228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39.54</c:v>
                </c:pt>
                <c:pt idx="1">
                  <c:v>48.32</c:v>
                </c:pt>
                <c:pt idx="2">
                  <c:v>51.19</c:v>
                </c:pt>
                <c:pt idx="3">
                  <c:v>51.86</c:v>
                </c:pt>
                <c:pt idx="4">
                  <c:v>46.59</c:v>
                </c:pt>
              </c:numCache>
            </c:numRef>
          </c:val>
        </c:ser>
        <c:dLbls>
          <c:showLegendKey val="0"/>
          <c:showVal val="0"/>
          <c:showCatName val="0"/>
          <c:showSerName val="0"/>
          <c:showPercent val="0"/>
          <c:showBubbleSize val="0"/>
        </c:dLbls>
        <c:gapWidth val="150"/>
        <c:axId val="123161600"/>
        <c:axId val="1231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123161600"/>
        <c:axId val="123163776"/>
      </c:lineChart>
      <c:dateAx>
        <c:axId val="123161600"/>
        <c:scaling>
          <c:orientation val="minMax"/>
        </c:scaling>
        <c:delete val="1"/>
        <c:axPos val="b"/>
        <c:numFmt formatCode="ge" sourceLinked="1"/>
        <c:majorTickMark val="none"/>
        <c:minorTickMark val="none"/>
        <c:tickLblPos val="none"/>
        <c:crossAx val="123163776"/>
        <c:crosses val="autoZero"/>
        <c:auto val="1"/>
        <c:lblOffset val="100"/>
        <c:baseTimeUnit val="years"/>
      </c:dateAx>
      <c:valAx>
        <c:axId val="1231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302.51</c:v>
                </c:pt>
                <c:pt idx="1">
                  <c:v>229.05</c:v>
                </c:pt>
                <c:pt idx="2">
                  <c:v>223.11</c:v>
                </c:pt>
                <c:pt idx="3">
                  <c:v>203.48</c:v>
                </c:pt>
                <c:pt idx="4">
                  <c:v>235.55</c:v>
                </c:pt>
              </c:numCache>
            </c:numRef>
          </c:val>
        </c:ser>
        <c:dLbls>
          <c:showLegendKey val="0"/>
          <c:showVal val="0"/>
          <c:showCatName val="0"/>
          <c:showSerName val="0"/>
          <c:showPercent val="0"/>
          <c:showBubbleSize val="0"/>
        </c:dLbls>
        <c:gapWidth val="150"/>
        <c:axId val="123181312"/>
        <c:axId val="1231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123181312"/>
        <c:axId val="123191680"/>
      </c:lineChart>
      <c:dateAx>
        <c:axId val="123181312"/>
        <c:scaling>
          <c:orientation val="minMax"/>
        </c:scaling>
        <c:delete val="1"/>
        <c:axPos val="b"/>
        <c:numFmt formatCode="ge" sourceLinked="1"/>
        <c:majorTickMark val="none"/>
        <c:minorTickMark val="none"/>
        <c:tickLblPos val="none"/>
        <c:crossAx val="123191680"/>
        <c:crosses val="autoZero"/>
        <c:auto val="1"/>
        <c:lblOffset val="100"/>
        <c:baseTimeUnit val="years"/>
      </c:dateAx>
      <c:valAx>
        <c:axId val="1231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上島町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7377</v>
      </c>
      <c r="AM8" s="64"/>
      <c r="AN8" s="64"/>
      <c r="AO8" s="64"/>
      <c r="AP8" s="64"/>
      <c r="AQ8" s="64"/>
      <c r="AR8" s="64"/>
      <c r="AS8" s="64"/>
      <c r="AT8" s="63">
        <f>データ!S6</f>
        <v>30.38</v>
      </c>
      <c r="AU8" s="63"/>
      <c r="AV8" s="63"/>
      <c r="AW8" s="63"/>
      <c r="AX8" s="63"/>
      <c r="AY8" s="63"/>
      <c r="AZ8" s="63"/>
      <c r="BA8" s="63"/>
      <c r="BB8" s="63">
        <f>データ!T6</f>
        <v>242.82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76.44</v>
      </c>
      <c r="Q10" s="63"/>
      <c r="R10" s="63"/>
      <c r="S10" s="63"/>
      <c r="T10" s="63"/>
      <c r="U10" s="63"/>
      <c r="V10" s="63"/>
      <c r="W10" s="63">
        <f>データ!P6</f>
        <v>96.37</v>
      </c>
      <c r="X10" s="63"/>
      <c r="Y10" s="63"/>
      <c r="Z10" s="63"/>
      <c r="AA10" s="63"/>
      <c r="AB10" s="63"/>
      <c r="AC10" s="63"/>
      <c r="AD10" s="64">
        <f>データ!Q6</f>
        <v>2160</v>
      </c>
      <c r="AE10" s="64"/>
      <c r="AF10" s="64"/>
      <c r="AG10" s="64"/>
      <c r="AH10" s="64"/>
      <c r="AI10" s="64"/>
      <c r="AJ10" s="64"/>
      <c r="AK10" s="2"/>
      <c r="AL10" s="64">
        <f>データ!U6</f>
        <v>5579</v>
      </c>
      <c r="AM10" s="64"/>
      <c r="AN10" s="64"/>
      <c r="AO10" s="64"/>
      <c r="AP10" s="64"/>
      <c r="AQ10" s="64"/>
      <c r="AR10" s="64"/>
      <c r="AS10" s="64"/>
      <c r="AT10" s="63">
        <f>データ!V6</f>
        <v>1.98</v>
      </c>
      <c r="AU10" s="63"/>
      <c r="AV10" s="63"/>
      <c r="AW10" s="63"/>
      <c r="AX10" s="63"/>
      <c r="AY10" s="63"/>
      <c r="AZ10" s="63"/>
      <c r="BA10" s="63"/>
      <c r="BB10" s="63">
        <f>データ!W6</f>
        <v>2817.68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383562</v>
      </c>
      <c r="D6" s="31">
        <f t="shared" si="3"/>
        <v>47</v>
      </c>
      <c r="E6" s="31">
        <f t="shared" si="3"/>
        <v>17</v>
      </c>
      <c r="F6" s="31">
        <f t="shared" si="3"/>
        <v>4</v>
      </c>
      <c r="G6" s="31">
        <f t="shared" si="3"/>
        <v>0</v>
      </c>
      <c r="H6" s="31" t="str">
        <f t="shared" si="3"/>
        <v>愛媛県　上島町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76.44</v>
      </c>
      <c r="P6" s="32">
        <f t="shared" si="3"/>
        <v>96.37</v>
      </c>
      <c r="Q6" s="32">
        <f t="shared" si="3"/>
        <v>2160</v>
      </c>
      <c r="R6" s="32">
        <f t="shared" si="3"/>
        <v>7377</v>
      </c>
      <c r="S6" s="32">
        <f t="shared" si="3"/>
        <v>30.38</v>
      </c>
      <c r="T6" s="32">
        <f t="shared" si="3"/>
        <v>242.82</v>
      </c>
      <c r="U6" s="32">
        <f t="shared" si="3"/>
        <v>5579</v>
      </c>
      <c r="V6" s="32">
        <f t="shared" si="3"/>
        <v>1.98</v>
      </c>
      <c r="W6" s="32">
        <f t="shared" si="3"/>
        <v>2817.68</v>
      </c>
      <c r="X6" s="33">
        <f>IF(X7="",NA(),X7)</f>
        <v>41.67</v>
      </c>
      <c r="Y6" s="33">
        <f t="shared" ref="Y6:AG6" si="4">IF(Y7="",NA(),Y7)</f>
        <v>67.27</v>
      </c>
      <c r="Z6" s="33">
        <f t="shared" si="4"/>
        <v>86</v>
      </c>
      <c r="AA6" s="33">
        <f t="shared" si="4"/>
        <v>84.51</v>
      </c>
      <c r="AB6" s="33">
        <f t="shared" si="4"/>
        <v>81.099999999999994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1622.51</v>
      </c>
      <c r="BM6" s="33">
        <f t="shared" si="7"/>
        <v>1569.13</v>
      </c>
      <c r="BN6" s="33">
        <f t="shared" si="7"/>
        <v>1436</v>
      </c>
      <c r="BO6" s="32" t="str">
        <f>IF(BO7="","",IF(BO7="-","【-】","【"&amp;SUBSTITUTE(TEXT(BO7,"#,##0.00"),"-","△")&amp;"】"))</f>
        <v>【1,479.31】</v>
      </c>
      <c r="BP6" s="33">
        <f>IF(BP7="",NA(),BP7)</f>
        <v>39.54</v>
      </c>
      <c r="BQ6" s="33">
        <f t="shared" ref="BQ6:BY6" si="8">IF(BQ7="",NA(),BQ7)</f>
        <v>48.32</v>
      </c>
      <c r="BR6" s="33">
        <f t="shared" si="8"/>
        <v>51.19</v>
      </c>
      <c r="BS6" s="33">
        <f t="shared" si="8"/>
        <v>51.86</v>
      </c>
      <c r="BT6" s="33">
        <f t="shared" si="8"/>
        <v>46.59</v>
      </c>
      <c r="BU6" s="33">
        <f t="shared" si="8"/>
        <v>55.15</v>
      </c>
      <c r="BV6" s="33">
        <f t="shared" si="8"/>
        <v>52.89</v>
      </c>
      <c r="BW6" s="33">
        <f t="shared" si="8"/>
        <v>62.83</v>
      </c>
      <c r="BX6" s="33">
        <f t="shared" si="8"/>
        <v>64.63</v>
      </c>
      <c r="BY6" s="33">
        <f t="shared" si="8"/>
        <v>66.56</v>
      </c>
      <c r="BZ6" s="32" t="str">
        <f>IF(BZ7="","",IF(BZ7="-","【-】","【"&amp;SUBSTITUTE(TEXT(BZ7,"#,##0.00"),"-","△")&amp;"】"))</f>
        <v>【63.50】</v>
      </c>
      <c r="CA6" s="33">
        <f>IF(CA7="",NA(),CA7)</f>
        <v>302.51</v>
      </c>
      <c r="CB6" s="33">
        <f t="shared" ref="CB6:CJ6" si="9">IF(CB7="",NA(),CB7)</f>
        <v>229.05</v>
      </c>
      <c r="CC6" s="33">
        <f t="shared" si="9"/>
        <v>223.11</v>
      </c>
      <c r="CD6" s="33">
        <f t="shared" si="9"/>
        <v>203.48</v>
      </c>
      <c r="CE6" s="33">
        <f t="shared" si="9"/>
        <v>235.55</v>
      </c>
      <c r="CF6" s="33">
        <f t="shared" si="9"/>
        <v>283.05</v>
      </c>
      <c r="CG6" s="33">
        <f t="shared" si="9"/>
        <v>300.52</v>
      </c>
      <c r="CH6" s="33">
        <f t="shared" si="9"/>
        <v>250.43</v>
      </c>
      <c r="CI6" s="33">
        <f t="shared" si="9"/>
        <v>245.75</v>
      </c>
      <c r="CJ6" s="33">
        <f t="shared" si="9"/>
        <v>244.29</v>
      </c>
      <c r="CK6" s="32" t="str">
        <f>IF(CK7="","",IF(CK7="-","【-】","【"&amp;SUBSTITUTE(TEXT(CK7,"#,##0.00"),"-","△")&amp;"】"))</f>
        <v>【253.12】</v>
      </c>
      <c r="CL6" s="32">
        <f>IF(CL7="",NA(),CL7)</f>
        <v>0</v>
      </c>
      <c r="CM6" s="33">
        <f t="shared" ref="CM6:CU6" si="10">IF(CM7="",NA(),CM7)</f>
        <v>50.23</v>
      </c>
      <c r="CN6" s="33">
        <f t="shared" si="10"/>
        <v>50.67</v>
      </c>
      <c r="CO6" s="33">
        <f t="shared" si="10"/>
        <v>54.5</v>
      </c>
      <c r="CP6" s="33">
        <f t="shared" si="10"/>
        <v>53.97</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88.65</v>
      </c>
      <c r="CX6" s="33">
        <f t="shared" ref="CX6:DF6" si="11">IF(CX7="",NA(),CX7)</f>
        <v>93.33</v>
      </c>
      <c r="CY6" s="33">
        <f t="shared" si="11"/>
        <v>95.75</v>
      </c>
      <c r="CZ6" s="33">
        <f t="shared" si="11"/>
        <v>95.48</v>
      </c>
      <c r="DA6" s="33">
        <f t="shared" si="11"/>
        <v>94.48</v>
      </c>
      <c r="DB6" s="33">
        <f t="shared" si="11"/>
        <v>72.14</v>
      </c>
      <c r="DC6" s="33">
        <f t="shared" si="11"/>
        <v>71.62</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4" s="34" customFormat="1">
      <c r="A7" s="26"/>
      <c r="B7" s="35">
        <v>2014</v>
      </c>
      <c r="C7" s="35">
        <v>383562</v>
      </c>
      <c r="D7" s="35">
        <v>47</v>
      </c>
      <c r="E7" s="35">
        <v>17</v>
      </c>
      <c r="F7" s="35">
        <v>4</v>
      </c>
      <c r="G7" s="35">
        <v>0</v>
      </c>
      <c r="H7" s="35" t="s">
        <v>96</v>
      </c>
      <c r="I7" s="35" t="s">
        <v>97</v>
      </c>
      <c r="J7" s="35" t="s">
        <v>98</v>
      </c>
      <c r="K7" s="35" t="s">
        <v>99</v>
      </c>
      <c r="L7" s="35" t="s">
        <v>100</v>
      </c>
      <c r="M7" s="36" t="s">
        <v>101</v>
      </c>
      <c r="N7" s="36" t="s">
        <v>102</v>
      </c>
      <c r="O7" s="36">
        <v>76.44</v>
      </c>
      <c r="P7" s="36">
        <v>96.37</v>
      </c>
      <c r="Q7" s="36">
        <v>2160</v>
      </c>
      <c r="R7" s="36">
        <v>7377</v>
      </c>
      <c r="S7" s="36">
        <v>30.38</v>
      </c>
      <c r="T7" s="36">
        <v>242.82</v>
      </c>
      <c r="U7" s="36">
        <v>5579</v>
      </c>
      <c r="V7" s="36">
        <v>1.98</v>
      </c>
      <c r="W7" s="36">
        <v>2817.68</v>
      </c>
      <c r="X7" s="36">
        <v>41.67</v>
      </c>
      <c r="Y7" s="36">
        <v>67.27</v>
      </c>
      <c r="Z7" s="36">
        <v>86</v>
      </c>
      <c r="AA7" s="36">
        <v>84.51</v>
      </c>
      <c r="AB7" s="36">
        <v>81.099999999999994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1622.51</v>
      </c>
      <c r="BM7" s="36">
        <v>1569.13</v>
      </c>
      <c r="BN7" s="36">
        <v>1436</v>
      </c>
      <c r="BO7" s="36">
        <v>1479.31</v>
      </c>
      <c r="BP7" s="36">
        <v>39.54</v>
      </c>
      <c r="BQ7" s="36">
        <v>48.32</v>
      </c>
      <c r="BR7" s="36">
        <v>51.19</v>
      </c>
      <c r="BS7" s="36">
        <v>51.86</v>
      </c>
      <c r="BT7" s="36">
        <v>46.59</v>
      </c>
      <c r="BU7" s="36">
        <v>55.15</v>
      </c>
      <c r="BV7" s="36">
        <v>52.89</v>
      </c>
      <c r="BW7" s="36">
        <v>62.83</v>
      </c>
      <c r="BX7" s="36">
        <v>64.63</v>
      </c>
      <c r="BY7" s="36">
        <v>66.56</v>
      </c>
      <c r="BZ7" s="36">
        <v>63.5</v>
      </c>
      <c r="CA7" s="36">
        <v>302.51</v>
      </c>
      <c r="CB7" s="36">
        <v>229.05</v>
      </c>
      <c r="CC7" s="36">
        <v>223.11</v>
      </c>
      <c r="CD7" s="36">
        <v>203.48</v>
      </c>
      <c r="CE7" s="36">
        <v>235.55</v>
      </c>
      <c r="CF7" s="36">
        <v>283.05</v>
      </c>
      <c r="CG7" s="36">
        <v>300.52</v>
      </c>
      <c r="CH7" s="36">
        <v>250.43</v>
      </c>
      <c r="CI7" s="36">
        <v>245.75</v>
      </c>
      <c r="CJ7" s="36">
        <v>244.29</v>
      </c>
      <c r="CK7" s="36">
        <v>253.12</v>
      </c>
      <c r="CL7" s="36">
        <v>0</v>
      </c>
      <c r="CM7" s="36">
        <v>50.23</v>
      </c>
      <c r="CN7" s="36">
        <v>50.67</v>
      </c>
      <c r="CO7" s="36">
        <v>54.5</v>
      </c>
      <c r="CP7" s="36">
        <v>53.97</v>
      </c>
      <c r="CQ7" s="36">
        <v>36.18</v>
      </c>
      <c r="CR7" s="36">
        <v>36.799999999999997</v>
      </c>
      <c r="CS7" s="36">
        <v>42.31</v>
      </c>
      <c r="CT7" s="36">
        <v>43.65</v>
      </c>
      <c r="CU7" s="36">
        <v>43.58</v>
      </c>
      <c r="CV7" s="36">
        <v>41.06</v>
      </c>
      <c r="CW7" s="36">
        <v>88.65</v>
      </c>
      <c r="CX7" s="36">
        <v>93.33</v>
      </c>
      <c r="CY7" s="36">
        <v>95.75</v>
      </c>
      <c r="CZ7" s="36">
        <v>95.48</v>
      </c>
      <c r="DA7" s="36">
        <v>94.48</v>
      </c>
      <c r="DB7" s="36">
        <v>72.14</v>
      </c>
      <c r="DC7" s="36">
        <v>71.62</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2016-02-24T08:17:07Z</cp:lastPrinted>
  <dcterms:created xsi:type="dcterms:W3CDTF">2016-02-03T09:06:53Z</dcterms:created>
  <dcterms:modified xsi:type="dcterms:W3CDTF">2016-02-24T08:17:10Z</dcterms:modified>
</cp:coreProperties>
</file>