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O6" i="5"/>
  <c r="P10" i="4" s="1"/>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W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<sst xmlns="http://schemas.openxmlformats.org/spreadsheetml/2006/main" count="232" uniqueCount="111">
  <si>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</si>
  <si>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</si>
  <si>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</si>
  <si>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</si>
  <si>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</si>
  <si>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</si>
  <si>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</si>
  <si>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</si>
  <si>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</si>
  <si>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</si>
  <si>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</si>
  <si>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</si>
  <si>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</si>
  <si>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</si>
  <si>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</si>
  <si>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</si>
  <si>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</si>
  <si>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</si>
  <si>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</si>
  <si>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</si>
  <si>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</si>
  <si>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</si>
  <si>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</si>
  <si>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</si>
  <si>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</si>
  <si>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</si>
  <si>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</si>
  <si>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</si>
  <si>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</si>
  <si>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</si>
  <si>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</si>
  <si>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</si>
  <si>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</si>
  <si>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</si>
  <si>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</si>
  <si>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</si>
  <si>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</si>
  <si>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</si>
  <si>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</si>
  <si>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</si>
  <si>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</si>
  <si>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</si>
  <si>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</si>
  <si>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</si>
  <si>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</si>
  <si>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</si>
  <si>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</si>
  <si>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</si>
  <si>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</si>
  <si>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</si>
  <si>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</si>
  <si>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</si>
  <si>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</si>
  <si>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</si>
  <si>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</si>
  <si>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</si>
  <si>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</si>
  <si>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</si>
  <si>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</si>
  <si>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</si>
  <si>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</si>
  <si>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</si>
  <si>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</si>
  <si>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</si>
  <si>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</si>
  <si>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</si>
  <si>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</si>
  <si>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</si>
  <si>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</si>
  <si>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</si>
  <si>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</si>
  <si>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</si>
  <si>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</si>
  <si>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</si>
  <si>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</si>
  <si>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</si>
  <si>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</si>
  <si>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</si>
  <si>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</si>
  <si>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</si>
  <si>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</si>
  <si>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</si>
  <si>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</si>
  <si>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</si>
  <si>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</si>
  <si>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</si>
  <si>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</si>
  <si>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</si>
  <si>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</si>
  <si>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</si>
  <si>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</si>
  <si>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</si>
  <si>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</si>
  <si>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</si>
  <si>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</si>
  <si>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</si>
  <si>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上島町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</si>
  <si>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</si>
  <si>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</si>
  <si>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</si>
  <si>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</si>
  <si>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</si>
  <si>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</si>
  <si>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</si>
  <si>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</si>
  <si>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</si>
  <si>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</si>
  <si>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</si>
  <si>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法非適用的企業であるため、①②に対象となるデータがないが、浄化槽については個々に設置時期も違うことから、定期点検の状況に応じて消耗品の取替・破損施設の修繕をおこなっている状況である。③管渠改善率については、管渠の耐用年数が経過していないため0である。</t>
    <rPh sb="0" eb="2">
      <t>ゲンザイ</t>
    </rPh>
    <rPh sb="3" eb="4">
      <t>ホウ</t>
    </rPh>
    <rPh sb="4" eb="5">
      <t>ヒ</t>
    </rPh>
    <rPh sb="5" eb="7">
      <t>テキヨウ</t>
    </rPh>
    <rPh sb="7" eb="8">
      <t>テキ</t>
    </rPh>
    <rPh sb="8" eb="10">
      <t>キギョウ</t>
    </rPh>
    <rPh sb="19" eb="21">
      <t>タイショウ</t>
    </rPh>
    <rPh sb="32" eb="35">
      <t>ジョウカソウ</t>
    </rPh>
    <rPh sb="40" eb="42">
      <t>ココ</t>
    </rPh>
    <rPh sb="43" eb="45">
      <t>セッチ</t>
    </rPh>
    <rPh sb="45" eb="47">
      <t>ジキ</t>
    </rPh>
    <rPh sb="48" eb="49">
      <t>チガ</t>
    </rPh>
    <rPh sb="55" eb="57">
      <t>テイキ</t>
    </rPh>
    <rPh sb="57" eb="59">
      <t>テンケン</t>
    </rPh>
    <rPh sb="60" eb="62">
      <t>ジョウキョウ</t>
    </rPh>
    <rPh sb="63" eb="64">
      <t>オウ</t>
    </rPh>
    <rPh sb="66" eb="68">
      <t>ショウモウ</t>
    </rPh>
    <rPh sb="68" eb="69">
      <t>ヒン</t>
    </rPh>
    <rPh sb="70" eb="72">
      <t>トリカエ</t>
    </rPh>
    <rPh sb="73" eb="75">
      <t>ハソン</t>
    </rPh>
    <rPh sb="75" eb="77">
      <t>シセツ</t>
    </rPh>
    <rPh sb="78" eb="80">
      <t>シュウゼン</t>
    </rPh>
    <rPh sb="88" eb="90">
      <t>ジョウキョウ</t>
    </rPh>
    <rPh sb="95" eb="100">
      <t>カンキョカイゼンリツ</t>
    </rPh>
    <rPh sb="106" eb="108">
      <t>カンキョ</t>
    </rPh>
    <rPh sb="109" eb="111">
      <t>タイヨウ</t>
    </rPh>
    <rPh sb="111" eb="113">
      <t>ネンスウ</t>
    </rPh>
    <rPh sb="114" eb="116">
      <t>ケイカ</t>
    </rPh>
    <phoneticPr fontId="4"/>
  </si>
  <si>
    <t>浄化槽会計においては、他会計に比べて少人数世帯が多いため、料金収入が少なめである。平成20年度に整備事業が終了し、浄化槽への水洗化率も92.77％となっている。収益的収支については営業費用の約23％を料金収入でまかなっているのみで、また支払利息についても一般会計からの繰入金に頼っている状況である。平成26年度の消費税改定により、収入、費用も増加している。今後も未普及対象への接続働きかけを行っていく。</t>
    <rPh sb="3" eb="5">
      <t>カイケイ</t>
    </rPh>
    <rPh sb="41" eb="43">
      <t>ヘイセイ</t>
    </rPh>
    <rPh sb="45" eb="46">
      <t>ネン</t>
    </rPh>
    <rPh sb="46" eb="47">
      <t>ド</t>
    </rPh>
    <rPh sb="48" eb="50">
      <t>セイビ</t>
    </rPh>
    <rPh sb="50" eb="52">
      <t>ジギョウ</t>
    </rPh>
    <rPh sb="53" eb="55">
      <t>シュウリョウ</t>
    </rPh>
    <rPh sb="57" eb="60">
      <t>ジョウカソウ</t>
    </rPh>
    <rPh sb="62" eb="66">
      <t>スイセンカリツ</t>
    </rPh>
    <rPh sb="80" eb="85">
      <t>シュウエキテキシュウシ</t>
    </rPh>
    <rPh sb="90" eb="94">
      <t>エイギョウヒヨウ</t>
    </rPh>
    <rPh sb="95" eb="96">
      <t>ヤク</t>
    </rPh>
    <rPh sb="100" eb="104">
      <t>リョウキンシュウニュウ</t>
    </rPh>
    <rPh sb="118" eb="120">
      <t>シハライ</t>
    </rPh>
    <rPh sb="120" eb="122">
      <t>リソク</t>
    </rPh>
    <rPh sb="127" eb="131">
      <t>イッパンカイケイ</t>
    </rPh>
    <rPh sb="134" eb="137">
      <t>クリイレキン</t>
    </rPh>
    <rPh sb="138" eb="139">
      <t>タヨ</t>
    </rPh>
    <rPh sb="143" eb="145">
      <t>ジョウキョウ</t>
    </rPh>
    <rPh sb="149" eb="151">
      <t>ヘイセイ</t>
    </rPh>
    <rPh sb="153" eb="155">
      <t>ネンド</t>
    </rPh>
    <rPh sb="156" eb="161">
      <t>ショウヒゼイカイテイ</t>
    </rPh>
    <rPh sb="165" eb="167">
      <t>シュウニュウ</t>
    </rPh>
    <rPh sb="168" eb="170">
      <t>ヒヨウ</t>
    </rPh>
    <rPh sb="171" eb="173">
      <t>ゾウカ</t>
    </rPh>
    <rPh sb="178" eb="180">
      <t>コンゴ</t>
    </rPh>
    <rPh sb="181" eb="184">
      <t>ミフキュウ</t>
    </rPh>
    <rPh sb="184" eb="186">
      <t>タイショウ</t>
    </rPh>
    <rPh sb="188" eb="190">
      <t>セツゾク</t>
    </rPh>
    <rPh sb="190" eb="191">
      <t>ハタラ</t>
    </rPh>
    <rPh sb="195" eb="196">
      <t>オコナ</t>
    </rPh>
    <phoneticPr fontId="4"/>
  </si>
  <si>
    <t>①収益的収支比率について5カ年全体で見ると平成23年度が特筆して高いが、これについては、他年度に比べて経費が少なかったことが主な原因である。会計規模が小さいため変動率が高くなる傾向である。平成26年度73.51％と平成25年度に比べ0.50％増加している。収益的収入において963千円増となったのに対し、収益的支出が950千円増となり、収益的収入のほうが僅かに多かったことが主な原因である。②～④については法非適用企業あるため該当しない。⑤経費回収率については、維持管理費が高く、浄化槽区域は、比較的、高齢者や独居世帯が多いことから営業収入は低い。一般会計からの繰入割合が高くなっている。平成26年度においては23.20％と平成25年度に対して0.88％減となっているが、料金収入自体は71千円と増加しているものの、消費税増税に伴う経費増により一般会計繰入金の占める割合が増えたことが原因である。⑥汚水処理原価については、⑤で説明しているとおり、営業収入が少なく経費が高いため、他会計より給水原価は高額となっている。平成26年度において448.58円と平成25年度に対して5.92円増となっている。有収水量が1,766㎥減少していること、消費税増税による経費が増えたこと等が主な原因である。⑦施設利用率は48.11％と全国平均57.75％と比較してもさほど違いがない。⑧水洗化率については、平成26年度において92.77％と全国でも高い状況であるが、平成25年に対し4.89％の減少があった。これは平成26年度に造船所勤務の外国人が未接続箇所へ入居したことによる（浄化槽全体の対前年の区域内人口△4人、接続人口△13人）。平成28年度には岩城地域において社員寮が完成見込であり、接続人口が増加することから、水洗化率は上昇する見込みである。</t>
    <rPh sb="14" eb="17">
      <t>ネンゼンタイ</t>
    </rPh>
    <rPh sb="18" eb="19">
      <t>ミ</t>
    </rPh>
    <rPh sb="21" eb="23">
      <t>ヘイセイ</t>
    </rPh>
    <rPh sb="25" eb="27">
      <t>ネンド</t>
    </rPh>
    <rPh sb="28" eb="30">
      <t>トクヒツ</t>
    </rPh>
    <rPh sb="32" eb="33">
      <t>タカ</t>
    </rPh>
    <rPh sb="51" eb="53">
      <t>ケイヒ</t>
    </rPh>
    <rPh sb="54" eb="55">
      <t>スク</t>
    </rPh>
    <rPh sb="62" eb="63">
      <t>オモ</t>
    </rPh>
    <rPh sb="64" eb="66">
      <t>ゲンイン</t>
    </rPh>
    <rPh sb="70" eb="74">
      <t>カイケイキボ</t>
    </rPh>
    <rPh sb="75" eb="76">
      <t>チイ</t>
    </rPh>
    <rPh sb="80" eb="83">
      <t>ヘンドウリツ</t>
    </rPh>
    <rPh sb="84" eb="85">
      <t>タカ</t>
    </rPh>
    <rPh sb="88" eb="90">
      <t>ケイコウ</t>
    </rPh>
    <rPh sb="94" eb="96">
      <t>ヘイセイ</t>
    </rPh>
    <rPh sb="98" eb="100">
      <t>ネンド</t>
    </rPh>
    <rPh sb="231" eb="236">
      <t>イジカンリヒ</t>
    </rPh>
    <rPh sb="237" eb="238">
      <t>タカ</t>
    </rPh>
    <rPh sb="260" eb="261">
      <t>オオ</t>
    </rPh>
    <rPh sb="266" eb="270">
      <t>エイギョウシュウニュウ</t>
    </rPh>
    <rPh sb="271" eb="272">
      <t>ヒク</t>
    </rPh>
    <rPh sb="274" eb="278">
      <t>イッパンカイケイ</t>
    </rPh>
    <rPh sb="281" eb="283">
      <t>クリイレ</t>
    </rPh>
    <rPh sb="283" eb="285">
      <t>ワリアイ</t>
    </rPh>
    <rPh sb="286" eb="287">
      <t>タカ</t>
    </rPh>
    <rPh sb="294" eb="296">
      <t>ヘイセイ</t>
    </rPh>
    <rPh sb="298" eb="300">
      <t>ネンド</t>
    </rPh>
    <rPh sb="386" eb="387">
      <t>フ</t>
    </rPh>
    <rPh sb="413" eb="415">
      <t>セツメイ</t>
    </rPh>
    <rPh sb="423" eb="427">
      <t>エイギョウシュウニュウ</t>
    </rPh>
    <rPh sb="428" eb="429">
      <t>スク</t>
    </rPh>
    <rPh sb="431" eb="433">
      <t>ケイヒ</t>
    </rPh>
    <rPh sb="434" eb="435">
      <t>タカ</t>
    </rPh>
    <rPh sb="439" eb="440">
      <t>タ</t>
    </rPh>
    <rPh sb="440" eb="442">
      <t>カイケイ</t>
    </rPh>
    <rPh sb="444" eb="448">
      <t>キュウスイゲンカ</t>
    </rPh>
    <rPh sb="449" eb="451">
      <t>コウガク</t>
    </rPh>
    <rPh sb="458" eb="460">
      <t>ヘイセイ</t>
    </rPh>
    <rPh sb="462" eb="464">
      <t>ネンド</t>
    </rPh>
    <rPh sb="559" eb="563">
      <t>ゼンコクヘイキン</t>
    </rPh>
    <rPh sb="570" eb="572">
      <t>ヒカク</t>
    </rPh>
    <rPh sb="578" eb="579">
      <t>チガ</t>
    </rPh>
    <rPh sb="625" eb="627">
      <t>ヘイセイ</t>
    </rPh>
    <rPh sb="629" eb="630">
      <t>ネン</t>
    </rPh>
    <rPh sb="631" eb="632">
      <t>タイ</t>
    </rPh>
    <rPh sb="639" eb="641">
      <t>ゲンショウ</t>
    </rPh>
    <rPh sb="649" eb="651">
      <t>ヘイセイ</t>
    </rPh>
    <rPh sb="653" eb="655">
      <t>ネンド</t>
    </rPh>
    <rPh sb="656" eb="659">
      <t>ゾウセンジョ</t>
    </rPh>
    <rPh sb="659" eb="661">
      <t>キンム</t>
    </rPh>
    <rPh sb="662" eb="665">
      <t>ガイコクジン</t>
    </rPh>
    <rPh sb="666" eb="669">
      <t>ミセツゾク</t>
    </rPh>
    <rPh sb="669" eb="671">
      <t>カショ</t>
    </rPh>
    <rPh sb="672" eb="674">
      <t>ニュウキョ</t>
    </rPh>
    <rPh sb="704" eb="705">
      <t>クチ</t>
    </rPh>
    <rPh sb="721" eb="723">
      <t>チイキ</t>
    </rPh>
    <rPh sb="733" eb="735">
      <t>ミコミ</t>
    </rPh>
    <rPh sb="739" eb="741">
      <t>セツゾク</t>
    </rPh>
    <rPh sb="741" eb="743">
      <t>ジンコウ</t>
    </rPh>
    <rPh sb="744" eb="746">
      <t>ゾウカ</t>
    </rPh>
    <rPh sb="753" eb="757">
      <t>スイセンカリツ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</si>
</sst>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2152448"/>
        <c:axId val="12215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22152448"/>
        <c:axId val="122154368"/>
      </c:lineChart>
      <c:dateAx>
        <c:axId val="122152448"/>
        <c:scaling>
          <c:orientation val="minMax"/>
        </c:scaling>
        <c:delete val="1"/>
        <c:axPos val="b"/>
        <c:numFmt formatCode="ge" sourceLinked="1"/>
        <c:majorTickMark val="none"/>
        <c:minorTickMark val="none"/>
        <c:tickLblPos val="none"/>
        <c:crossAx val="122154368"/>
        <c:crosses val="autoZero"/>
        <c:auto val="1"/>
        <c:lblOffset val="100"/>
        <c:baseTimeUnit val="years"/>
      </c:dateAx>
      <c:valAx>
        <c:axId val="12215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15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9.09</c:v>
                </c:pt>
                <c:pt idx="1">
                  <c:v>44.32</c:v>
                </c:pt>
                <c:pt idx="2">
                  <c:v>65.53</c:v>
                </c:pt>
                <c:pt idx="3">
                  <c:v>143.18</c:v>
                </c:pt>
                <c:pt idx="4">
                  <c:v>48.11</c:v>
                </c:pt>
              </c:numCache>
            </c:numRef>
          </c:val>
        </c:ser>
        <c:dLbls>
          <c:showLegendKey val="0"/>
          <c:showVal val="0"/>
          <c:showCatName val="0"/>
          <c:showSerName val="0"/>
          <c:showPercent val="0"/>
          <c:showBubbleSize val="0"/>
        </c:dLbls>
        <c:gapWidth val="150"/>
        <c:axId val="132908928"/>
        <c:axId val="13293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132908928"/>
        <c:axId val="132931584"/>
      </c:lineChart>
      <c:dateAx>
        <c:axId val="132908928"/>
        <c:scaling>
          <c:orientation val="minMax"/>
        </c:scaling>
        <c:delete val="1"/>
        <c:axPos val="b"/>
        <c:numFmt formatCode="ge" sourceLinked="1"/>
        <c:majorTickMark val="none"/>
        <c:minorTickMark val="none"/>
        <c:tickLblPos val="none"/>
        <c:crossAx val="132931584"/>
        <c:crosses val="autoZero"/>
        <c:auto val="1"/>
        <c:lblOffset val="100"/>
        <c:baseTimeUnit val="years"/>
      </c:dateAx>
      <c:valAx>
        <c:axId val="13293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90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98.27</c:v>
                </c:pt>
                <c:pt idx="1">
                  <c:v>96.19</c:v>
                </c:pt>
                <c:pt idx="2">
                  <c:v>97.82</c:v>
                </c:pt>
                <c:pt idx="3">
                  <c:v>97.66</c:v>
                </c:pt>
                <c:pt idx="4">
                  <c:v>92.77</c:v>
                </c:pt>
              </c:numCache>
            </c:numRef>
          </c:val>
        </c:ser>
        <c:dLbls>
          <c:showLegendKey val="0"/>
          <c:showVal val="0"/>
          <c:showCatName val="0"/>
          <c:showSerName val="0"/>
          <c:showPercent val="0"/>
          <c:showBubbleSize val="0"/>
        </c:dLbls>
        <c:gapWidth val="150"/>
        <c:axId val="132949504"/>
        <c:axId val="13295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132949504"/>
        <c:axId val="132951424"/>
      </c:lineChart>
      <c:dateAx>
        <c:axId val="132949504"/>
        <c:scaling>
          <c:orientation val="minMax"/>
        </c:scaling>
        <c:delete val="1"/>
        <c:axPos val="b"/>
        <c:numFmt formatCode="ge" sourceLinked="1"/>
        <c:majorTickMark val="none"/>
        <c:minorTickMark val="none"/>
        <c:tickLblPos val="none"/>
        <c:crossAx val="132951424"/>
        <c:crosses val="autoZero"/>
        <c:auto val="1"/>
        <c:lblOffset val="100"/>
        <c:baseTimeUnit val="years"/>
      </c:dateAx>
      <c:valAx>
        <c:axId val="13295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94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74.239999999999995</c:v>
                </c:pt>
                <c:pt idx="1">
                  <c:v>78.66</c:v>
                </c:pt>
                <c:pt idx="2">
                  <c:v>70.16</c:v>
                </c:pt>
                <c:pt idx="3">
                  <c:v>73.010000000000005</c:v>
                </c:pt>
                <c:pt idx="4">
                  <c:v>73.510000000000005</c:v>
                </c:pt>
              </c:numCache>
            </c:numRef>
          </c:val>
        </c:ser>
        <c:dLbls>
          <c:showLegendKey val="0"/>
          <c:showVal val="0"/>
          <c:showCatName val="0"/>
          <c:showSerName val="0"/>
          <c:showPercent val="0"/>
          <c:showBubbleSize val="0"/>
        </c:dLbls>
        <c:gapWidth val="150"/>
        <c:axId val="122459264"/>
        <c:axId val="12246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459264"/>
        <c:axId val="122461184"/>
      </c:lineChart>
      <c:dateAx>
        <c:axId val="122459264"/>
        <c:scaling>
          <c:orientation val="minMax"/>
        </c:scaling>
        <c:delete val="1"/>
        <c:axPos val="b"/>
        <c:numFmt formatCode="ge" sourceLinked="1"/>
        <c:majorTickMark val="none"/>
        <c:minorTickMark val="none"/>
        <c:tickLblPos val="none"/>
        <c:crossAx val="122461184"/>
        <c:crosses val="autoZero"/>
        <c:auto val="1"/>
        <c:lblOffset val="100"/>
        <c:baseTimeUnit val="years"/>
      </c:dateAx>
      <c:valAx>
        <c:axId val="12246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5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893056"/>
        <c:axId val="12289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893056"/>
        <c:axId val="122894976"/>
      </c:lineChart>
      <c:dateAx>
        <c:axId val="122893056"/>
        <c:scaling>
          <c:orientation val="minMax"/>
        </c:scaling>
        <c:delete val="1"/>
        <c:axPos val="b"/>
        <c:numFmt formatCode="ge" sourceLinked="1"/>
        <c:majorTickMark val="none"/>
        <c:minorTickMark val="none"/>
        <c:tickLblPos val="none"/>
        <c:crossAx val="122894976"/>
        <c:crosses val="autoZero"/>
        <c:auto val="1"/>
        <c:lblOffset val="100"/>
        <c:baseTimeUnit val="years"/>
      </c:dateAx>
      <c:valAx>
        <c:axId val="12289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89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933632"/>
        <c:axId val="12293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933632"/>
        <c:axId val="122935552"/>
      </c:lineChart>
      <c:dateAx>
        <c:axId val="122933632"/>
        <c:scaling>
          <c:orientation val="minMax"/>
        </c:scaling>
        <c:delete val="1"/>
        <c:axPos val="b"/>
        <c:numFmt formatCode="ge" sourceLinked="1"/>
        <c:majorTickMark val="none"/>
        <c:minorTickMark val="none"/>
        <c:tickLblPos val="none"/>
        <c:crossAx val="122935552"/>
        <c:crosses val="autoZero"/>
        <c:auto val="1"/>
        <c:lblOffset val="100"/>
        <c:baseTimeUnit val="years"/>
      </c:dateAx>
      <c:valAx>
        <c:axId val="12293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93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737280"/>
        <c:axId val="13275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737280"/>
        <c:axId val="132755840"/>
      </c:lineChart>
      <c:dateAx>
        <c:axId val="132737280"/>
        <c:scaling>
          <c:orientation val="minMax"/>
        </c:scaling>
        <c:delete val="1"/>
        <c:axPos val="b"/>
        <c:numFmt formatCode="ge" sourceLinked="1"/>
        <c:majorTickMark val="none"/>
        <c:minorTickMark val="none"/>
        <c:tickLblPos val="none"/>
        <c:crossAx val="132755840"/>
        <c:crosses val="autoZero"/>
        <c:auto val="1"/>
        <c:lblOffset val="100"/>
        <c:baseTimeUnit val="years"/>
      </c:dateAx>
      <c:valAx>
        <c:axId val="13275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73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781952"/>
        <c:axId val="13278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781952"/>
        <c:axId val="132784128"/>
      </c:lineChart>
      <c:dateAx>
        <c:axId val="132781952"/>
        <c:scaling>
          <c:orientation val="minMax"/>
        </c:scaling>
        <c:delete val="1"/>
        <c:axPos val="b"/>
        <c:numFmt formatCode="ge" sourceLinked="1"/>
        <c:majorTickMark val="none"/>
        <c:minorTickMark val="none"/>
        <c:tickLblPos val="none"/>
        <c:crossAx val="132784128"/>
        <c:crosses val="autoZero"/>
        <c:auto val="1"/>
        <c:lblOffset val="100"/>
        <c:baseTimeUnit val="years"/>
      </c:dateAx>
      <c:valAx>
        <c:axId val="13278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78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2802048"/>
        <c:axId val="13280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132802048"/>
        <c:axId val="132803968"/>
      </c:lineChart>
      <c:dateAx>
        <c:axId val="132802048"/>
        <c:scaling>
          <c:orientation val="minMax"/>
        </c:scaling>
        <c:delete val="1"/>
        <c:axPos val="b"/>
        <c:numFmt formatCode="ge" sourceLinked="1"/>
        <c:majorTickMark val="none"/>
        <c:minorTickMark val="none"/>
        <c:tickLblPos val="none"/>
        <c:crossAx val="132803968"/>
        <c:crosses val="autoZero"/>
        <c:auto val="1"/>
        <c:lblOffset val="100"/>
        <c:baseTimeUnit val="years"/>
      </c:dateAx>
      <c:valAx>
        <c:axId val="13280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80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25.19</c:v>
                </c:pt>
                <c:pt idx="1">
                  <c:v>27.88</c:v>
                </c:pt>
                <c:pt idx="2">
                  <c:v>26</c:v>
                </c:pt>
                <c:pt idx="3">
                  <c:v>24.08</c:v>
                </c:pt>
                <c:pt idx="4">
                  <c:v>23.2</c:v>
                </c:pt>
              </c:numCache>
            </c:numRef>
          </c:val>
        </c:ser>
        <c:dLbls>
          <c:showLegendKey val="0"/>
          <c:showVal val="0"/>
          <c:showCatName val="0"/>
          <c:showSerName val="0"/>
          <c:showPercent val="0"/>
          <c:showBubbleSize val="0"/>
        </c:dLbls>
        <c:gapWidth val="150"/>
        <c:axId val="133125248"/>
        <c:axId val="13312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133125248"/>
        <c:axId val="133127168"/>
      </c:lineChart>
      <c:dateAx>
        <c:axId val="133125248"/>
        <c:scaling>
          <c:orientation val="minMax"/>
        </c:scaling>
        <c:delete val="1"/>
        <c:axPos val="b"/>
        <c:numFmt formatCode="ge" sourceLinked="1"/>
        <c:majorTickMark val="none"/>
        <c:minorTickMark val="none"/>
        <c:tickLblPos val="none"/>
        <c:crossAx val="133127168"/>
        <c:crosses val="autoZero"/>
        <c:auto val="1"/>
        <c:lblOffset val="100"/>
        <c:baseTimeUnit val="years"/>
      </c:dateAx>
      <c:valAx>
        <c:axId val="13312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12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439.24</c:v>
                </c:pt>
                <c:pt idx="1">
                  <c:v>356.26</c:v>
                </c:pt>
                <c:pt idx="2">
                  <c:v>386.81</c:v>
                </c:pt>
                <c:pt idx="3">
                  <c:v>442.66</c:v>
                </c:pt>
                <c:pt idx="4">
                  <c:v>448.58</c:v>
                </c:pt>
              </c:numCache>
            </c:numRef>
          </c:val>
        </c:ser>
        <c:dLbls>
          <c:showLegendKey val="0"/>
          <c:showVal val="0"/>
          <c:showCatName val="0"/>
          <c:showSerName val="0"/>
          <c:showPercent val="0"/>
          <c:showBubbleSize val="0"/>
        </c:dLbls>
        <c:gapWidth val="150"/>
        <c:axId val="133144576"/>
        <c:axId val="13314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133144576"/>
        <c:axId val="133146496"/>
      </c:lineChart>
      <c:dateAx>
        <c:axId val="133144576"/>
        <c:scaling>
          <c:orientation val="minMax"/>
        </c:scaling>
        <c:delete val="1"/>
        <c:axPos val="b"/>
        <c:numFmt formatCode="ge" sourceLinked="1"/>
        <c:majorTickMark val="none"/>
        <c:minorTickMark val="none"/>
        <c:tickLblPos val="none"/>
        <c:crossAx val="133146496"/>
        <c:crosses val="autoZero"/>
        <c:auto val="1"/>
        <c:lblOffset val="100"/>
        <c:baseTimeUnit val="years"/>
      </c:dateAx>
      <c:valAx>
        <c:axId val="13314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14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K33" zoomScaleNormal="100" workbookViewId="0">
      <selection activeCell="AU36" sqref="AU3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上島町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7377</v>
      </c>
      <c r="AM8" s="47"/>
      <c r="AN8" s="47"/>
      <c r="AO8" s="47"/>
      <c r="AP8" s="47"/>
      <c r="AQ8" s="47"/>
      <c r="AR8" s="47"/>
      <c r="AS8" s="47"/>
      <c r="AT8" s="43">
        <f>データ!S6</f>
        <v>30.38</v>
      </c>
      <c r="AU8" s="43"/>
      <c r="AV8" s="43"/>
      <c r="AW8" s="43"/>
      <c r="AX8" s="43"/>
      <c r="AY8" s="43"/>
      <c r="AZ8" s="43"/>
      <c r="BA8" s="43"/>
      <c r="BB8" s="43">
        <f>データ!T6</f>
        <v>242.82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4.74</v>
      </c>
      <c r="Q10" s="43"/>
      <c r="R10" s="43"/>
      <c r="S10" s="43"/>
      <c r="T10" s="43"/>
      <c r="U10" s="43"/>
      <c r="V10" s="43"/>
      <c r="W10" s="43">
        <f>データ!P6</f>
        <v>100</v>
      </c>
      <c r="X10" s="43"/>
      <c r="Y10" s="43"/>
      <c r="Z10" s="43"/>
      <c r="AA10" s="43"/>
      <c r="AB10" s="43"/>
      <c r="AC10" s="43"/>
      <c r="AD10" s="47">
        <f>データ!Q6</f>
        <v>2160</v>
      </c>
      <c r="AE10" s="47"/>
      <c r="AF10" s="47"/>
      <c r="AG10" s="47"/>
      <c r="AH10" s="47"/>
      <c r="AI10" s="47"/>
      <c r="AJ10" s="47"/>
      <c r="AK10" s="2"/>
      <c r="AL10" s="47">
        <f>データ!U6</f>
        <v>346</v>
      </c>
      <c r="AM10" s="47"/>
      <c r="AN10" s="47"/>
      <c r="AO10" s="47"/>
      <c r="AP10" s="47"/>
      <c r="AQ10" s="47"/>
      <c r="AR10" s="47"/>
      <c r="AS10" s="47"/>
      <c r="AT10" s="43">
        <f>データ!V6</f>
        <v>21.3</v>
      </c>
      <c r="AU10" s="43"/>
      <c r="AV10" s="43"/>
      <c r="AW10" s="43"/>
      <c r="AX10" s="43"/>
      <c r="AY10" s="43"/>
      <c r="AZ10" s="43"/>
      <c r="BA10" s="43"/>
      <c r="BB10" s="43">
        <f>データ!W6</f>
        <v>16.239999999999998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110</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81"/>
      <c r="BM34" s="82"/>
      <c r="BN34" s="82"/>
      <c r="BO34" s="82"/>
      <c r="BP34" s="82"/>
      <c r="BQ34" s="82"/>
      <c r="BR34" s="82"/>
      <c r="BS34" s="82"/>
      <c r="BT34" s="82"/>
      <c r="BU34" s="82"/>
      <c r="BV34" s="82"/>
      <c r="BW34" s="82"/>
      <c r="BX34" s="82"/>
      <c r="BY34" s="82"/>
      <c r="BZ34" s="83"/>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7" t="s">
        <v>108</v>
      </c>
      <c r="BM47" s="68"/>
      <c r="BN47" s="68"/>
      <c r="BO47" s="68"/>
      <c r="BP47" s="68"/>
      <c r="BQ47" s="68"/>
      <c r="BR47" s="68"/>
      <c r="BS47" s="68"/>
      <c r="BT47" s="68"/>
      <c r="BU47" s="68"/>
      <c r="BV47" s="68"/>
      <c r="BW47" s="68"/>
      <c r="BX47" s="68"/>
      <c r="BY47" s="68"/>
      <c r="BZ47" s="6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7"/>
      <c r="BM48" s="68"/>
      <c r="BN48" s="68"/>
      <c r="BO48" s="68"/>
      <c r="BP48" s="68"/>
      <c r="BQ48" s="68"/>
      <c r="BR48" s="68"/>
      <c r="BS48" s="68"/>
      <c r="BT48" s="68"/>
      <c r="BU48" s="68"/>
      <c r="BV48" s="68"/>
      <c r="BW48" s="68"/>
      <c r="BX48" s="68"/>
      <c r="BY48" s="68"/>
      <c r="BZ48" s="6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7"/>
      <c r="BM49" s="68"/>
      <c r="BN49" s="68"/>
      <c r="BO49" s="68"/>
      <c r="BP49" s="68"/>
      <c r="BQ49" s="68"/>
      <c r="BR49" s="68"/>
      <c r="BS49" s="68"/>
      <c r="BT49" s="68"/>
      <c r="BU49" s="68"/>
      <c r="BV49" s="68"/>
      <c r="BW49" s="68"/>
      <c r="BX49" s="68"/>
      <c r="BY49" s="68"/>
      <c r="BZ49" s="6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7"/>
      <c r="BM50" s="68"/>
      <c r="BN50" s="68"/>
      <c r="BO50" s="68"/>
      <c r="BP50" s="68"/>
      <c r="BQ50" s="68"/>
      <c r="BR50" s="68"/>
      <c r="BS50" s="68"/>
      <c r="BT50" s="68"/>
      <c r="BU50" s="68"/>
      <c r="BV50" s="68"/>
      <c r="BW50" s="68"/>
      <c r="BX50" s="68"/>
      <c r="BY50" s="68"/>
      <c r="BZ50" s="6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7"/>
      <c r="BM51" s="68"/>
      <c r="BN51" s="68"/>
      <c r="BO51" s="68"/>
      <c r="BP51" s="68"/>
      <c r="BQ51" s="68"/>
      <c r="BR51" s="68"/>
      <c r="BS51" s="68"/>
      <c r="BT51" s="68"/>
      <c r="BU51" s="68"/>
      <c r="BV51" s="68"/>
      <c r="BW51" s="68"/>
      <c r="BX51" s="68"/>
      <c r="BY51" s="68"/>
      <c r="BZ51" s="6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7"/>
      <c r="BM52" s="68"/>
      <c r="BN52" s="68"/>
      <c r="BO52" s="68"/>
      <c r="BP52" s="68"/>
      <c r="BQ52" s="68"/>
      <c r="BR52" s="68"/>
      <c r="BS52" s="68"/>
      <c r="BT52" s="68"/>
      <c r="BU52" s="68"/>
      <c r="BV52" s="68"/>
      <c r="BW52" s="68"/>
      <c r="BX52" s="68"/>
      <c r="BY52" s="68"/>
      <c r="BZ52" s="6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7"/>
      <c r="BM53" s="68"/>
      <c r="BN53" s="68"/>
      <c r="BO53" s="68"/>
      <c r="BP53" s="68"/>
      <c r="BQ53" s="68"/>
      <c r="BR53" s="68"/>
      <c r="BS53" s="68"/>
      <c r="BT53" s="68"/>
      <c r="BU53" s="68"/>
      <c r="BV53" s="68"/>
      <c r="BW53" s="68"/>
      <c r="BX53" s="68"/>
      <c r="BY53" s="68"/>
      <c r="BZ53" s="6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7"/>
      <c r="BM54" s="68"/>
      <c r="BN54" s="68"/>
      <c r="BO54" s="68"/>
      <c r="BP54" s="68"/>
      <c r="BQ54" s="68"/>
      <c r="BR54" s="68"/>
      <c r="BS54" s="68"/>
      <c r="BT54" s="68"/>
      <c r="BU54" s="68"/>
      <c r="BV54" s="68"/>
      <c r="BW54" s="68"/>
      <c r="BX54" s="68"/>
      <c r="BY54" s="68"/>
      <c r="BZ54" s="6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7"/>
      <c r="BM55" s="68"/>
      <c r="BN55" s="68"/>
      <c r="BO55" s="68"/>
      <c r="BP55" s="68"/>
      <c r="BQ55" s="68"/>
      <c r="BR55" s="68"/>
      <c r="BS55" s="68"/>
      <c r="BT55" s="68"/>
      <c r="BU55" s="68"/>
      <c r="BV55" s="68"/>
      <c r="BW55" s="68"/>
      <c r="BX55" s="68"/>
      <c r="BY55" s="68"/>
      <c r="BZ55" s="69"/>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67"/>
      <c r="BM56" s="68"/>
      <c r="BN56" s="68"/>
      <c r="BO56" s="68"/>
      <c r="BP56" s="68"/>
      <c r="BQ56" s="68"/>
      <c r="BR56" s="68"/>
      <c r="BS56" s="68"/>
      <c r="BT56" s="68"/>
      <c r="BU56" s="68"/>
      <c r="BV56" s="68"/>
      <c r="BW56" s="68"/>
      <c r="BX56" s="68"/>
      <c r="BY56" s="68"/>
      <c r="BZ56" s="69"/>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67"/>
      <c r="BM57" s="68"/>
      <c r="BN57" s="68"/>
      <c r="BO57" s="68"/>
      <c r="BP57" s="68"/>
      <c r="BQ57" s="68"/>
      <c r="BR57" s="68"/>
      <c r="BS57" s="68"/>
      <c r="BT57" s="68"/>
      <c r="BU57" s="68"/>
      <c r="BV57" s="68"/>
      <c r="BW57" s="68"/>
      <c r="BX57" s="68"/>
      <c r="BY57" s="68"/>
      <c r="BZ57" s="6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7"/>
      <c r="BM58" s="68"/>
      <c r="BN58" s="68"/>
      <c r="BO58" s="68"/>
      <c r="BP58" s="68"/>
      <c r="BQ58" s="68"/>
      <c r="BR58" s="68"/>
      <c r="BS58" s="68"/>
      <c r="BT58" s="68"/>
      <c r="BU58" s="68"/>
      <c r="BV58" s="68"/>
      <c r="BW58" s="68"/>
      <c r="BX58" s="68"/>
      <c r="BY58" s="68"/>
      <c r="BZ58" s="6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7"/>
      <c r="BM59" s="68"/>
      <c r="BN59" s="68"/>
      <c r="BO59" s="68"/>
      <c r="BP59" s="68"/>
      <c r="BQ59" s="68"/>
      <c r="BR59" s="68"/>
      <c r="BS59" s="68"/>
      <c r="BT59" s="68"/>
      <c r="BU59" s="68"/>
      <c r="BV59" s="68"/>
      <c r="BW59" s="68"/>
      <c r="BX59" s="68"/>
      <c r="BY59" s="68"/>
      <c r="BZ59" s="69"/>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7"/>
      <c r="BM60" s="68"/>
      <c r="BN60" s="68"/>
      <c r="BO60" s="68"/>
      <c r="BP60" s="68"/>
      <c r="BQ60" s="68"/>
      <c r="BR60" s="68"/>
      <c r="BS60" s="68"/>
      <c r="BT60" s="68"/>
      <c r="BU60" s="68"/>
      <c r="BV60" s="68"/>
      <c r="BW60" s="68"/>
      <c r="BX60" s="68"/>
      <c r="BY60" s="68"/>
      <c r="BZ60" s="69"/>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7"/>
      <c r="BM61" s="68"/>
      <c r="BN61" s="68"/>
      <c r="BO61" s="68"/>
      <c r="BP61" s="68"/>
      <c r="BQ61" s="68"/>
      <c r="BR61" s="68"/>
      <c r="BS61" s="68"/>
      <c r="BT61" s="68"/>
      <c r="BU61" s="68"/>
      <c r="BV61" s="68"/>
      <c r="BW61" s="68"/>
      <c r="BX61" s="68"/>
      <c r="BY61" s="68"/>
      <c r="BZ61" s="6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7"/>
      <c r="BM62" s="68"/>
      <c r="BN62" s="68"/>
      <c r="BO62" s="68"/>
      <c r="BP62" s="68"/>
      <c r="BQ62" s="68"/>
      <c r="BR62" s="68"/>
      <c r="BS62" s="68"/>
      <c r="BT62" s="68"/>
      <c r="BU62" s="68"/>
      <c r="BV62" s="68"/>
      <c r="BW62" s="68"/>
      <c r="BX62" s="68"/>
      <c r="BY62" s="68"/>
      <c r="BZ62" s="6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0"/>
      <c r="BM63" s="71"/>
      <c r="BN63" s="71"/>
      <c r="BO63" s="71"/>
      <c r="BP63" s="71"/>
      <c r="BQ63" s="71"/>
      <c r="BR63" s="71"/>
      <c r="BS63" s="71"/>
      <c r="BT63" s="71"/>
      <c r="BU63" s="71"/>
      <c r="BV63" s="71"/>
      <c r="BW63" s="71"/>
      <c r="BX63" s="71"/>
      <c r="BY63" s="71"/>
      <c r="BZ63" s="7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7" t="s">
        <v>109</v>
      </c>
      <c r="BM66" s="68"/>
      <c r="BN66" s="68"/>
      <c r="BO66" s="68"/>
      <c r="BP66" s="68"/>
      <c r="BQ66" s="68"/>
      <c r="BR66" s="68"/>
      <c r="BS66" s="68"/>
      <c r="BT66" s="68"/>
      <c r="BU66" s="68"/>
      <c r="BV66" s="68"/>
      <c r="BW66" s="68"/>
      <c r="BX66" s="68"/>
      <c r="BY66" s="68"/>
      <c r="BZ66" s="6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7"/>
      <c r="BM67" s="68"/>
      <c r="BN67" s="68"/>
      <c r="BO67" s="68"/>
      <c r="BP67" s="68"/>
      <c r="BQ67" s="68"/>
      <c r="BR67" s="68"/>
      <c r="BS67" s="68"/>
      <c r="BT67" s="68"/>
      <c r="BU67" s="68"/>
      <c r="BV67" s="68"/>
      <c r="BW67" s="68"/>
      <c r="BX67" s="68"/>
      <c r="BY67" s="68"/>
      <c r="BZ67" s="6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7"/>
      <c r="BM68" s="68"/>
      <c r="BN68" s="68"/>
      <c r="BO68" s="68"/>
      <c r="BP68" s="68"/>
      <c r="BQ68" s="68"/>
      <c r="BR68" s="68"/>
      <c r="BS68" s="68"/>
      <c r="BT68" s="68"/>
      <c r="BU68" s="68"/>
      <c r="BV68" s="68"/>
      <c r="BW68" s="68"/>
      <c r="BX68" s="68"/>
      <c r="BY68" s="68"/>
      <c r="BZ68" s="6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7"/>
      <c r="BM69" s="68"/>
      <c r="BN69" s="68"/>
      <c r="BO69" s="68"/>
      <c r="BP69" s="68"/>
      <c r="BQ69" s="68"/>
      <c r="BR69" s="68"/>
      <c r="BS69" s="68"/>
      <c r="BT69" s="68"/>
      <c r="BU69" s="68"/>
      <c r="BV69" s="68"/>
      <c r="BW69" s="68"/>
      <c r="BX69" s="68"/>
      <c r="BY69" s="68"/>
      <c r="BZ69" s="6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7"/>
      <c r="BM70" s="68"/>
      <c r="BN70" s="68"/>
      <c r="BO70" s="68"/>
      <c r="BP70" s="68"/>
      <c r="BQ70" s="68"/>
      <c r="BR70" s="68"/>
      <c r="BS70" s="68"/>
      <c r="BT70" s="68"/>
      <c r="BU70" s="68"/>
      <c r="BV70" s="68"/>
      <c r="BW70" s="68"/>
      <c r="BX70" s="68"/>
      <c r="BY70" s="68"/>
      <c r="BZ70" s="6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7"/>
      <c r="BM71" s="68"/>
      <c r="BN71" s="68"/>
      <c r="BO71" s="68"/>
      <c r="BP71" s="68"/>
      <c r="BQ71" s="68"/>
      <c r="BR71" s="68"/>
      <c r="BS71" s="68"/>
      <c r="BT71" s="68"/>
      <c r="BU71" s="68"/>
      <c r="BV71" s="68"/>
      <c r="BW71" s="68"/>
      <c r="BX71" s="68"/>
      <c r="BY71" s="68"/>
      <c r="BZ71" s="6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7"/>
      <c r="BM72" s="68"/>
      <c r="BN72" s="68"/>
      <c r="BO72" s="68"/>
      <c r="BP72" s="68"/>
      <c r="BQ72" s="68"/>
      <c r="BR72" s="68"/>
      <c r="BS72" s="68"/>
      <c r="BT72" s="68"/>
      <c r="BU72" s="68"/>
      <c r="BV72" s="68"/>
      <c r="BW72" s="68"/>
      <c r="BX72" s="68"/>
      <c r="BY72" s="68"/>
      <c r="BZ72" s="6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7"/>
      <c r="BM73" s="68"/>
      <c r="BN73" s="68"/>
      <c r="BO73" s="68"/>
      <c r="BP73" s="68"/>
      <c r="BQ73" s="68"/>
      <c r="BR73" s="68"/>
      <c r="BS73" s="68"/>
      <c r="BT73" s="68"/>
      <c r="BU73" s="68"/>
      <c r="BV73" s="68"/>
      <c r="BW73" s="68"/>
      <c r="BX73" s="68"/>
      <c r="BY73" s="68"/>
      <c r="BZ73" s="6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7"/>
      <c r="BM74" s="68"/>
      <c r="BN74" s="68"/>
      <c r="BO74" s="68"/>
      <c r="BP74" s="68"/>
      <c r="BQ74" s="68"/>
      <c r="BR74" s="68"/>
      <c r="BS74" s="68"/>
      <c r="BT74" s="68"/>
      <c r="BU74" s="68"/>
      <c r="BV74" s="68"/>
      <c r="BW74" s="68"/>
      <c r="BX74" s="68"/>
      <c r="BY74" s="68"/>
      <c r="BZ74" s="6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7"/>
      <c r="BM75" s="68"/>
      <c r="BN75" s="68"/>
      <c r="BO75" s="68"/>
      <c r="BP75" s="68"/>
      <c r="BQ75" s="68"/>
      <c r="BR75" s="68"/>
      <c r="BS75" s="68"/>
      <c r="BT75" s="68"/>
      <c r="BU75" s="68"/>
      <c r="BV75" s="68"/>
      <c r="BW75" s="68"/>
      <c r="BX75" s="68"/>
      <c r="BY75" s="68"/>
      <c r="BZ75" s="6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7"/>
      <c r="BM76" s="68"/>
      <c r="BN76" s="68"/>
      <c r="BO76" s="68"/>
      <c r="BP76" s="68"/>
      <c r="BQ76" s="68"/>
      <c r="BR76" s="68"/>
      <c r="BS76" s="68"/>
      <c r="BT76" s="68"/>
      <c r="BU76" s="68"/>
      <c r="BV76" s="68"/>
      <c r="BW76" s="68"/>
      <c r="BX76" s="68"/>
      <c r="BY76" s="68"/>
      <c r="BZ76" s="6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7"/>
      <c r="BM77" s="68"/>
      <c r="BN77" s="68"/>
      <c r="BO77" s="68"/>
      <c r="BP77" s="68"/>
      <c r="BQ77" s="68"/>
      <c r="BR77" s="68"/>
      <c r="BS77" s="68"/>
      <c r="BT77" s="68"/>
      <c r="BU77" s="68"/>
      <c r="BV77" s="68"/>
      <c r="BW77" s="68"/>
      <c r="BX77" s="68"/>
      <c r="BY77" s="68"/>
      <c r="BZ77" s="6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7"/>
      <c r="BM78" s="68"/>
      <c r="BN78" s="68"/>
      <c r="BO78" s="68"/>
      <c r="BP78" s="68"/>
      <c r="BQ78" s="68"/>
      <c r="BR78" s="68"/>
      <c r="BS78" s="68"/>
      <c r="BT78" s="68"/>
      <c r="BU78" s="68"/>
      <c r="BV78" s="68"/>
      <c r="BW78" s="68"/>
      <c r="BX78" s="68"/>
      <c r="BY78" s="68"/>
      <c r="BZ78" s="69"/>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67"/>
      <c r="BM79" s="68"/>
      <c r="BN79" s="68"/>
      <c r="BO79" s="68"/>
      <c r="BP79" s="68"/>
      <c r="BQ79" s="68"/>
      <c r="BR79" s="68"/>
      <c r="BS79" s="68"/>
      <c r="BT79" s="68"/>
      <c r="BU79" s="68"/>
      <c r="BV79" s="68"/>
      <c r="BW79" s="68"/>
      <c r="BX79" s="68"/>
      <c r="BY79" s="68"/>
      <c r="BZ79" s="69"/>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67"/>
      <c r="BM80" s="68"/>
      <c r="BN80" s="68"/>
      <c r="BO80" s="68"/>
      <c r="BP80" s="68"/>
      <c r="BQ80" s="68"/>
      <c r="BR80" s="68"/>
      <c r="BS80" s="68"/>
      <c r="BT80" s="68"/>
      <c r="BU80" s="68"/>
      <c r="BV80" s="68"/>
      <c r="BW80" s="68"/>
      <c r="BX80" s="68"/>
      <c r="BY80" s="68"/>
      <c r="BZ80" s="6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7"/>
      <c r="BM81" s="68"/>
      <c r="BN81" s="68"/>
      <c r="BO81" s="68"/>
      <c r="BP81" s="68"/>
      <c r="BQ81" s="68"/>
      <c r="BR81" s="68"/>
      <c r="BS81" s="68"/>
      <c r="BT81" s="68"/>
      <c r="BU81" s="68"/>
      <c r="BV81" s="68"/>
      <c r="BW81" s="68"/>
      <c r="BX81" s="68"/>
      <c r="BY81" s="68"/>
      <c r="BZ81" s="6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0"/>
      <c r="BM82" s="71"/>
      <c r="BN82" s="71"/>
      <c r="BO82" s="71"/>
      <c r="BP82" s="71"/>
      <c r="BQ82" s="71"/>
      <c r="BR82" s="71"/>
      <c r="BS82" s="71"/>
      <c r="BT82" s="71"/>
      <c r="BU82" s="71"/>
      <c r="BV82" s="71"/>
      <c r="BW82" s="71"/>
      <c r="BX82" s="71"/>
      <c r="BY82" s="71"/>
      <c r="BZ82" s="72"/>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K1" workbookViewId="0">
      <selection activeCell="CP13" sqref="CP13"/>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383562</v>
      </c>
      <c r="D6" s="31">
        <f t="shared" si="3"/>
        <v>47</v>
      </c>
      <c r="E6" s="31">
        <f t="shared" si="3"/>
        <v>18</v>
      </c>
      <c r="F6" s="31">
        <f t="shared" si="3"/>
        <v>0</v>
      </c>
      <c r="G6" s="31">
        <f t="shared" si="3"/>
        <v>0</v>
      </c>
      <c r="H6" s="31" t="str">
        <f t="shared" si="3"/>
        <v>愛媛県　上島町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4.74</v>
      </c>
      <c r="P6" s="32">
        <f t="shared" si="3"/>
        <v>100</v>
      </c>
      <c r="Q6" s="32">
        <f t="shared" si="3"/>
        <v>2160</v>
      </c>
      <c r="R6" s="32">
        <f t="shared" si="3"/>
        <v>7377</v>
      </c>
      <c r="S6" s="32">
        <f t="shared" si="3"/>
        <v>30.38</v>
      </c>
      <c r="T6" s="32">
        <f t="shared" si="3"/>
        <v>242.82</v>
      </c>
      <c r="U6" s="32">
        <f t="shared" si="3"/>
        <v>346</v>
      </c>
      <c r="V6" s="32">
        <f t="shared" si="3"/>
        <v>21.3</v>
      </c>
      <c r="W6" s="32">
        <f t="shared" si="3"/>
        <v>16.239999999999998</v>
      </c>
      <c r="X6" s="33">
        <f>IF(X7="",NA(),X7)</f>
        <v>74.239999999999995</v>
      </c>
      <c r="Y6" s="33">
        <f t="shared" ref="Y6:AG6" si="4">IF(Y7="",NA(),Y7)</f>
        <v>78.66</v>
      </c>
      <c r="Z6" s="33">
        <f t="shared" si="4"/>
        <v>70.16</v>
      </c>
      <c r="AA6" s="33">
        <f t="shared" si="4"/>
        <v>73.010000000000005</v>
      </c>
      <c r="AB6" s="33">
        <f t="shared" si="4"/>
        <v>73.510000000000005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442.18</v>
      </c>
      <c r="BK6" s="33">
        <f t="shared" si="7"/>
        <v>421.01</v>
      </c>
      <c r="BL6" s="33">
        <f t="shared" si="7"/>
        <v>430.64</v>
      </c>
      <c r="BM6" s="33">
        <f t="shared" si="7"/>
        <v>446.63</v>
      </c>
      <c r="BN6" s="33">
        <f t="shared" si="7"/>
        <v>416.91</v>
      </c>
      <c r="BO6" s="32" t="str">
        <f>IF(BO7="","",IF(BO7="-","【-】","【"&amp;SUBSTITUTE(TEXT(BO7,"#,##0.00"),"-","△")&amp;"】"))</f>
        <v>【375.36】</v>
      </c>
      <c r="BP6" s="33">
        <f>IF(BP7="",NA(),BP7)</f>
        <v>25.19</v>
      </c>
      <c r="BQ6" s="33">
        <f t="shared" ref="BQ6:BY6" si="8">IF(BQ7="",NA(),BQ7)</f>
        <v>27.88</v>
      </c>
      <c r="BR6" s="33">
        <f t="shared" si="8"/>
        <v>26</v>
      </c>
      <c r="BS6" s="33">
        <f t="shared" si="8"/>
        <v>24.08</v>
      </c>
      <c r="BT6" s="33">
        <f t="shared" si="8"/>
        <v>23.2</v>
      </c>
      <c r="BU6" s="33">
        <f t="shared" si="8"/>
        <v>61.59</v>
      </c>
      <c r="BV6" s="33">
        <f t="shared" si="8"/>
        <v>58.98</v>
      </c>
      <c r="BW6" s="33">
        <f t="shared" si="8"/>
        <v>58.78</v>
      </c>
      <c r="BX6" s="33">
        <f t="shared" si="8"/>
        <v>58.53</v>
      </c>
      <c r="BY6" s="33">
        <f t="shared" si="8"/>
        <v>57.93</v>
      </c>
      <c r="BZ6" s="32" t="str">
        <f>IF(BZ7="","",IF(BZ7="-","【-】","【"&amp;SUBSTITUTE(TEXT(BZ7,"#,##0.00"),"-","△")&amp;"】"))</f>
        <v>【60.44】</v>
      </c>
      <c r="CA6" s="33">
        <f>IF(CA7="",NA(),CA7)</f>
        <v>439.24</v>
      </c>
      <c r="CB6" s="33">
        <f t="shared" ref="CB6:CJ6" si="9">IF(CB7="",NA(),CB7)</f>
        <v>356.26</v>
      </c>
      <c r="CC6" s="33">
        <f t="shared" si="9"/>
        <v>386.81</v>
      </c>
      <c r="CD6" s="33">
        <f t="shared" si="9"/>
        <v>442.66</v>
      </c>
      <c r="CE6" s="33">
        <f t="shared" si="9"/>
        <v>448.58</v>
      </c>
      <c r="CF6" s="33">
        <f t="shared" si="9"/>
        <v>242.92</v>
      </c>
      <c r="CG6" s="33">
        <f t="shared" si="9"/>
        <v>253.84</v>
      </c>
      <c r="CH6" s="33">
        <f t="shared" si="9"/>
        <v>257.02999999999997</v>
      </c>
      <c r="CI6" s="33">
        <f t="shared" si="9"/>
        <v>266.57</v>
      </c>
      <c r="CJ6" s="33">
        <f t="shared" si="9"/>
        <v>276.93</v>
      </c>
      <c r="CK6" s="32" t="str">
        <f>IF(CK7="","",IF(CK7="-","【-】","【"&amp;SUBSTITUTE(TEXT(CK7,"#,##0.00"),"-","△")&amp;"】"))</f>
        <v>【267.61】</v>
      </c>
      <c r="CL6" s="33">
        <f>IF(CL7="",NA(),CL7)</f>
        <v>9.09</v>
      </c>
      <c r="CM6" s="33">
        <f t="shared" ref="CM6:CU6" si="10">IF(CM7="",NA(),CM7)</f>
        <v>44.32</v>
      </c>
      <c r="CN6" s="33">
        <f t="shared" si="10"/>
        <v>65.53</v>
      </c>
      <c r="CO6" s="33">
        <f t="shared" si="10"/>
        <v>143.18</v>
      </c>
      <c r="CP6" s="33">
        <f t="shared" si="10"/>
        <v>48.11</v>
      </c>
      <c r="CQ6" s="33">
        <f t="shared" si="10"/>
        <v>57.53</v>
      </c>
      <c r="CR6" s="33">
        <f t="shared" si="10"/>
        <v>60.03</v>
      </c>
      <c r="CS6" s="33">
        <f t="shared" si="10"/>
        <v>61.93</v>
      </c>
      <c r="CT6" s="33">
        <f t="shared" si="10"/>
        <v>58.06</v>
      </c>
      <c r="CU6" s="33">
        <f t="shared" si="10"/>
        <v>59.08</v>
      </c>
      <c r="CV6" s="32" t="str">
        <f>IF(CV7="","",IF(CV7="-","【-】","【"&amp;SUBSTITUTE(TEXT(CV7,"#,##0.00"),"-","△")&amp;"】"))</f>
        <v>【57.75】</v>
      </c>
      <c r="CW6" s="33">
        <f>IF(CW7="",NA(),CW7)</f>
        <v>98.27</v>
      </c>
      <c r="CX6" s="33">
        <f t="shared" ref="CX6:DF6" si="11">IF(CX7="",NA(),CX7)</f>
        <v>96.19</v>
      </c>
      <c r="CY6" s="33">
        <f t="shared" si="11"/>
        <v>97.82</v>
      </c>
      <c r="CZ6" s="33">
        <f t="shared" si="11"/>
        <v>97.66</v>
      </c>
      <c r="DA6" s="33">
        <f t="shared" si="11"/>
        <v>92.77</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383562</v>
      </c>
      <c r="D7" s="35">
        <v>47</v>
      </c>
      <c r="E7" s="35">
        <v>18</v>
      </c>
      <c r="F7" s="35">
        <v>0</v>
      </c>
      <c r="G7" s="35">
        <v>0</v>
      </c>
      <c r="H7" s="35" t="s">
        <v>96</v>
      </c>
      <c r="I7" s="35" t="s">
        <v>97</v>
      </c>
      <c r="J7" s="35" t="s">
        <v>98</v>
      </c>
      <c r="K7" s="35" t="s">
        <v>99</v>
      </c>
      <c r="L7" s="35" t="s">
        <v>100</v>
      </c>
      <c r="M7" s="36" t="s">
        <v>101</v>
      </c>
      <c r="N7" s="36" t="s">
        <v>102</v>
      </c>
      <c r="O7" s="36">
        <v>4.74</v>
      </c>
      <c r="P7" s="36">
        <v>100</v>
      </c>
      <c r="Q7" s="36">
        <v>2160</v>
      </c>
      <c r="R7" s="36">
        <v>7377</v>
      </c>
      <c r="S7" s="36">
        <v>30.38</v>
      </c>
      <c r="T7" s="36">
        <v>242.82</v>
      </c>
      <c r="U7" s="36">
        <v>346</v>
      </c>
      <c r="V7" s="36">
        <v>21.3</v>
      </c>
      <c r="W7" s="36">
        <v>16.239999999999998</v>
      </c>
      <c r="X7" s="36">
        <v>74.239999999999995</v>
      </c>
      <c r="Y7" s="36">
        <v>78.66</v>
      </c>
      <c r="Z7" s="36">
        <v>70.16</v>
      </c>
      <c r="AA7" s="36">
        <v>73.010000000000005</v>
      </c>
      <c r="AB7" s="36">
        <v>73.510000000000005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442.18</v>
      </c>
      <c r="BK7" s="36">
        <v>421.01</v>
      </c>
      <c r="BL7" s="36">
        <v>430.64</v>
      </c>
      <c r="BM7" s="36">
        <v>446.63</v>
      </c>
      <c r="BN7" s="36">
        <v>416.91</v>
      </c>
      <c r="BO7" s="36">
        <v>375.36</v>
      </c>
      <c r="BP7" s="36">
        <v>25.19</v>
      </c>
      <c r="BQ7" s="36">
        <v>27.88</v>
      </c>
      <c r="BR7" s="36">
        <v>26</v>
      </c>
      <c r="BS7" s="36">
        <v>24.08</v>
      </c>
      <c r="BT7" s="36">
        <v>23.2</v>
      </c>
      <c r="BU7" s="36">
        <v>61.59</v>
      </c>
      <c r="BV7" s="36">
        <v>58.98</v>
      </c>
      <c r="BW7" s="36">
        <v>58.78</v>
      </c>
      <c r="BX7" s="36">
        <v>58.53</v>
      </c>
      <c r="BY7" s="36">
        <v>57.93</v>
      </c>
      <c r="BZ7" s="36">
        <v>60.44</v>
      </c>
      <c r="CA7" s="36">
        <v>439.24</v>
      </c>
      <c r="CB7" s="36">
        <v>356.26</v>
      </c>
      <c r="CC7" s="36">
        <v>386.81</v>
      </c>
      <c r="CD7" s="36">
        <v>442.66</v>
      </c>
      <c r="CE7" s="36">
        <v>448.58</v>
      </c>
      <c r="CF7" s="36">
        <v>242.92</v>
      </c>
      <c r="CG7" s="36">
        <v>253.84</v>
      </c>
      <c r="CH7" s="36">
        <v>257.02999999999997</v>
      </c>
      <c r="CI7" s="36">
        <v>266.57</v>
      </c>
      <c r="CJ7" s="36">
        <v>276.93</v>
      </c>
      <c r="CK7" s="36">
        <v>267.61</v>
      </c>
      <c r="CL7" s="36">
        <v>9.09</v>
      </c>
      <c r="CM7" s="36">
        <v>44.32</v>
      </c>
      <c r="CN7" s="36">
        <v>65.53</v>
      </c>
      <c r="CO7" s="36">
        <v>143.18</v>
      </c>
      <c r="CP7" s="36">
        <v>48.11</v>
      </c>
      <c r="CQ7" s="36">
        <v>57.53</v>
      </c>
      <c r="CR7" s="36">
        <v>60.03</v>
      </c>
      <c r="CS7" s="36">
        <v>61.93</v>
      </c>
      <c r="CT7" s="36">
        <v>58.06</v>
      </c>
      <c r="CU7" s="36">
        <v>59.08</v>
      </c>
      <c r="CV7" s="36">
        <v>57.75</v>
      </c>
      <c r="CW7" s="36">
        <v>98.27</v>
      </c>
      <c r="CX7" s="36">
        <v>96.19</v>
      </c>
      <c r="CY7" s="36">
        <v>97.82</v>
      </c>
      <c r="CZ7" s="36">
        <v>97.66</v>
      </c>
      <c r="DA7" s="36">
        <v>92.77</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2016-02-24T08:09:45Z</cp:lastPrinted>
  <dcterms:created xsi:type="dcterms:W3CDTF">2016-02-03T09:26:31Z</dcterms:created>
  <dcterms:modified xsi:type="dcterms:W3CDTF">2016-02-24T08:09:47Z</dcterms:modified>
</cp:coreProperties>
</file>