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90" yWindow="120" windowWidth="18045" windowHeight="924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AL8" i="4" s="1"/>
  <c r="Q6" i="5"/>
  <c r="P6" i="5"/>
  <c r="O6" i="5"/>
  <c r="P10" i="4" s="1"/>
  <c r="N6" i="5"/>
  <c r="I10" i="4" s="1"/>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B10" i="4"/>
  <c r="BB8" i="4"/>
  <c r="W8" i="4"/>
  <c r="P8" i="4"/>
  <c r="B8" i="4"/>
  <c r="B6" i="4"/>
  <c r="C10" i="5" l="1"/>
  <c r="E10" i="5"/>
  <c r="D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<sst xmlns="http://schemas.openxmlformats.org/spreadsheetml/2006/main" count="221" uniqueCount="111">
  <si>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</si>
  <si>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</si>
  <si>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</si>
  <si>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</si>
  <si>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</si>
  <si>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</si>
  <si>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</si>
  <si>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</si>
  <si>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</si>
  <si>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</si>
  <si>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</si>
  <si>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</si>
  <si>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</si>
  <si>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</si>
  <si>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</si>
  <si>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</si>
  <si>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</si>
  <si>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</si>
  <si>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</si>
  <si>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</si>
  <si>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</si>
  <si>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</si>
  <si>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</si>
  <si>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</si>
  <si>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</si>
  <si>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</si>
  <si>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</si>
  <si>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</si>
  <si>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</si>
  <si>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</si>
  <si>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</si>
  <si>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</si>
  <si>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</si>
  <si>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</si>
  <si>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</si>
  <si>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</si>
  <si>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</si>
  <si>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</si>
  <si>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</si>
  <si>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</si>
  <si>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</si>
  <si>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</si>
  <si>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</si>
  <si>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</si>
  <si>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</si>
  <si>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</si>
  <si>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</si>
  <si>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</si>
  <si>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</si>
  <si>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</si>
  <si>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</si>
  <si>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</si>
  <si>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</si>
  <si>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</si>
  <si>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</si>
  <si>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</si>
  <si>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</si>
  <si>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</si>
  <si>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</si>
  <si>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</si>
  <si>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</si>
  <si>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</si>
  <si>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</si>
  <si>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</si>
  <si>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</si>
  <si>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</si>
  <si>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</si>
  <si>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</si>
  <si>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</si>
  <si>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</si>
  <si>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</si>
  <si>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</si>
  <si>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</si>
  <si>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</si>
  <si>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</si>
  <si>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</si>
  <si>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</si>
  <si>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</si>
  <si>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</si>
  <si>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</si>
  <si>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</si>
  <si>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</si>
  <si>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</si>
  <si>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</si>
  <si>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</si>
  <si>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</si>
  <si>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</si>
  <si>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</si>
  <si>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</si>
  <si>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</si>
  <si>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</si>
  <si>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</si>
  <si>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</si>
  <si>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</si>
  <si>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</si>
  <si>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</si>
  <si>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伊方町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</si>
  <si>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</si>
  <si>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</si>
  <si>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</si>
  <si>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</si>
  <si>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</si>
  <si>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</si>
  <si>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</si>
  <si>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</si>
  <si>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</si>
  <si>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</si>
  <si>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</si>
  <si>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老朽化の現状について、伊方処理区の浄化センターは平成18年5月に供用開始、九町浄化センターは平成23年5月に供用開始されたものであり、法定耐用年数には問題ないと考える。
　管渠についても、伊方処理区が平成15年度から平成26年度整備完了、九町処理区が平成20年度から平成27年度完了（予定）と、整備年度が新しいため管渠の更新等は実施していない。
　今後、老朽化に対しては、施設の長寿命化計画を策定し対応していく必要がある。
　</t>
    <rPh sb="1" eb="4">
      <t>ロウキュウカ</t>
    </rPh>
    <rPh sb="5" eb="7">
      <t>ゲンジョウ</t>
    </rPh>
    <rPh sb="12" eb="14">
      <t>イカタ</t>
    </rPh>
    <rPh sb="14" eb="16">
      <t>ショリ</t>
    </rPh>
    <rPh sb="16" eb="17">
      <t>ク</t>
    </rPh>
    <rPh sb="18" eb="20">
      <t>ジョウカ</t>
    </rPh>
    <rPh sb="25" eb="27">
      <t>ヘイセイ</t>
    </rPh>
    <rPh sb="29" eb="30">
      <t>ネン</t>
    </rPh>
    <rPh sb="31" eb="32">
      <t>ツキ</t>
    </rPh>
    <rPh sb="33" eb="35">
      <t>キョウヨウ</t>
    </rPh>
    <rPh sb="35" eb="37">
      <t>カイシ</t>
    </rPh>
    <rPh sb="38" eb="39">
      <t>ク</t>
    </rPh>
    <rPh sb="39" eb="40">
      <t>マチ</t>
    </rPh>
    <rPh sb="40" eb="42">
      <t>ジョウカ</t>
    </rPh>
    <rPh sb="47" eb="49">
      <t>ヘイセイ</t>
    </rPh>
    <rPh sb="51" eb="52">
      <t>ネン</t>
    </rPh>
    <rPh sb="53" eb="54">
      <t>ツキ</t>
    </rPh>
    <rPh sb="55" eb="57">
      <t>キョウヨウ</t>
    </rPh>
    <rPh sb="57" eb="59">
      <t>カイシ</t>
    </rPh>
    <rPh sb="68" eb="70">
      <t>ホウテイ</t>
    </rPh>
    <rPh sb="70" eb="72">
      <t>タイヨウ</t>
    </rPh>
    <rPh sb="72" eb="74">
      <t>ネンスウ</t>
    </rPh>
    <rPh sb="76" eb="78">
      <t>モンダイ</t>
    </rPh>
    <rPh sb="81" eb="82">
      <t>カンガ</t>
    </rPh>
    <rPh sb="87" eb="89">
      <t>カンキョ</t>
    </rPh>
    <rPh sb="95" eb="97">
      <t>イカタ</t>
    </rPh>
    <rPh sb="97" eb="99">
      <t>ショリ</t>
    </rPh>
    <rPh sb="99" eb="100">
      <t>ク</t>
    </rPh>
    <rPh sb="101" eb="103">
      <t>ヘイセイ</t>
    </rPh>
    <rPh sb="105" eb="107">
      <t>ネンド</t>
    </rPh>
    <rPh sb="109" eb="111">
      <t>ヘイセイ</t>
    </rPh>
    <rPh sb="113" eb="115">
      <t>ネンド</t>
    </rPh>
    <rPh sb="115" eb="117">
      <t>セイビ</t>
    </rPh>
    <rPh sb="117" eb="119">
      <t>カンリョウ</t>
    </rPh>
    <rPh sb="120" eb="121">
      <t>ク</t>
    </rPh>
    <rPh sb="121" eb="122">
      <t>マチ</t>
    </rPh>
    <rPh sb="122" eb="124">
      <t>ショリ</t>
    </rPh>
    <rPh sb="124" eb="125">
      <t>ク</t>
    </rPh>
    <rPh sb="126" eb="128">
      <t>ヘイセイ</t>
    </rPh>
    <rPh sb="130" eb="132">
      <t>ネンド</t>
    </rPh>
    <rPh sb="134" eb="136">
      <t>ヘイセイ</t>
    </rPh>
    <rPh sb="138" eb="140">
      <t>ネンド</t>
    </rPh>
    <rPh sb="140" eb="142">
      <t>カンリョウ</t>
    </rPh>
    <rPh sb="143" eb="145">
      <t>ヨテイ</t>
    </rPh>
    <rPh sb="148" eb="150">
      <t>セイビ</t>
    </rPh>
    <rPh sb="150" eb="152">
      <t>ネンド</t>
    </rPh>
    <rPh sb="153" eb="154">
      <t>アタラ</t>
    </rPh>
    <rPh sb="158" eb="160">
      <t>カンキョ</t>
    </rPh>
    <rPh sb="161" eb="163">
      <t>コウシン</t>
    </rPh>
    <rPh sb="163" eb="164">
      <t>トウ</t>
    </rPh>
    <rPh sb="165" eb="167">
      <t>ジッシ</t>
    </rPh>
    <rPh sb="175" eb="177">
      <t>コンゴ</t>
    </rPh>
    <rPh sb="178" eb="181">
      <t>ロウキュウカ</t>
    </rPh>
    <rPh sb="182" eb="183">
      <t>タイ</t>
    </rPh>
    <rPh sb="187" eb="189">
      <t>シセツ</t>
    </rPh>
    <rPh sb="190" eb="191">
      <t>チョウ</t>
    </rPh>
    <rPh sb="191" eb="194">
      <t>ジュミョウカ</t>
    </rPh>
    <rPh sb="194" eb="196">
      <t>ケイカク</t>
    </rPh>
    <rPh sb="197" eb="199">
      <t>サクテイ</t>
    </rPh>
    <rPh sb="200" eb="202">
      <t>タイオウ</t>
    </rPh>
    <rPh sb="206" eb="208">
      <t>ヒツヨウ</t>
    </rPh>
    <phoneticPr fontId="4"/>
  </si>
  <si>
    <t>　使用料収入のみでは事業会計が賄われていないため、一般会計からの繰入等の収益で賄っているが、平成28年度に整備区域全域が供用開始される予定であり、今後、加入促進を進めることにより、接続率及び使用料収入の増加が見込まれる。
　老朽化対策については、設備及び施設を停止できないため、今後、長寿命化計画等を策定し、計画的な機能更新を行なっていく。</t>
    <rPh sb="1" eb="4">
      <t>シヨウリョウ</t>
    </rPh>
    <rPh sb="4" eb="6">
      <t>シュウニュウ</t>
    </rPh>
    <rPh sb="10" eb="12">
      <t>ジギョウ</t>
    </rPh>
    <rPh sb="12" eb="14">
      <t>カイケイ</t>
    </rPh>
    <rPh sb="15" eb="16">
      <t>マカナ</t>
    </rPh>
    <rPh sb="25" eb="27">
      <t>イッパン</t>
    </rPh>
    <rPh sb="27" eb="29">
      <t>カイケイ</t>
    </rPh>
    <rPh sb="32" eb="34">
      <t>クリイレ</t>
    </rPh>
    <rPh sb="34" eb="35">
      <t>トウ</t>
    </rPh>
    <rPh sb="36" eb="38">
      <t>シュウエキ</t>
    </rPh>
    <rPh sb="39" eb="40">
      <t>マカナ</t>
    </rPh>
    <rPh sb="46" eb="48">
      <t>ヘイセイ</t>
    </rPh>
    <rPh sb="50" eb="52">
      <t>ネンド</t>
    </rPh>
    <rPh sb="53" eb="55">
      <t>セイビ</t>
    </rPh>
    <rPh sb="55" eb="57">
      <t>クイキ</t>
    </rPh>
    <rPh sb="57" eb="59">
      <t>ゼンイキ</t>
    </rPh>
    <rPh sb="60" eb="62">
      <t>キョウヨウ</t>
    </rPh>
    <rPh sb="62" eb="64">
      <t>カイシ</t>
    </rPh>
    <rPh sb="67" eb="69">
      <t>ヨテイ</t>
    </rPh>
    <rPh sb="73" eb="75">
      <t>コンゴ</t>
    </rPh>
    <rPh sb="76" eb="78">
      <t>カニュウ</t>
    </rPh>
    <rPh sb="78" eb="80">
      <t>ソクシン</t>
    </rPh>
    <rPh sb="81" eb="82">
      <t>スス</t>
    </rPh>
    <rPh sb="90" eb="92">
      <t>セツゾク</t>
    </rPh>
    <rPh sb="92" eb="93">
      <t>リツ</t>
    </rPh>
    <rPh sb="93" eb="94">
      <t>オヨ</t>
    </rPh>
    <rPh sb="95" eb="97">
      <t>シヨウ</t>
    </rPh>
    <rPh sb="97" eb="98">
      <t>リョウ</t>
    </rPh>
    <rPh sb="98" eb="100">
      <t>シュウニュウ</t>
    </rPh>
    <rPh sb="101" eb="103">
      <t>ゾウカ</t>
    </rPh>
    <rPh sb="104" eb="106">
      <t>ミコ</t>
    </rPh>
    <rPh sb="112" eb="115">
      <t>ロウキュウカ</t>
    </rPh>
    <rPh sb="115" eb="117">
      <t>タイサク</t>
    </rPh>
    <rPh sb="123" eb="125">
      <t>セツビ</t>
    </rPh>
    <rPh sb="125" eb="126">
      <t>オヨ</t>
    </rPh>
    <rPh sb="127" eb="129">
      <t>シセツ</t>
    </rPh>
    <rPh sb="130" eb="132">
      <t>テイシ</t>
    </rPh>
    <rPh sb="139" eb="141">
      <t>コンゴ</t>
    </rPh>
    <rPh sb="142" eb="143">
      <t>チョウ</t>
    </rPh>
    <rPh sb="143" eb="146">
      <t>ジュミョウカ</t>
    </rPh>
    <rPh sb="146" eb="148">
      <t>ケイカク</t>
    </rPh>
    <rPh sb="148" eb="149">
      <t>トウ</t>
    </rPh>
    <rPh sb="150" eb="152">
      <t>サクテイ</t>
    </rPh>
    <rPh sb="154" eb="157">
      <t>ケイカクテキ</t>
    </rPh>
    <rPh sb="158" eb="160">
      <t>キノウ</t>
    </rPh>
    <rPh sb="160" eb="162">
      <t>コウシン</t>
    </rPh>
    <rPh sb="163" eb="164">
      <t>オコ</t>
    </rPh>
    <phoneticPr fontId="4"/>
  </si>
  <si>
    <t>　①収益的収支比率について、使用収入のみでは事業会計が賄われないため、一般会計からの繰入等の収益で施設の維持管理を行なっている。
　④企業債残高対事業規模比率については、使用料収入が不足しているため、一般会計の負担額が多くなっている。
　⑤経費回収率は、供用開始後間もない区域があるため使用料収入が少なく、類似団体平均と比べ低くなっているが、平成15年度に開始された公共下水道整備事業も平成27年度に完了する予定であり、今後、加入件数が増え使用料収入が増えることにより料金回収率も上がると想定される。
　⑥汚水処理原価について、供用開始後間もない区域があり、有水水量がまだ少ない状態であり、類似団体平均に比べ低い値となっている。今後も加入件数が増え有水水量も増えることにより、汚水処理原価がさらに下がると想定される。
　⑦施設利用率について、供用開始後間もない区域があるため、処理水量が少ない状態であり、類似団体に比べ低い数値となっているが、平成27年度に公共下水道整備事業の全処理区域が完了する予定であり、今後、汚水の流入量が増加し、施設利用率も向上していくと想定される。
　⑧水洗化率について、供用開始後間もない区域があるため、類似団体平均と比べ低い数値となっているが、公共下水道整備事業が完了することにより、水洗化率の向上が想定される。また、平成25年度から平成26年度にかけ数値が減少しているが、これは人口の集計方法を変更した結果であり、水洗化人口は増えている。
　</t>
    <rPh sb="2" eb="5">
      <t>シュウエキテキ</t>
    </rPh>
    <rPh sb="5" eb="7">
      <t>シュウシ</t>
    </rPh>
    <rPh sb="7" eb="9">
      <t>ヒリツ</t>
    </rPh>
    <rPh sb="120" eb="122">
      <t>ケイヒ</t>
    </rPh>
    <rPh sb="122" eb="124">
      <t>カイシュウ</t>
    </rPh>
    <rPh sb="124" eb="125">
      <t>リツ</t>
    </rPh>
    <rPh sb="127" eb="129">
      <t>キョウヨウ</t>
    </rPh>
    <rPh sb="129" eb="131">
      <t>カイシ</t>
    </rPh>
    <rPh sb="131" eb="132">
      <t>ゴ</t>
    </rPh>
    <rPh sb="132" eb="133">
      <t>マ</t>
    </rPh>
    <rPh sb="136" eb="138">
      <t>クイキ</t>
    </rPh>
    <rPh sb="143" eb="146">
      <t>シヨウリョウ</t>
    </rPh>
    <rPh sb="146" eb="148">
      <t>シュウニュウ</t>
    </rPh>
    <rPh sb="149" eb="150">
      <t>スク</t>
    </rPh>
    <rPh sb="153" eb="155">
      <t>ルイジ</t>
    </rPh>
    <rPh sb="155" eb="157">
      <t>ダンタイ</t>
    </rPh>
    <rPh sb="157" eb="159">
      <t>ヘイキン</t>
    </rPh>
    <rPh sb="160" eb="161">
      <t>クラ</t>
    </rPh>
    <rPh sb="162" eb="163">
      <t>ヒク</t>
    </rPh>
    <rPh sb="171" eb="173">
      <t>ヘイセイ</t>
    </rPh>
    <rPh sb="175" eb="177">
      <t>ネンド</t>
    </rPh>
    <rPh sb="178" eb="180">
      <t>カイシ</t>
    </rPh>
    <rPh sb="183" eb="185">
      <t>コウキョウ</t>
    </rPh>
    <rPh sb="185" eb="188">
      <t>ゲスイドウ</t>
    </rPh>
    <rPh sb="188" eb="190">
      <t>セイビ</t>
    </rPh>
    <rPh sb="190" eb="192">
      <t>ジギョウ</t>
    </rPh>
    <rPh sb="193" eb="195">
      <t>ヘイセイ</t>
    </rPh>
    <rPh sb="197" eb="199">
      <t>ネンド</t>
    </rPh>
    <rPh sb="200" eb="202">
      <t>カンリョウ</t>
    </rPh>
    <rPh sb="204" eb="206">
      <t>ヨテイ</t>
    </rPh>
    <rPh sb="210" eb="212">
      <t>コンゴ</t>
    </rPh>
    <rPh sb="213" eb="215">
      <t>カニュウ</t>
    </rPh>
    <rPh sb="215" eb="217">
      <t>ケンスウ</t>
    </rPh>
    <rPh sb="218" eb="219">
      <t>フ</t>
    </rPh>
    <rPh sb="220" eb="223">
      <t>シヨウリョウ</t>
    </rPh>
    <rPh sb="223" eb="225">
      <t>シュウニュウ</t>
    </rPh>
    <rPh sb="226" eb="227">
      <t>フ</t>
    </rPh>
    <rPh sb="234" eb="236">
      <t>リョウキン</t>
    </rPh>
    <rPh sb="236" eb="238">
      <t>カイシュウ</t>
    </rPh>
    <rPh sb="238" eb="239">
      <t>リツ</t>
    </rPh>
    <rPh sb="240" eb="241">
      <t>ア</t>
    </rPh>
    <rPh sb="244" eb="246">
      <t>ソウテイ</t>
    </rPh>
    <rPh sb="253" eb="255">
      <t>オスイ</t>
    </rPh>
    <rPh sb="255" eb="257">
      <t>ショリ</t>
    </rPh>
    <rPh sb="257" eb="259">
      <t>ゲンカ</t>
    </rPh>
    <rPh sb="264" eb="266">
      <t>キョウヨウ</t>
    </rPh>
    <rPh sb="266" eb="268">
      <t>カイシ</t>
    </rPh>
    <rPh sb="268" eb="269">
      <t>ゴ</t>
    </rPh>
    <rPh sb="269" eb="270">
      <t>マ</t>
    </rPh>
    <rPh sb="273" eb="275">
      <t>クイキ</t>
    </rPh>
    <rPh sb="279" eb="281">
      <t>ユウスイ</t>
    </rPh>
    <rPh sb="281" eb="283">
      <t>スイリョウ</t>
    </rPh>
    <rPh sb="286" eb="287">
      <t>スク</t>
    </rPh>
    <rPh sb="289" eb="291">
      <t>ジョウタイ</t>
    </rPh>
    <rPh sb="295" eb="297">
      <t>ルイジ</t>
    </rPh>
    <rPh sb="297" eb="299">
      <t>ダンタイ</t>
    </rPh>
    <rPh sb="299" eb="301">
      <t>ヘイキン</t>
    </rPh>
    <rPh sb="302" eb="303">
      <t>クラ</t>
    </rPh>
    <rPh sb="304" eb="305">
      <t>ヒク</t>
    </rPh>
    <rPh sb="306" eb="307">
      <t>アタイ</t>
    </rPh>
    <rPh sb="314" eb="316">
      <t>コンゴ</t>
    </rPh>
    <rPh sb="317" eb="319">
      <t>カニュウ</t>
    </rPh>
    <rPh sb="319" eb="321">
      <t>ケンスウ</t>
    </rPh>
    <rPh sb="322" eb="323">
      <t>フ</t>
    </rPh>
    <rPh sb="324" eb="326">
      <t>ユウスイ</t>
    </rPh>
    <rPh sb="326" eb="328">
      <t>スイリョウ</t>
    </rPh>
    <rPh sb="329" eb="330">
      <t>フ</t>
    </rPh>
    <rPh sb="338" eb="340">
      <t>オスイ</t>
    </rPh>
    <rPh sb="340" eb="342">
      <t>ショリ</t>
    </rPh>
    <rPh sb="342" eb="344">
      <t>ゲンカ</t>
    </rPh>
    <rPh sb="348" eb="349">
      <t>サ</t>
    </rPh>
    <rPh sb="352" eb="354">
      <t>ソウテイ</t>
    </rPh>
    <rPh sb="361" eb="363">
      <t>シセツ</t>
    </rPh>
    <rPh sb="363" eb="366">
      <t>リヨウリツ</t>
    </rPh>
    <rPh sb="371" eb="373">
      <t>キョウヨウ</t>
    </rPh>
    <rPh sb="373" eb="375">
      <t>カイシ</t>
    </rPh>
    <rPh sb="375" eb="376">
      <t>ゴ</t>
    </rPh>
    <rPh sb="376" eb="377">
      <t>マ</t>
    </rPh>
    <rPh sb="380" eb="382">
      <t>クイキ</t>
    </rPh>
    <rPh sb="388" eb="390">
      <t>ショリ</t>
    </rPh>
    <rPh sb="390" eb="392">
      <t>スイリョウ</t>
    </rPh>
    <rPh sb="393" eb="394">
      <t>スク</t>
    </rPh>
    <rPh sb="396" eb="398">
      <t>ジョウタイ</t>
    </rPh>
    <rPh sb="402" eb="404">
      <t>ルイジ</t>
    </rPh>
    <rPh sb="404" eb="406">
      <t>ダンタイ</t>
    </rPh>
    <rPh sb="407" eb="408">
      <t>クラ</t>
    </rPh>
    <rPh sb="409" eb="410">
      <t>ヒク</t>
    </rPh>
    <rPh sb="411" eb="413">
      <t>スウチ</t>
    </rPh>
    <rPh sb="421" eb="423">
      <t>ヘイセイ</t>
    </rPh>
    <rPh sb="425" eb="427">
      <t>ネンド</t>
    </rPh>
    <rPh sb="428" eb="430">
      <t>コウキョウ</t>
    </rPh>
    <rPh sb="430" eb="433">
      <t>ゲスイドウ</t>
    </rPh>
    <rPh sb="433" eb="435">
      <t>セイビ</t>
    </rPh>
    <rPh sb="435" eb="437">
      <t>ジギョウ</t>
    </rPh>
    <rPh sb="438" eb="439">
      <t>ゼン</t>
    </rPh>
    <rPh sb="439" eb="441">
      <t>ショリ</t>
    </rPh>
    <rPh sb="441" eb="443">
      <t>クイキ</t>
    </rPh>
    <rPh sb="444" eb="446">
      <t>カンリョウ</t>
    </rPh>
    <rPh sb="448" eb="450">
      <t>ヨテイ</t>
    </rPh>
    <rPh sb="454" eb="456">
      <t>コンゴ</t>
    </rPh>
    <rPh sb="457" eb="459">
      <t>オスイ</t>
    </rPh>
    <rPh sb="460" eb="462">
      <t>リュウニュウ</t>
    </rPh>
    <rPh sb="462" eb="463">
      <t>リョウ</t>
    </rPh>
    <rPh sb="464" eb="466">
      <t>ゾウカ</t>
    </rPh>
    <rPh sb="468" eb="470">
      <t>シセツ</t>
    </rPh>
    <rPh sb="470" eb="473">
      <t>リヨウリツ</t>
    </rPh>
    <rPh sb="474" eb="476">
      <t>コウジョウ</t>
    </rPh>
    <rPh sb="481" eb="483">
      <t>ソウテイ</t>
    </rPh>
    <rPh sb="490" eb="493">
      <t>スイセンカ</t>
    </rPh>
    <rPh sb="493" eb="494">
      <t>リツ</t>
    </rPh>
    <rPh sb="499" eb="501">
      <t>キョウヨウ</t>
    </rPh>
    <rPh sb="501" eb="503">
      <t>カイシ</t>
    </rPh>
    <rPh sb="503" eb="504">
      <t>ゴ</t>
    </rPh>
    <rPh sb="504" eb="505">
      <t>マ</t>
    </rPh>
    <rPh sb="508" eb="510">
      <t>クイキ</t>
    </rPh>
    <rPh sb="516" eb="518">
      <t>ルイジ</t>
    </rPh>
    <rPh sb="518" eb="520">
      <t>ダンタイ</t>
    </rPh>
    <rPh sb="520" eb="522">
      <t>ヘイキン</t>
    </rPh>
    <rPh sb="523" eb="524">
      <t>クラ</t>
    </rPh>
    <rPh sb="525" eb="526">
      <t>ヒク</t>
    </rPh>
    <rPh sb="527" eb="529">
      <t>スウチ</t>
    </rPh>
    <rPh sb="537" eb="539">
      <t>コウキョウ</t>
    </rPh>
    <rPh sb="539" eb="542">
      <t>ゲスイドウ</t>
    </rPh>
    <rPh sb="542" eb="544">
      <t>セイビ</t>
    </rPh>
    <rPh sb="544" eb="546">
      <t>ジギョウ</t>
    </rPh>
    <rPh sb="547" eb="549">
      <t>カンリョウ</t>
    </rPh>
    <rPh sb="557" eb="560">
      <t>スイセンカ</t>
    </rPh>
    <rPh sb="560" eb="561">
      <t>リツ</t>
    </rPh>
    <rPh sb="562" eb="564">
      <t>コウジョウ</t>
    </rPh>
    <rPh sb="565" eb="567">
      <t>ソウテイ</t>
    </rPh>
    <rPh sb="574" eb="576">
      <t>ヘイセイ</t>
    </rPh>
    <rPh sb="578" eb="580">
      <t>ネンド</t>
    </rPh>
    <rPh sb="582" eb="584">
      <t>ヘイセイ</t>
    </rPh>
    <rPh sb="586" eb="588">
      <t>ネンド</t>
    </rPh>
    <rPh sb="591" eb="593">
      <t>スウチ</t>
    </rPh>
    <rPh sb="594" eb="596">
      <t>ゲンショウ</t>
    </rPh>
    <rPh sb="605" eb="607">
      <t>ジンコウ</t>
    </rPh>
    <rPh sb="608" eb="610">
      <t>シュウケイ</t>
    </rPh>
    <rPh sb="610" eb="612">
      <t>ホウホウ</t>
    </rPh>
    <rPh sb="613" eb="615">
      <t>ヘンコウ</t>
    </rPh>
    <rPh sb="617" eb="619">
      <t>ケッカ</t>
    </rPh>
    <rPh sb="623" eb="626">
      <t>スイセンカ</t>
    </rPh>
    <rPh sb="626" eb="628">
      <t>ジンコウ</t>
    </rPh>
    <rPh sb="629" eb="630">
      <t>フ</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</si>
</sst>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1103872"/>
        <c:axId val="12110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121103872"/>
        <c:axId val="121105792"/>
      </c:lineChart>
      <c:dateAx>
        <c:axId val="121103872"/>
        <c:scaling>
          <c:orientation val="minMax"/>
        </c:scaling>
        <c:delete val="1"/>
        <c:axPos val="b"/>
        <c:numFmt formatCode="ge" sourceLinked="1"/>
        <c:majorTickMark val="none"/>
        <c:minorTickMark val="none"/>
        <c:tickLblPos val="none"/>
        <c:crossAx val="121105792"/>
        <c:crosses val="autoZero"/>
        <c:auto val="1"/>
        <c:lblOffset val="100"/>
        <c:baseTimeUnit val="years"/>
      </c:dateAx>
      <c:valAx>
        <c:axId val="12110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10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47.1</c:v>
                </c:pt>
                <c:pt idx="1">
                  <c:v>24.96</c:v>
                </c:pt>
                <c:pt idx="2">
                  <c:v>25</c:v>
                </c:pt>
                <c:pt idx="3">
                  <c:v>25.87</c:v>
                </c:pt>
                <c:pt idx="4">
                  <c:v>27.17</c:v>
                </c:pt>
              </c:numCache>
            </c:numRef>
          </c:val>
        </c:ser>
        <c:dLbls>
          <c:showLegendKey val="0"/>
          <c:showVal val="0"/>
          <c:showCatName val="0"/>
          <c:showSerName val="0"/>
          <c:showPercent val="0"/>
          <c:showBubbleSize val="0"/>
        </c:dLbls>
        <c:gapWidth val="150"/>
        <c:axId val="123217792"/>
        <c:axId val="12323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123217792"/>
        <c:axId val="123232256"/>
      </c:lineChart>
      <c:dateAx>
        <c:axId val="123217792"/>
        <c:scaling>
          <c:orientation val="minMax"/>
        </c:scaling>
        <c:delete val="1"/>
        <c:axPos val="b"/>
        <c:numFmt formatCode="ge" sourceLinked="1"/>
        <c:majorTickMark val="none"/>
        <c:minorTickMark val="none"/>
        <c:tickLblPos val="none"/>
        <c:crossAx val="123232256"/>
        <c:crosses val="autoZero"/>
        <c:auto val="1"/>
        <c:lblOffset val="100"/>
        <c:baseTimeUnit val="years"/>
      </c:dateAx>
      <c:valAx>
        <c:axId val="12323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21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64.040000000000006</c:v>
                </c:pt>
                <c:pt idx="1">
                  <c:v>65.23</c:v>
                </c:pt>
                <c:pt idx="2">
                  <c:v>66.44</c:v>
                </c:pt>
                <c:pt idx="3">
                  <c:v>68.239999999999995</c:v>
                </c:pt>
                <c:pt idx="4">
                  <c:v>64.87</c:v>
                </c:pt>
              </c:numCache>
            </c:numRef>
          </c:val>
        </c:ser>
        <c:dLbls>
          <c:showLegendKey val="0"/>
          <c:showVal val="0"/>
          <c:showCatName val="0"/>
          <c:showSerName val="0"/>
          <c:showPercent val="0"/>
          <c:showBubbleSize val="0"/>
        </c:dLbls>
        <c:gapWidth val="150"/>
        <c:axId val="123250176"/>
        <c:axId val="12325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123250176"/>
        <c:axId val="123252096"/>
      </c:lineChart>
      <c:dateAx>
        <c:axId val="123250176"/>
        <c:scaling>
          <c:orientation val="minMax"/>
        </c:scaling>
        <c:delete val="1"/>
        <c:axPos val="b"/>
        <c:numFmt formatCode="ge" sourceLinked="1"/>
        <c:majorTickMark val="none"/>
        <c:minorTickMark val="none"/>
        <c:tickLblPos val="none"/>
        <c:crossAx val="123252096"/>
        <c:crosses val="autoZero"/>
        <c:auto val="1"/>
        <c:lblOffset val="100"/>
        <c:baseTimeUnit val="years"/>
      </c:dateAx>
      <c:valAx>
        <c:axId val="12325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25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79.239999999999995</c:v>
                </c:pt>
                <c:pt idx="1">
                  <c:v>70.34</c:v>
                </c:pt>
                <c:pt idx="2">
                  <c:v>64.09</c:v>
                </c:pt>
                <c:pt idx="3">
                  <c:v>55.93</c:v>
                </c:pt>
                <c:pt idx="4">
                  <c:v>56.03</c:v>
                </c:pt>
              </c:numCache>
            </c:numRef>
          </c:val>
        </c:ser>
        <c:dLbls>
          <c:showLegendKey val="0"/>
          <c:showVal val="0"/>
          <c:showCatName val="0"/>
          <c:showSerName val="0"/>
          <c:showPercent val="0"/>
          <c:showBubbleSize val="0"/>
        </c:dLbls>
        <c:gapWidth val="150"/>
        <c:axId val="121148544"/>
        <c:axId val="12115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148544"/>
        <c:axId val="121150464"/>
      </c:lineChart>
      <c:dateAx>
        <c:axId val="121148544"/>
        <c:scaling>
          <c:orientation val="minMax"/>
        </c:scaling>
        <c:delete val="1"/>
        <c:axPos val="b"/>
        <c:numFmt formatCode="ge" sourceLinked="1"/>
        <c:majorTickMark val="none"/>
        <c:minorTickMark val="none"/>
        <c:tickLblPos val="none"/>
        <c:crossAx val="121150464"/>
        <c:crosses val="autoZero"/>
        <c:auto val="1"/>
        <c:lblOffset val="100"/>
        <c:baseTimeUnit val="years"/>
      </c:dateAx>
      <c:valAx>
        <c:axId val="12115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14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189120"/>
        <c:axId val="12119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189120"/>
        <c:axId val="121191040"/>
      </c:lineChart>
      <c:dateAx>
        <c:axId val="121189120"/>
        <c:scaling>
          <c:orientation val="minMax"/>
        </c:scaling>
        <c:delete val="1"/>
        <c:axPos val="b"/>
        <c:numFmt formatCode="ge" sourceLinked="1"/>
        <c:majorTickMark val="none"/>
        <c:minorTickMark val="none"/>
        <c:tickLblPos val="none"/>
        <c:crossAx val="121191040"/>
        <c:crosses val="autoZero"/>
        <c:auto val="1"/>
        <c:lblOffset val="100"/>
        <c:baseTimeUnit val="years"/>
      </c:dateAx>
      <c:valAx>
        <c:axId val="12119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18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231232"/>
        <c:axId val="12123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231232"/>
        <c:axId val="121233408"/>
      </c:lineChart>
      <c:dateAx>
        <c:axId val="121231232"/>
        <c:scaling>
          <c:orientation val="minMax"/>
        </c:scaling>
        <c:delete val="1"/>
        <c:axPos val="b"/>
        <c:numFmt formatCode="ge" sourceLinked="1"/>
        <c:majorTickMark val="none"/>
        <c:minorTickMark val="none"/>
        <c:tickLblPos val="none"/>
        <c:crossAx val="121233408"/>
        <c:crosses val="autoZero"/>
        <c:auto val="1"/>
        <c:lblOffset val="100"/>
        <c:baseTimeUnit val="years"/>
      </c:dateAx>
      <c:valAx>
        <c:axId val="12123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23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041664"/>
        <c:axId val="12305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041664"/>
        <c:axId val="123056128"/>
      </c:lineChart>
      <c:dateAx>
        <c:axId val="123041664"/>
        <c:scaling>
          <c:orientation val="minMax"/>
        </c:scaling>
        <c:delete val="1"/>
        <c:axPos val="b"/>
        <c:numFmt formatCode="ge" sourceLinked="1"/>
        <c:majorTickMark val="none"/>
        <c:minorTickMark val="none"/>
        <c:tickLblPos val="none"/>
        <c:crossAx val="123056128"/>
        <c:crosses val="autoZero"/>
        <c:auto val="1"/>
        <c:lblOffset val="100"/>
        <c:baseTimeUnit val="years"/>
      </c:dateAx>
      <c:valAx>
        <c:axId val="12305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04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082240"/>
        <c:axId val="12308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082240"/>
        <c:axId val="123084160"/>
      </c:lineChart>
      <c:dateAx>
        <c:axId val="123082240"/>
        <c:scaling>
          <c:orientation val="minMax"/>
        </c:scaling>
        <c:delete val="1"/>
        <c:axPos val="b"/>
        <c:numFmt formatCode="ge" sourceLinked="1"/>
        <c:majorTickMark val="none"/>
        <c:minorTickMark val="none"/>
        <c:tickLblPos val="none"/>
        <c:crossAx val="123084160"/>
        <c:crosses val="autoZero"/>
        <c:auto val="1"/>
        <c:lblOffset val="100"/>
        <c:baseTimeUnit val="years"/>
      </c:dateAx>
      <c:valAx>
        <c:axId val="12308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08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3092352"/>
        <c:axId val="12311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123092352"/>
        <c:axId val="123110912"/>
      </c:lineChart>
      <c:dateAx>
        <c:axId val="123092352"/>
        <c:scaling>
          <c:orientation val="minMax"/>
        </c:scaling>
        <c:delete val="1"/>
        <c:axPos val="b"/>
        <c:numFmt formatCode="ge" sourceLinked="1"/>
        <c:majorTickMark val="none"/>
        <c:minorTickMark val="none"/>
        <c:tickLblPos val="none"/>
        <c:crossAx val="123110912"/>
        <c:crosses val="autoZero"/>
        <c:auto val="1"/>
        <c:lblOffset val="100"/>
        <c:baseTimeUnit val="years"/>
      </c:dateAx>
      <c:valAx>
        <c:axId val="12311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09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23.07</c:v>
                </c:pt>
                <c:pt idx="1">
                  <c:v>29.26</c:v>
                </c:pt>
                <c:pt idx="2">
                  <c:v>34.78</c:v>
                </c:pt>
                <c:pt idx="3">
                  <c:v>47.06</c:v>
                </c:pt>
                <c:pt idx="4">
                  <c:v>48.91</c:v>
                </c:pt>
              </c:numCache>
            </c:numRef>
          </c:val>
        </c:ser>
        <c:dLbls>
          <c:showLegendKey val="0"/>
          <c:showVal val="0"/>
          <c:showCatName val="0"/>
          <c:showSerName val="0"/>
          <c:showPercent val="0"/>
          <c:showBubbleSize val="0"/>
        </c:dLbls>
        <c:gapWidth val="150"/>
        <c:axId val="123419648"/>
        <c:axId val="12342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123419648"/>
        <c:axId val="123425920"/>
      </c:lineChart>
      <c:dateAx>
        <c:axId val="123419648"/>
        <c:scaling>
          <c:orientation val="minMax"/>
        </c:scaling>
        <c:delete val="1"/>
        <c:axPos val="b"/>
        <c:numFmt formatCode="ge" sourceLinked="1"/>
        <c:majorTickMark val="none"/>
        <c:minorTickMark val="none"/>
        <c:tickLblPos val="none"/>
        <c:crossAx val="123425920"/>
        <c:crosses val="autoZero"/>
        <c:auto val="1"/>
        <c:lblOffset val="100"/>
        <c:baseTimeUnit val="years"/>
      </c:dateAx>
      <c:valAx>
        <c:axId val="12342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41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567.94000000000005</c:v>
                </c:pt>
                <c:pt idx="1">
                  <c:v>450.54</c:v>
                </c:pt>
                <c:pt idx="2">
                  <c:v>378.16</c:v>
                </c:pt>
                <c:pt idx="3">
                  <c:v>283.33999999999997</c:v>
                </c:pt>
                <c:pt idx="4">
                  <c:v>272.64</c:v>
                </c:pt>
              </c:numCache>
            </c:numRef>
          </c:val>
        </c:ser>
        <c:dLbls>
          <c:showLegendKey val="0"/>
          <c:showVal val="0"/>
          <c:showCatName val="0"/>
          <c:showSerName val="0"/>
          <c:showPercent val="0"/>
          <c:showBubbleSize val="0"/>
        </c:dLbls>
        <c:gapWidth val="150"/>
        <c:axId val="123443456"/>
        <c:axId val="12345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123443456"/>
        <c:axId val="123453824"/>
      </c:lineChart>
      <c:dateAx>
        <c:axId val="123443456"/>
        <c:scaling>
          <c:orientation val="minMax"/>
        </c:scaling>
        <c:delete val="1"/>
        <c:axPos val="b"/>
        <c:numFmt formatCode="ge" sourceLinked="1"/>
        <c:majorTickMark val="none"/>
        <c:minorTickMark val="none"/>
        <c:tickLblPos val="none"/>
        <c:crossAx val="123453824"/>
        <c:crosses val="autoZero"/>
        <c:auto val="1"/>
        <c:lblOffset val="100"/>
        <c:baseTimeUnit val="years"/>
      </c:dateAx>
      <c:valAx>
        <c:axId val="1234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44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13" zoomScale="70" zoomScaleNormal="70" workbookViewId="0">
      <selection activeCell="CD38" sqref="CD3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伊方町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10489</v>
      </c>
      <c r="AM8" s="47"/>
      <c r="AN8" s="47"/>
      <c r="AO8" s="47"/>
      <c r="AP8" s="47"/>
      <c r="AQ8" s="47"/>
      <c r="AR8" s="47"/>
      <c r="AS8" s="47"/>
      <c r="AT8" s="43">
        <f>データ!S6</f>
        <v>93.98</v>
      </c>
      <c r="AU8" s="43"/>
      <c r="AV8" s="43"/>
      <c r="AW8" s="43"/>
      <c r="AX8" s="43"/>
      <c r="AY8" s="43"/>
      <c r="AZ8" s="43"/>
      <c r="BA8" s="43"/>
      <c r="BB8" s="43">
        <f>データ!T6</f>
        <v>111.61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37.08</v>
      </c>
      <c r="Q10" s="43"/>
      <c r="R10" s="43"/>
      <c r="S10" s="43"/>
      <c r="T10" s="43"/>
      <c r="U10" s="43"/>
      <c r="V10" s="43"/>
      <c r="W10" s="43">
        <f>データ!P6</f>
        <v>100</v>
      </c>
      <c r="X10" s="43"/>
      <c r="Y10" s="43"/>
      <c r="Z10" s="43"/>
      <c r="AA10" s="43"/>
      <c r="AB10" s="43"/>
      <c r="AC10" s="43"/>
      <c r="AD10" s="47">
        <f>データ!Q6</f>
        <v>2300</v>
      </c>
      <c r="AE10" s="47"/>
      <c r="AF10" s="47"/>
      <c r="AG10" s="47"/>
      <c r="AH10" s="47"/>
      <c r="AI10" s="47"/>
      <c r="AJ10" s="47"/>
      <c r="AK10" s="2"/>
      <c r="AL10" s="47">
        <f>データ!U6</f>
        <v>3857</v>
      </c>
      <c r="AM10" s="47"/>
      <c r="AN10" s="47"/>
      <c r="AO10" s="47"/>
      <c r="AP10" s="47"/>
      <c r="AQ10" s="47"/>
      <c r="AR10" s="47"/>
      <c r="AS10" s="47"/>
      <c r="AT10" s="43">
        <f>データ!V6</f>
        <v>0.97</v>
      </c>
      <c r="AU10" s="43"/>
      <c r="AV10" s="43"/>
      <c r="AW10" s="43"/>
      <c r="AX10" s="43"/>
      <c r="AY10" s="43"/>
      <c r="AZ10" s="43"/>
      <c r="BA10" s="43"/>
      <c r="BB10" s="43">
        <f>データ!W6</f>
        <v>3976.29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108</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3"/>
      <c r="BM56" s="74"/>
      <c r="BN56" s="74"/>
      <c r="BO56" s="74"/>
      <c r="BP56" s="74"/>
      <c r="BQ56" s="74"/>
      <c r="BR56" s="74"/>
      <c r="BS56" s="74"/>
      <c r="BT56" s="74"/>
      <c r="BU56" s="74"/>
      <c r="BV56" s="74"/>
      <c r="BW56" s="74"/>
      <c r="BX56" s="74"/>
      <c r="BY56" s="74"/>
      <c r="BZ56" s="75"/>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109</v>
      </c>
      <c r="BM66" s="74"/>
      <c r="BN66" s="74"/>
      <c r="BO66" s="74"/>
      <c r="BP66" s="74"/>
      <c r="BQ66" s="74"/>
      <c r="BR66" s="74"/>
      <c r="BS66" s="74"/>
      <c r="BT66" s="74"/>
      <c r="BU66" s="74"/>
      <c r="BV66" s="74"/>
      <c r="BW66" s="74"/>
      <c r="BX66" s="74"/>
      <c r="BY66" s="74"/>
      <c r="BZ66" s="7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3"/>
      <c r="BM79" s="74"/>
      <c r="BN79" s="74"/>
      <c r="BO79" s="74"/>
      <c r="BP79" s="74"/>
      <c r="BQ79" s="74"/>
      <c r="BR79" s="74"/>
      <c r="BS79" s="74"/>
      <c r="BT79" s="74"/>
      <c r="BU79" s="74"/>
      <c r="BV79" s="74"/>
      <c r="BW79" s="74"/>
      <c r="BX79" s="74"/>
      <c r="BY79" s="74"/>
      <c r="BZ79" s="75"/>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3"/>
      <c r="BM80" s="74"/>
      <c r="BN80" s="74"/>
      <c r="BO80" s="74"/>
      <c r="BP80" s="74"/>
      <c r="BQ80" s="74"/>
      <c r="BR80" s="74"/>
      <c r="BS80" s="74"/>
      <c r="BT80" s="74"/>
      <c r="BU80" s="74"/>
      <c r="BV80" s="74"/>
      <c r="BW80" s="74"/>
      <c r="BX80" s="74"/>
      <c r="BY80" s="74"/>
      <c r="BZ80" s="7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384429</v>
      </c>
      <c r="D6" s="31">
        <f t="shared" si="3"/>
        <v>47</v>
      </c>
      <c r="E6" s="31">
        <f t="shared" si="3"/>
        <v>17</v>
      </c>
      <c r="F6" s="31">
        <f t="shared" si="3"/>
        <v>4</v>
      </c>
      <c r="G6" s="31">
        <f t="shared" si="3"/>
        <v>0</v>
      </c>
      <c r="H6" s="31" t="str">
        <f t="shared" si="3"/>
        <v>愛媛県　伊方町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37.08</v>
      </c>
      <c r="P6" s="32">
        <f t="shared" si="3"/>
        <v>100</v>
      </c>
      <c r="Q6" s="32">
        <f t="shared" si="3"/>
        <v>2300</v>
      </c>
      <c r="R6" s="32">
        <f t="shared" si="3"/>
        <v>10489</v>
      </c>
      <c r="S6" s="32">
        <f t="shared" si="3"/>
        <v>93.98</v>
      </c>
      <c r="T6" s="32">
        <f t="shared" si="3"/>
        <v>111.61</v>
      </c>
      <c r="U6" s="32">
        <f t="shared" si="3"/>
        <v>3857</v>
      </c>
      <c r="V6" s="32">
        <f t="shared" si="3"/>
        <v>0.97</v>
      </c>
      <c r="W6" s="32">
        <f t="shared" si="3"/>
        <v>3976.29</v>
      </c>
      <c r="X6" s="33">
        <f>IF(X7="",NA(),X7)</f>
        <v>79.239999999999995</v>
      </c>
      <c r="Y6" s="33">
        <f t="shared" ref="Y6:AG6" si="4">IF(Y7="",NA(),Y7)</f>
        <v>70.34</v>
      </c>
      <c r="Z6" s="33">
        <f t="shared" si="4"/>
        <v>64.09</v>
      </c>
      <c r="AA6" s="33">
        <f t="shared" si="4"/>
        <v>55.93</v>
      </c>
      <c r="AB6" s="33">
        <f t="shared" si="4"/>
        <v>56.03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1868.17</v>
      </c>
      <c r="BK6" s="33">
        <f t="shared" si="7"/>
        <v>1835.56</v>
      </c>
      <c r="BL6" s="33">
        <f t="shared" si="7"/>
        <v>1716.82</v>
      </c>
      <c r="BM6" s="33">
        <f t="shared" si="7"/>
        <v>1554.05</v>
      </c>
      <c r="BN6" s="33">
        <f t="shared" si="7"/>
        <v>1671.86</v>
      </c>
      <c r="BO6" s="32" t="str">
        <f>IF(BO7="","",IF(BO7="-","【-】","【"&amp;SUBSTITUTE(TEXT(BO7,"#,##0.00"),"-","△")&amp;"】"))</f>
        <v>【1,479.31】</v>
      </c>
      <c r="BP6" s="33">
        <f>IF(BP7="",NA(),BP7)</f>
        <v>23.07</v>
      </c>
      <c r="BQ6" s="33">
        <f t="shared" ref="BQ6:BY6" si="8">IF(BQ7="",NA(),BQ7)</f>
        <v>29.26</v>
      </c>
      <c r="BR6" s="33">
        <f t="shared" si="8"/>
        <v>34.78</v>
      </c>
      <c r="BS6" s="33">
        <f t="shared" si="8"/>
        <v>47.06</v>
      </c>
      <c r="BT6" s="33">
        <f t="shared" si="8"/>
        <v>48.91</v>
      </c>
      <c r="BU6" s="33">
        <f t="shared" si="8"/>
        <v>55.15</v>
      </c>
      <c r="BV6" s="33">
        <f t="shared" si="8"/>
        <v>52.89</v>
      </c>
      <c r="BW6" s="33">
        <f t="shared" si="8"/>
        <v>51.73</v>
      </c>
      <c r="BX6" s="33">
        <f t="shared" si="8"/>
        <v>53.01</v>
      </c>
      <c r="BY6" s="33">
        <f t="shared" si="8"/>
        <v>50.54</v>
      </c>
      <c r="BZ6" s="32" t="str">
        <f>IF(BZ7="","",IF(BZ7="-","【-】","【"&amp;SUBSTITUTE(TEXT(BZ7,"#,##0.00"),"-","△")&amp;"】"))</f>
        <v>【63.50】</v>
      </c>
      <c r="CA6" s="33">
        <f>IF(CA7="",NA(),CA7)</f>
        <v>567.94000000000005</v>
      </c>
      <c r="CB6" s="33">
        <f t="shared" ref="CB6:CJ6" si="9">IF(CB7="",NA(),CB7)</f>
        <v>450.54</v>
      </c>
      <c r="CC6" s="33">
        <f t="shared" si="9"/>
        <v>378.16</v>
      </c>
      <c r="CD6" s="33">
        <f t="shared" si="9"/>
        <v>283.33999999999997</v>
      </c>
      <c r="CE6" s="33">
        <f t="shared" si="9"/>
        <v>272.64</v>
      </c>
      <c r="CF6" s="33">
        <f t="shared" si="9"/>
        <v>283.05</v>
      </c>
      <c r="CG6" s="33">
        <f t="shared" si="9"/>
        <v>300.52</v>
      </c>
      <c r="CH6" s="33">
        <f t="shared" si="9"/>
        <v>310.47000000000003</v>
      </c>
      <c r="CI6" s="33">
        <f t="shared" si="9"/>
        <v>299.39</v>
      </c>
      <c r="CJ6" s="33">
        <f t="shared" si="9"/>
        <v>320.36</v>
      </c>
      <c r="CK6" s="32" t="str">
        <f>IF(CK7="","",IF(CK7="-","【-】","【"&amp;SUBSTITUTE(TEXT(CK7,"#,##0.00"),"-","△")&amp;"】"))</f>
        <v>【253.12】</v>
      </c>
      <c r="CL6" s="33">
        <f>IF(CL7="",NA(),CL7)</f>
        <v>47.1</v>
      </c>
      <c r="CM6" s="33">
        <f t="shared" ref="CM6:CU6" si="10">IF(CM7="",NA(),CM7)</f>
        <v>24.96</v>
      </c>
      <c r="CN6" s="33">
        <f t="shared" si="10"/>
        <v>25</v>
      </c>
      <c r="CO6" s="33">
        <f t="shared" si="10"/>
        <v>25.87</v>
      </c>
      <c r="CP6" s="33">
        <f t="shared" si="10"/>
        <v>27.17</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64.040000000000006</v>
      </c>
      <c r="CX6" s="33">
        <f t="shared" ref="CX6:DF6" si="11">IF(CX7="",NA(),CX7)</f>
        <v>65.23</v>
      </c>
      <c r="CY6" s="33">
        <f t="shared" si="11"/>
        <v>66.44</v>
      </c>
      <c r="CZ6" s="33">
        <f t="shared" si="11"/>
        <v>68.239999999999995</v>
      </c>
      <c r="DA6" s="33">
        <f t="shared" si="11"/>
        <v>64.87</v>
      </c>
      <c r="DB6" s="33">
        <f t="shared" si="11"/>
        <v>72.14</v>
      </c>
      <c r="DC6" s="33">
        <f t="shared" si="11"/>
        <v>71.62</v>
      </c>
      <c r="DD6" s="33">
        <f t="shared" si="11"/>
        <v>71.239999999999995</v>
      </c>
      <c r="DE6" s="33">
        <f t="shared" si="11"/>
        <v>71.069999999999993</v>
      </c>
      <c r="DF6" s="33">
        <f t="shared" si="11"/>
        <v>70.14</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0.08</v>
      </c>
      <c r="EN6" s="32" t="str">
        <f>IF(EN7="","",IF(EN7="-","【-】","【"&amp;SUBSTITUTE(TEXT(EN7,"#,##0.00"),"-","△")&amp;"】"))</f>
        <v>【0.05】</v>
      </c>
    </row>
    <row r="7" spans="1:144" s="34" customFormat="1">
      <c r="A7" s="26"/>
      <c r="B7" s="35">
        <v>2014</v>
      </c>
      <c r="C7" s="35">
        <v>384429</v>
      </c>
      <c r="D7" s="35">
        <v>47</v>
      </c>
      <c r="E7" s="35">
        <v>17</v>
      </c>
      <c r="F7" s="35">
        <v>4</v>
      </c>
      <c r="G7" s="35">
        <v>0</v>
      </c>
      <c r="H7" s="35" t="s">
        <v>96</v>
      </c>
      <c r="I7" s="35" t="s">
        <v>97</v>
      </c>
      <c r="J7" s="35" t="s">
        <v>98</v>
      </c>
      <c r="K7" s="35" t="s">
        <v>99</v>
      </c>
      <c r="L7" s="35" t="s">
        <v>100</v>
      </c>
      <c r="M7" s="36" t="s">
        <v>101</v>
      </c>
      <c r="N7" s="36" t="s">
        <v>102</v>
      </c>
      <c r="O7" s="36">
        <v>37.08</v>
      </c>
      <c r="P7" s="36">
        <v>100</v>
      </c>
      <c r="Q7" s="36">
        <v>2300</v>
      </c>
      <c r="R7" s="36">
        <v>10489</v>
      </c>
      <c r="S7" s="36">
        <v>93.98</v>
      </c>
      <c r="T7" s="36">
        <v>111.61</v>
      </c>
      <c r="U7" s="36">
        <v>3857</v>
      </c>
      <c r="V7" s="36">
        <v>0.97</v>
      </c>
      <c r="W7" s="36">
        <v>3976.29</v>
      </c>
      <c r="X7" s="36">
        <v>79.239999999999995</v>
      </c>
      <c r="Y7" s="36">
        <v>70.34</v>
      </c>
      <c r="Z7" s="36">
        <v>64.09</v>
      </c>
      <c r="AA7" s="36">
        <v>55.93</v>
      </c>
      <c r="AB7" s="36">
        <v>56.03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1868.17</v>
      </c>
      <c r="BK7" s="36">
        <v>1835.56</v>
      </c>
      <c r="BL7" s="36">
        <v>1716.82</v>
      </c>
      <c r="BM7" s="36">
        <v>1554.05</v>
      </c>
      <c r="BN7" s="36">
        <v>1671.86</v>
      </c>
      <c r="BO7" s="36">
        <v>1479.31</v>
      </c>
      <c r="BP7" s="36">
        <v>23.07</v>
      </c>
      <c r="BQ7" s="36">
        <v>29.26</v>
      </c>
      <c r="BR7" s="36">
        <v>34.78</v>
      </c>
      <c r="BS7" s="36">
        <v>47.06</v>
      </c>
      <c r="BT7" s="36">
        <v>48.91</v>
      </c>
      <c r="BU7" s="36">
        <v>55.15</v>
      </c>
      <c r="BV7" s="36">
        <v>52.89</v>
      </c>
      <c r="BW7" s="36">
        <v>51.73</v>
      </c>
      <c r="BX7" s="36">
        <v>53.01</v>
      </c>
      <c r="BY7" s="36">
        <v>50.54</v>
      </c>
      <c r="BZ7" s="36">
        <v>63.5</v>
      </c>
      <c r="CA7" s="36">
        <v>567.94000000000005</v>
      </c>
      <c r="CB7" s="36">
        <v>450.54</v>
      </c>
      <c r="CC7" s="36">
        <v>378.16</v>
      </c>
      <c r="CD7" s="36">
        <v>283.33999999999997</v>
      </c>
      <c r="CE7" s="36">
        <v>272.64</v>
      </c>
      <c r="CF7" s="36">
        <v>283.05</v>
      </c>
      <c r="CG7" s="36">
        <v>300.52</v>
      </c>
      <c r="CH7" s="36">
        <v>310.47000000000003</v>
      </c>
      <c r="CI7" s="36">
        <v>299.39</v>
      </c>
      <c r="CJ7" s="36">
        <v>320.36</v>
      </c>
      <c r="CK7" s="36">
        <v>253.12</v>
      </c>
      <c r="CL7" s="36">
        <v>47.1</v>
      </c>
      <c r="CM7" s="36">
        <v>24.96</v>
      </c>
      <c r="CN7" s="36">
        <v>25</v>
      </c>
      <c r="CO7" s="36">
        <v>25.87</v>
      </c>
      <c r="CP7" s="36">
        <v>27.17</v>
      </c>
      <c r="CQ7" s="36">
        <v>36.18</v>
      </c>
      <c r="CR7" s="36">
        <v>36.799999999999997</v>
      </c>
      <c r="CS7" s="36">
        <v>36.67</v>
      </c>
      <c r="CT7" s="36">
        <v>36.200000000000003</v>
      </c>
      <c r="CU7" s="36">
        <v>34.74</v>
      </c>
      <c r="CV7" s="36">
        <v>41.06</v>
      </c>
      <c r="CW7" s="36">
        <v>64.040000000000006</v>
      </c>
      <c r="CX7" s="36">
        <v>65.23</v>
      </c>
      <c r="CY7" s="36">
        <v>66.44</v>
      </c>
      <c r="CZ7" s="36">
        <v>68.239999999999995</v>
      </c>
      <c r="DA7" s="36">
        <v>64.87</v>
      </c>
      <c r="DB7" s="36">
        <v>72.14</v>
      </c>
      <c r="DC7" s="36">
        <v>71.62</v>
      </c>
      <c r="DD7" s="36">
        <v>71.239999999999995</v>
      </c>
      <c r="DE7" s="36">
        <v>71.069999999999993</v>
      </c>
      <c r="DF7" s="36">
        <v>70.14</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7.0000000000000007E-2</v>
      </c>
      <c r="EM7" s="36">
        <v>0.08</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2016-02-19T06:53:15Z</cp:lastPrinted>
  <dcterms:created xsi:type="dcterms:W3CDTF">2016-02-03T09:06:54Z</dcterms:created>
  <dcterms:modified xsi:type="dcterms:W3CDTF">2016-02-24T03:41:57Z</dcterms:modified>
  <cp:category/>
</cp:coreProperties>
</file>