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390" yWindow="975" windowWidth="18180" windowHeight="9240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S6" i="5"/>
  <c r="AT8" i="4" s="1"/>
  <c r="R6" i="5"/>
  <c r="AL8" i="4" s="1"/>
  <c r="Q6" i="5"/>
  <c r="P6" i="5"/>
  <c r="O6" i="5"/>
  <c r="P10" i="4" s="1"/>
  <c r="N6" i="5"/>
  <c r="M6" i="5"/>
  <c r="L6" i="5"/>
  <c r="K6" i="5"/>
  <c r="P8" i="4" s="1"/>
  <c r="J6" i="5"/>
  <c r="I8" i="4" s="1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W10" i="4"/>
  <c r="I10" i="4"/>
  <c r="B10" i="4"/>
  <c r="BB8" i="4"/>
  <c r="W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<sst xmlns="http://schemas.openxmlformats.org/spreadsheetml/2006/main" count="232" uniqueCount="111">
  <si>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</si>
  <si>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</si>
  <si>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</si>
  <si>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</si>
  <si>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</si>
  <si>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</si>
  <si>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</si>
  <si>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</si>
  <si>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</si>
  <si>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</si>
  <si>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</si>
  <si>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</si>
  <si>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</si>
  <si>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</si>
  <si>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</si>
  <si>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</si>
  <si>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</si>
  <si>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</si>
  <si>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</si>
  <si>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</si>
  <si>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</si>
  <si>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</si>
  <si>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</si>
  <si>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</si>
  <si>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</si>
  <si>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</si>
  <si>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</si>
  <si>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</si>
  <si>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</si>
  <si>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</si>
  <si>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</si>
  <si>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</si>
  <si>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</si>
  <si>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</si>
  <si>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</si>
  <si>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</si>
  <si>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</si>
  <si>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</si>
  <si>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</si>
  <si>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</si>
  <si>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</si>
  <si>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22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</si>
  <si>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</si>
  <si>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</si>
  <si>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</si>
  <si>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</si>
  <si>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</si>
  <si>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</si>
  <si>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</si>
  <si>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</si>
  <si>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</si>
  <si>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</si>
  <si>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</si>
  <si>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</si>
  <si>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</si>
  <si>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</si>
  <si>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</si>
  <si>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</si>
  <si>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</si>
  <si>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</si>
  <si>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</si>
  <si>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</si>
  <si>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</si>
  <si>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</si>
  <si>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</si>
  <si>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</si>
  <si>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</si>
  <si>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</si>
  <si>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</si>
  <si>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</si>
  <si>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</si>
  <si>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</si>
  <si>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</si>
  <si>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</si>
  <si>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</si>
  <si>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</si>
  <si>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</si>
  <si>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</si>
  <si>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</si>
  <si>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</si>
  <si>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</si>
  <si>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</si>
  <si>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</si>
  <si>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</si>
  <si>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</si>
  <si>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</si>
  <si>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</si>
  <si>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</si>
  <si>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</si>
  <si>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</si>
  <si>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</si>
  <si>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</si>
  <si>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</si>
  <si>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</si>
  <si>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</si>
  <si>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</si>
  <si>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愛媛県　伊方町</t>
  </si>
  <si>
    <t>法非適用</t>
  </si>
  <si>
    <t>下水道事業</t>
  </si>
  <si>
    <t>特定地域生活排水処理</t>
  </si>
  <si>
    <t>K3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</si>
  <si>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</si>
  <si>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</si>
  <si>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</si>
  <si>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</si>
  <si>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</si>
  <si>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</si>
  <si>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</si>
  <si>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老朽化の現状について、処理施設が合併処理浄化槽であり、浄化槽本体の耐用年数が30年程度である。今までに浄化槽本体の修繕は行っていない。
　浄化槽本体以外の、駆動部品や消耗品等の軽微な修繕については、使用料金に含まれているため、その都度行っている。
　</t>
    <rPh sb="1" eb="4">
      <t>ロウキュウカ</t>
    </rPh>
    <rPh sb="5" eb="7">
      <t>ゲンジョウ</t>
    </rPh>
    <rPh sb="12" eb="14">
      <t>ショリ</t>
    </rPh>
    <rPh sb="14" eb="16">
      <t>シセツ</t>
    </rPh>
    <rPh sb="17" eb="19">
      <t>ガッペイ</t>
    </rPh>
    <rPh sb="19" eb="21">
      <t>ショリ</t>
    </rPh>
    <rPh sb="21" eb="24">
      <t>ジョウカソウ</t>
    </rPh>
    <rPh sb="28" eb="31">
      <t>ジョウカソウ</t>
    </rPh>
    <rPh sb="31" eb="33">
      <t>ホンタイ</t>
    </rPh>
    <rPh sb="34" eb="36">
      <t>タイヨウ</t>
    </rPh>
    <rPh sb="36" eb="38">
      <t>ネンスウ</t>
    </rPh>
    <rPh sb="41" eb="42">
      <t>ネン</t>
    </rPh>
    <rPh sb="42" eb="44">
      <t>テイド</t>
    </rPh>
    <rPh sb="48" eb="49">
      <t>イマ</t>
    </rPh>
    <rPh sb="52" eb="55">
      <t>ジョウカソウ</t>
    </rPh>
    <rPh sb="55" eb="57">
      <t>ホンタイ</t>
    </rPh>
    <rPh sb="58" eb="60">
      <t>シュウゼン</t>
    </rPh>
    <rPh sb="61" eb="62">
      <t>オコナ</t>
    </rPh>
    <rPh sb="70" eb="73">
      <t>ジョウカソウ</t>
    </rPh>
    <rPh sb="73" eb="75">
      <t>ホンタイ</t>
    </rPh>
    <rPh sb="75" eb="77">
      <t>イガイ</t>
    </rPh>
    <rPh sb="79" eb="81">
      <t>クドウ</t>
    </rPh>
    <rPh sb="81" eb="83">
      <t>ブヒン</t>
    </rPh>
    <rPh sb="84" eb="86">
      <t>ショウモウ</t>
    </rPh>
    <rPh sb="86" eb="87">
      <t>ヒン</t>
    </rPh>
    <rPh sb="87" eb="88">
      <t>トウ</t>
    </rPh>
    <rPh sb="89" eb="91">
      <t>ケイビ</t>
    </rPh>
    <rPh sb="92" eb="94">
      <t>シュウゼン</t>
    </rPh>
    <rPh sb="100" eb="102">
      <t>シヨウ</t>
    </rPh>
    <rPh sb="102" eb="104">
      <t>リョウキン</t>
    </rPh>
    <rPh sb="105" eb="106">
      <t>フク</t>
    </rPh>
    <rPh sb="116" eb="118">
      <t>ツド</t>
    </rPh>
    <rPh sb="118" eb="119">
      <t>オコナ</t>
    </rPh>
    <phoneticPr fontId="4"/>
  </si>
  <si>
    <t>　使用料収入のみでは事業会計が賄われていないため、一般会計からの繰入等の収益で賄っているが、今のところ料金の見直しの予定はない。
　老朽化対策については、設備を停止できないため、今後検討する必要がある。</t>
    <rPh sb="1" eb="4">
      <t>シヨウリョウ</t>
    </rPh>
    <rPh sb="4" eb="6">
      <t>シュウニュウ</t>
    </rPh>
    <rPh sb="10" eb="12">
      <t>ジギョウ</t>
    </rPh>
    <rPh sb="12" eb="14">
      <t>カイケイ</t>
    </rPh>
    <rPh sb="15" eb="16">
      <t>マカナ</t>
    </rPh>
    <rPh sb="25" eb="27">
      <t>イッパン</t>
    </rPh>
    <rPh sb="27" eb="29">
      <t>カイケイ</t>
    </rPh>
    <rPh sb="32" eb="34">
      <t>クリイレ</t>
    </rPh>
    <rPh sb="34" eb="35">
      <t>トウ</t>
    </rPh>
    <rPh sb="36" eb="38">
      <t>シュウエキ</t>
    </rPh>
    <rPh sb="39" eb="40">
      <t>マカナ</t>
    </rPh>
    <rPh sb="46" eb="47">
      <t>イマ</t>
    </rPh>
    <rPh sb="51" eb="53">
      <t>リョウキン</t>
    </rPh>
    <rPh sb="54" eb="56">
      <t>ミナオ</t>
    </rPh>
    <rPh sb="58" eb="60">
      <t>ヨテイ</t>
    </rPh>
    <rPh sb="66" eb="69">
      <t>ロウキュウカ</t>
    </rPh>
    <rPh sb="69" eb="71">
      <t>タイサク</t>
    </rPh>
    <rPh sb="77" eb="79">
      <t>セツビ</t>
    </rPh>
    <rPh sb="80" eb="82">
      <t>テイシ</t>
    </rPh>
    <rPh sb="89" eb="91">
      <t>コンゴ</t>
    </rPh>
    <rPh sb="91" eb="93">
      <t>ケントウ</t>
    </rPh>
    <rPh sb="95" eb="97">
      <t>ヒツヨウ</t>
    </rPh>
    <phoneticPr fontId="4"/>
  </si>
  <si>
    <t>　①収益的収支比率について、使用収入のみでは事業会計が賄われないため、一般会計からの繰入等の収益で施設の維持管理を行なっている。
　④企業債残高対事業規模比率については、使用料収入が不足しているため、一般会計の負担額が多くなっている。
　⑤経費回収率は、74.55%と類似団体平均57.93％と比較しても健全であると思われる。
　⑥汚水処理原価について、類似団体平均に比べ高い値となっているが、今のところ料金の見直しの予定はない。
　⑦施設利用率について、78.57％と類似団体平均59.08％と比較しても健全であると思われる。
　⑧水洗化率について、100％であり、類似団体平均77.12％と比較しても健全であると思われる。
　</t>
    <rPh sb="2" eb="5">
      <t>シュウエキテキ</t>
    </rPh>
    <rPh sb="5" eb="7">
      <t>シュウシ</t>
    </rPh>
    <rPh sb="7" eb="9">
      <t>ヒリツ</t>
    </rPh>
    <rPh sb="120" eb="122">
      <t>ケイヒ</t>
    </rPh>
    <rPh sb="122" eb="124">
      <t>カイシュウ</t>
    </rPh>
    <rPh sb="124" eb="125">
      <t>リツ</t>
    </rPh>
    <rPh sb="134" eb="136">
      <t>ルイジ</t>
    </rPh>
    <rPh sb="136" eb="138">
      <t>ダンタイ</t>
    </rPh>
    <rPh sb="138" eb="140">
      <t>ヘイキン</t>
    </rPh>
    <rPh sb="147" eb="149">
      <t>ヒカク</t>
    </rPh>
    <rPh sb="152" eb="154">
      <t>ケンゼン</t>
    </rPh>
    <rPh sb="158" eb="159">
      <t>オモ</t>
    </rPh>
    <rPh sb="166" eb="168">
      <t>オスイ</t>
    </rPh>
    <rPh sb="168" eb="170">
      <t>ショリ</t>
    </rPh>
    <rPh sb="170" eb="172">
      <t>ゲンカ</t>
    </rPh>
    <rPh sb="177" eb="179">
      <t>ルイジ</t>
    </rPh>
    <rPh sb="179" eb="181">
      <t>ダンタイ</t>
    </rPh>
    <rPh sb="181" eb="183">
      <t>ヘイキン</t>
    </rPh>
    <rPh sb="184" eb="185">
      <t>クラ</t>
    </rPh>
    <rPh sb="186" eb="187">
      <t>タカ</t>
    </rPh>
    <rPh sb="188" eb="189">
      <t>アタイ</t>
    </rPh>
    <rPh sb="197" eb="198">
      <t>イマ</t>
    </rPh>
    <rPh sb="202" eb="204">
      <t>リョウキン</t>
    </rPh>
    <rPh sb="205" eb="207">
      <t>ミナオ</t>
    </rPh>
    <rPh sb="209" eb="211">
      <t>ヨテイ</t>
    </rPh>
    <rPh sb="218" eb="220">
      <t>シセツ</t>
    </rPh>
    <rPh sb="220" eb="223">
      <t>リヨウリツ</t>
    </rPh>
    <rPh sb="235" eb="237">
      <t>ルイジ</t>
    </rPh>
    <rPh sb="237" eb="239">
      <t>ダンタイ</t>
    </rPh>
    <rPh sb="239" eb="241">
      <t>ヘイキン</t>
    </rPh>
    <rPh sb="248" eb="250">
      <t>ヒカク</t>
    </rPh>
    <rPh sb="253" eb="255">
      <t>ケンゼン</t>
    </rPh>
    <rPh sb="259" eb="260">
      <t>オモ</t>
    </rPh>
    <rPh sb="267" eb="270">
      <t>スイセンカ</t>
    </rPh>
    <rPh sb="270" eb="271">
      <t>リツ</t>
    </rPh>
    <rPh sb="284" eb="286">
      <t>ルイジ</t>
    </rPh>
    <rPh sb="286" eb="288">
      <t>ダンタイ</t>
    </rPh>
    <rPh sb="288" eb="290">
      <t>ヘイキン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</si>
</sst>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789760"/>
        <c:axId val="9308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89760"/>
        <c:axId val="93082752"/>
      </c:lineChart>
      <c:dateAx>
        <c:axId val="927897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082752"/>
        <c:crosses val="autoZero"/>
        <c:auto val="1"/>
        <c:lblOffset val="100"/>
        <c:baseTimeUnit val="years"/>
      </c:dateAx>
      <c:valAx>
        <c:axId val="930827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27897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68.569999999999993</c:v>
                </c:pt>
                <c:pt idx="1">
                  <c:v>68.569999999999993</c:v>
                </c:pt>
                <c:pt idx="2">
                  <c:v>72.86</c:v>
                </c:pt>
                <c:pt idx="3">
                  <c:v>78.569999999999993</c:v>
                </c:pt>
                <c:pt idx="4">
                  <c:v>78.569999999999993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232576"/>
        <c:axId val="100263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57.53</c:v>
                </c:pt>
                <c:pt idx="1">
                  <c:v>60.03</c:v>
                </c:pt>
                <c:pt idx="2">
                  <c:v>61.93</c:v>
                </c:pt>
                <c:pt idx="3">
                  <c:v>58.06</c:v>
                </c:pt>
                <c:pt idx="4">
                  <c:v>59.08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32576"/>
        <c:axId val="100263424"/>
      </c:lineChart>
      <c:dateAx>
        <c:axId val="1002325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263424"/>
        <c:crosses val="autoZero"/>
        <c:auto val="1"/>
        <c:lblOffset val="100"/>
        <c:baseTimeUnit val="years"/>
      </c:dateAx>
      <c:valAx>
        <c:axId val="1002634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232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329920"/>
        <c:axId val="1013525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76.78</c:v>
                </c:pt>
                <c:pt idx="1">
                  <c:v>76.8</c:v>
                </c:pt>
                <c:pt idx="2">
                  <c:v>77.25</c:v>
                </c:pt>
                <c:pt idx="3">
                  <c:v>75.790000000000006</c:v>
                </c:pt>
                <c:pt idx="4">
                  <c:v>77.12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29920"/>
        <c:axId val="101352576"/>
      </c:lineChart>
      <c:dateAx>
        <c:axId val="101329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352576"/>
        <c:crosses val="autoZero"/>
        <c:auto val="1"/>
        <c:lblOffset val="100"/>
        <c:baseTimeUnit val="years"/>
      </c:dateAx>
      <c:valAx>
        <c:axId val="1013525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1329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90.79</c:v>
                </c:pt>
                <c:pt idx="1">
                  <c:v>88.69</c:v>
                </c:pt>
                <c:pt idx="2">
                  <c:v>84.7</c:v>
                </c:pt>
                <c:pt idx="3">
                  <c:v>81.05</c:v>
                </c:pt>
                <c:pt idx="4">
                  <c:v>79.89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125248"/>
        <c:axId val="956341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5248"/>
        <c:axId val="95634176"/>
      </c:lineChart>
      <c:dateAx>
        <c:axId val="931252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5634176"/>
        <c:crosses val="autoZero"/>
        <c:auto val="1"/>
        <c:lblOffset val="100"/>
        <c:baseTimeUnit val="years"/>
      </c:dateAx>
      <c:valAx>
        <c:axId val="956341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1252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648000"/>
        <c:axId val="95674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48000"/>
        <c:axId val="95674752"/>
      </c:lineChart>
      <c:dateAx>
        <c:axId val="956480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5674752"/>
        <c:crosses val="autoZero"/>
        <c:auto val="1"/>
        <c:lblOffset val="100"/>
        <c:baseTimeUnit val="years"/>
      </c:dateAx>
      <c:valAx>
        <c:axId val="956747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56480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755648"/>
        <c:axId val="957619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55648"/>
        <c:axId val="95761920"/>
      </c:lineChart>
      <c:dateAx>
        <c:axId val="957556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5761920"/>
        <c:crosses val="autoZero"/>
        <c:auto val="1"/>
        <c:lblOffset val="100"/>
        <c:baseTimeUnit val="years"/>
      </c:dateAx>
      <c:valAx>
        <c:axId val="957619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57556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814784"/>
        <c:axId val="95817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814784"/>
        <c:axId val="95817728"/>
      </c:lineChart>
      <c:dateAx>
        <c:axId val="958147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5817728"/>
        <c:crosses val="autoZero"/>
        <c:auto val="1"/>
        <c:lblOffset val="100"/>
        <c:baseTimeUnit val="years"/>
      </c:dateAx>
      <c:valAx>
        <c:axId val="95817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58147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848320"/>
        <c:axId val="958586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848320"/>
        <c:axId val="95858688"/>
      </c:lineChart>
      <c:dateAx>
        <c:axId val="958483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5858688"/>
        <c:crosses val="autoZero"/>
        <c:auto val="1"/>
        <c:lblOffset val="100"/>
        <c:baseTimeUnit val="years"/>
      </c:dateAx>
      <c:valAx>
        <c:axId val="958586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5848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896704"/>
        <c:axId val="958986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442.18</c:v>
                </c:pt>
                <c:pt idx="1">
                  <c:v>421.01</c:v>
                </c:pt>
                <c:pt idx="2">
                  <c:v>430.64</c:v>
                </c:pt>
                <c:pt idx="3">
                  <c:v>446.63</c:v>
                </c:pt>
                <c:pt idx="4">
                  <c:v>416.91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896704"/>
        <c:axId val="95898624"/>
      </c:lineChart>
      <c:dateAx>
        <c:axId val="958967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5898624"/>
        <c:crosses val="autoZero"/>
        <c:auto val="1"/>
        <c:lblOffset val="100"/>
        <c:baseTimeUnit val="years"/>
      </c:dateAx>
      <c:valAx>
        <c:axId val="958986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5896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76.88</c:v>
                </c:pt>
                <c:pt idx="1">
                  <c:v>77.040000000000006</c:v>
                </c:pt>
                <c:pt idx="2">
                  <c:v>75.58</c:v>
                </c:pt>
                <c:pt idx="3">
                  <c:v>77.319999999999993</c:v>
                </c:pt>
                <c:pt idx="4">
                  <c:v>74.55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929088"/>
        <c:axId val="95931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61.59</c:v>
                </c:pt>
                <c:pt idx="1">
                  <c:v>58.98</c:v>
                </c:pt>
                <c:pt idx="2">
                  <c:v>58.78</c:v>
                </c:pt>
                <c:pt idx="3">
                  <c:v>58.53</c:v>
                </c:pt>
                <c:pt idx="4">
                  <c:v>57.93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29088"/>
        <c:axId val="95931008"/>
      </c:lineChart>
      <c:dateAx>
        <c:axId val="959290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5931008"/>
        <c:crosses val="autoZero"/>
        <c:auto val="1"/>
        <c:lblOffset val="100"/>
        <c:baseTimeUnit val="years"/>
      </c:dateAx>
      <c:valAx>
        <c:axId val="95931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59290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693.23</c:v>
                </c:pt>
                <c:pt idx="1">
                  <c:v>449.07</c:v>
                </c:pt>
                <c:pt idx="2">
                  <c:v>452.16</c:v>
                </c:pt>
                <c:pt idx="3">
                  <c:v>423.98</c:v>
                </c:pt>
                <c:pt idx="4">
                  <c:v>458.14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220928"/>
        <c:axId val="1002228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242.92</c:v>
                </c:pt>
                <c:pt idx="1">
                  <c:v>253.84</c:v>
                </c:pt>
                <c:pt idx="2">
                  <c:v>257.02999999999997</c:v>
                </c:pt>
                <c:pt idx="3">
                  <c:v>266.57</c:v>
                </c:pt>
                <c:pt idx="4">
                  <c:v>276.93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20928"/>
        <c:axId val="100222848"/>
      </c:lineChart>
      <c:dateAx>
        <c:axId val="1002209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222848"/>
        <c:crosses val="autoZero"/>
        <c:auto val="1"/>
        <c:lblOffset val="100"/>
        <c:baseTimeUnit val="years"/>
      </c:dateAx>
      <c:valAx>
        <c:axId val="1002228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2209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【375.36】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【81.06】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【57.75】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【267.61】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【60.44】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J1" zoomScaleNormal="100" workbookViewId="0">
      <selection activeCell="AX5" sqref="AX5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愛媛県　伊方町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2"/>
      <c r="D7" s="42"/>
      <c r="E7" s="42"/>
      <c r="F7" s="42"/>
      <c r="G7" s="42"/>
      <c r="H7" s="42"/>
      <c r="I7" s="42" t="s">
        <v>2</v>
      </c>
      <c r="J7" s="42"/>
      <c r="K7" s="42"/>
      <c r="L7" s="42"/>
      <c r="M7" s="42"/>
      <c r="N7" s="42"/>
      <c r="O7" s="42"/>
      <c r="P7" s="42" t="s">
        <v>3</v>
      </c>
      <c r="Q7" s="42"/>
      <c r="R7" s="42"/>
      <c r="S7" s="42"/>
      <c r="T7" s="42"/>
      <c r="U7" s="42"/>
      <c r="V7" s="42"/>
      <c r="W7" s="42" t="s">
        <v>4</v>
      </c>
      <c r="X7" s="42"/>
      <c r="Y7" s="42"/>
      <c r="Z7" s="42"/>
      <c r="AA7" s="42"/>
      <c r="AB7" s="42"/>
      <c r="AC7" s="42"/>
      <c r="AD7" s="3"/>
      <c r="AE7" s="3"/>
      <c r="AF7" s="3"/>
      <c r="AG7" s="3"/>
      <c r="AH7" s="3"/>
      <c r="AI7" s="3"/>
      <c r="AJ7" s="3"/>
      <c r="AK7" s="3"/>
      <c r="AL7" s="42" t="s">
        <v>5</v>
      </c>
      <c r="AM7" s="42"/>
      <c r="AN7" s="42"/>
      <c r="AO7" s="42"/>
      <c r="AP7" s="42"/>
      <c r="AQ7" s="42"/>
      <c r="AR7" s="42"/>
      <c r="AS7" s="42"/>
      <c r="AT7" s="42" t="s">
        <v>6</v>
      </c>
      <c r="AU7" s="42"/>
      <c r="AV7" s="42"/>
      <c r="AW7" s="42"/>
      <c r="AX7" s="42"/>
      <c r="AY7" s="42"/>
      <c r="AZ7" s="42"/>
      <c r="BA7" s="42"/>
      <c r="BB7" s="42" t="s">
        <v>7</v>
      </c>
      <c r="BC7" s="42"/>
      <c r="BD7" s="42"/>
      <c r="BE7" s="42"/>
      <c r="BF7" s="42"/>
      <c r="BG7" s="42"/>
      <c r="BH7" s="42"/>
      <c r="BI7" s="42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46" t="str">
        <f>データ!I6</f>
        <v>法非適用</v>
      </c>
      <c r="C8" s="46"/>
      <c r="D8" s="46"/>
      <c r="E8" s="46"/>
      <c r="F8" s="46"/>
      <c r="G8" s="46"/>
      <c r="H8" s="46"/>
      <c r="I8" s="46" t="str">
        <f>データ!J6</f>
        <v>下水道事業</v>
      </c>
      <c r="J8" s="46"/>
      <c r="K8" s="46"/>
      <c r="L8" s="46"/>
      <c r="M8" s="46"/>
      <c r="N8" s="46"/>
      <c r="O8" s="46"/>
      <c r="P8" s="46" t="str">
        <f>データ!K6</f>
        <v>特定地域生活排水処理</v>
      </c>
      <c r="Q8" s="46"/>
      <c r="R8" s="46"/>
      <c r="S8" s="46"/>
      <c r="T8" s="46"/>
      <c r="U8" s="46"/>
      <c r="V8" s="46"/>
      <c r="W8" s="46" t="str">
        <f>データ!L6</f>
        <v>K3</v>
      </c>
      <c r="X8" s="46"/>
      <c r="Y8" s="46"/>
      <c r="Z8" s="46"/>
      <c r="AA8" s="46"/>
      <c r="AB8" s="46"/>
      <c r="AC8" s="46"/>
      <c r="AD8" s="3"/>
      <c r="AE8" s="3"/>
      <c r="AF8" s="3"/>
      <c r="AG8" s="3"/>
      <c r="AH8" s="3"/>
      <c r="AI8" s="3"/>
      <c r="AJ8" s="3"/>
      <c r="AK8" s="3"/>
      <c r="AL8" s="47">
        <f>データ!R6</f>
        <v>10489</v>
      </c>
      <c r="AM8" s="47"/>
      <c r="AN8" s="47"/>
      <c r="AO8" s="47"/>
      <c r="AP8" s="47"/>
      <c r="AQ8" s="47"/>
      <c r="AR8" s="47"/>
      <c r="AS8" s="47"/>
      <c r="AT8" s="43">
        <f>データ!S6</f>
        <v>93.98</v>
      </c>
      <c r="AU8" s="43"/>
      <c r="AV8" s="43"/>
      <c r="AW8" s="43"/>
      <c r="AX8" s="43"/>
      <c r="AY8" s="43"/>
      <c r="AZ8" s="43"/>
      <c r="BA8" s="43"/>
      <c r="BB8" s="43">
        <f>データ!T6</f>
        <v>111.61</v>
      </c>
      <c r="BC8" s="43"/>
      <c r="BD8" s="43"/>
      <c r="BE8" s="43"/>
      <c r="BF8" s="43"/>
      <c r="BG8" s="43"/>
      <c r="BH8" s="43"/>
      <c r="BI8" s="43"/>
      <c r="BJ8" s="3"/>
      <c r="BK8" s="3"/>
      <c r="BL8" s="44" t="s">
        <v>9</v>
      </c>
      <c r="BM8" s="45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2" t="s">
        <v>11</v>
      </c>
      <c r="C9" s="42"/>
      <c r="D9" s="42"/>
      <c r="E9" s="42"/>
      <c r="F9" s="42"/>
      <c r="G9" s="42"/>
      <c r="H9" s="42"/>
      <c r="I9" s="42" t="s">
        <v>12</v>
      </c>
      <c r="J9" s="42"/>
      <c r="K9" s="42"/>
      <c r="L9" s="42"/>
      <c r="M9" s="42"/>
      <c r="N9" s="42"/>
      <c r="O9" s="42"/>
      <c r="P9" s="42" t="s">
        <v>13</v>
      </c>
      <c r="Q9" s="42"/>
      <c r="R9" s="42"/>
      <c r="S9" s="42"/>
      <c r="T9" s="42"/>
      <c r="U9" s="42"/>
      <c r="V9" s="42"/>
      <c r="W9" s="42" t="s">
        <v>14</v>
      </c>
      <c r="X9" s="42"/>
      <c r="Y9" s="42"/>
      <c r="Z9" s="42"/>
      <c r="AA9" s="42"/>
      <c r="AB9" s="42"/>
      <c r="AC9" s="42"/>
      <c r="AD9" s="42" t="s">
        <v>15</v>
      </c>
      <c r="AE9" s="42"/>
      <c r="AF9" s="42"/>
      <c r="AG9" s="42"/>
      <c r="AH9" s="42"/>
      <c r="AI9" s="42"/>
      <c r="AJ9" s="42"/>
      <c r="AK9" s="3"/>
      <c r="AL9" s="42" t="s">
        <v>16</v>
      </c>
      <c r="AM9" s="42"/>
      <c r="AN9" s="42"/>
      <c r="AO9" s="42"/>
      <c r="AP9" s="42"/>
      <c r="AQ9" s="42"/>
      <c r="AR9" s="42"/>
      <c r="AS9" s="42"/>
      <c r="AT9" s="42" t="s">
        <v>17</v>
      </c>
      <c r="AU9" s="42"/>
      <c r="AV9" s="42"/>
      <c r="AW9" s="42"/>
      <c r="AX9" s="42"/>
      <c r="AY9" s="42"/>
      <c r="AZ9" s="42"/>
      <c r="BA9" s="42"/>
      <c r="BB9" s="42" t="s">
        <v>18</v>
      </c>
      <c r="BC9" s="42"/>
      <c r="BD9" s="42"/>
      <c r="BE9" s="42"/>
      <c r="BF9" s="42"/>
      <c r="BG9" s="42"/>
      <c r="BH9" s="42"/>
      <c r="BI9" s="42"/>
      <c r="BJ9" s="3"/>
      <c r="BK9" s="3"/>
      <c r="BL9" s="48" t="s">
        <v>19</v>
      </c>
      <c r="BM9" s="49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3" t="str">
        <f>データ!M6</f>
        <v>-</v>
      </c>
      <c r="C10" s="43"/>
      <c r="D10" s="43"/>
      <c r="E10" s="43"/>
      <c r="F10" s="43"/>
      <c r="G10" s="43"/>
      <c r="H10" s="43"/>
      <c r="I10" s="43" t="str">
        <f>データ!N6</f>
        <v>該当数値なし</v>
      </c>
      <c r="J10" s="43"/>
      <c r="K10" s="43"/>
      <c r="L10" s="43"/>
      <c r="M10" s="43"/>
      <c r="N10" s="43"/>
      <c r="O10" s="43"/>
      <c r="P10" s="43">
        <f>データ!O6</f>
        <v>7.66</v>
      </c>
      <c r="Q10" s="43"/>
      <c r="R10" s="43"/>
      <c r="S10" s="43"/>
      <c r="T10" s="43"/>
      <c r="U10" s="43"/>
      <c r="V10" s="43"/>
      <c r="W10" s="43">
        <f>データ!P6</f>
        <v>100</v>
      </c>
      <c r="X10" s="43"/>
      <c r="Y10" s="43"/>
      <c r="Z10" s="43"/>
      <c r="AA10" s="43"/>
      <c r="AB10" s="43"/>
      <c r="AC10" s="43"/>
      <c r="AD10" s="47">
        <f>データ!Q6</f>
        <v>3300</v>
      </c>
      <c r="AE10" s="47"/>
      <c r="AF10" s="47"/>
      <c r="AG10" s="47"/>
      <c r="AH10" s="47"/>
      <c r="AI10" s="47"/>
      <c r="AJ10" s="47"/>
      <c r="AK10" s="2"/>
      <c r="AL10" s="47">
        <f>データ!U6</f>
        <v>797</v>
      </c>
      <c r="AM10" s="47"/>
      <c r="AN10" s="47"/>
      <c r="AO10" s="47"/>
      <c r="AP10" s="47"/>
      <c r="AQ10" s="47"/>
      <c r="AR10" s="47"/>
      <c r="AS10" s="47"/>
      <c r="AT10" s="43">
        <f>データ!V6</f>
        <v>32.1</v>
      </c>
      <c r="AU10" s="43"/>
      <c r="AV10" s="43"/>
      <c r="AW10" s="43"/>
      <c r="AX10" s="43"/>
      <c r="AY10" s="43"/>
      <c r="AZ10" s="43"/>
      <c r="BA10" s="43"/>
      <c r="BB10" s="43">
        <f>データ!W6</f>
        <v>24.83</v>
      </c>
      <c r="BC10" s="43"/>
      <c r="BD10" s="43"/>
      <c r="BE10" s="43"/>
      <c r="BF10" s="43"/>
      <c r="BG10" s="43"/>
      <c r="BH10" s="43"/>
      <c r="BI10" s="43"/>
      <c r="BJ10" s="2"/>
      <c r="BK10" s="2"/>
      <c r="BL10" s="50" t="s">
        <v>21</v>
      </c>
      <c r="BM10" s="51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23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>
      <c r="A14" s="2"/>
      <c r="B14" s="54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25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6" t="s">
        <v>110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>
      <c r="A34" s="2"/>
      <c r="B34" s="16"/>
      <c r="C34" s="72" t="s">
        <v>26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19"/>
      <c r="R34" s="72" t="s">
        <v>27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19"/>
      <c r="AG34" s="72" t="s">
        <v>28</v>
      </c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19"/>
      <c r="AV34" s="72" t="s">
        <v>29</v>
      </c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18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>
      <c r="A35" s="2"/>
      <c r="B35" s="16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19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19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19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18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0" t="s">
        <v>30</v>
      </c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3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6" t="s">
        <v>108</v>
      </c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6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6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6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6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6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6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6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6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8"/>
    </row>
    <row r="56" spans="1:78" ht="13.5" customHeight="1">
      <c r="A56" s="2"/>
      <c r="B56" s="16"/>
      <c r="C56" s="72" t="s">
        <v>31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19"/>
      <c r="R56" s="72" t="s">
        <v>32</v>
      </c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19"/>
      <c r="AG56" s="72" t="s">
        <v>33</v>
      </c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19"/>
      <c r="AV56" s="72" t="s">
        <v>34</v>
      </c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18"/>
      <c r="BK56" s="2"/>
      <c r="BL56" s="66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8"/>
    </row>
    <row r="57" spans="1:78" ht="13.5" customHeight="1">
      <c r="A57" s="2"/>
      <c r="B57" s="16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19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19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19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18"/>
      <c r="BK57" s="2"/>
      <c r="BL57" s="66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6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6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8"/>
    </row>
    <row r="60" spans="1:78" ht="13.5" customHeight="1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6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8"/>
    </row>
    <row r="61" spans="1:78" ht="13.5" customHeight="1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6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6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9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0" t="s">
        <v>36</v>
      </c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3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6" t="s">
        <v>109</v>
      </c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6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6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6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6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6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6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6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6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6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6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6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6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8"/>
    </row>
    <row r="79" spans="1:78" ht="13.5" customHeight="1">
      <c r="A79" s="2"/>
      <c r="B79" s="16"/>
      <c r="C79" s="72" t="s">
        <v>37</v>
      </c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19"/>
      <c r="V79" s="19"/>
      <c r="W79" s="72" t="s">
        <v>38</v>
      </c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19"/>
      <c r="AP79" s="19"/>
      <c r="AQ79" s="72" t="s">
        <v>39</v>
      </c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17"/>
      <c r="BJ79" s="18"/>
      <c r="BK79" s="2"/>
      <c r="BL79" s="66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8"/>
    </row>
    <row r="80" spans="1:78" ht="13.5" customHeight="1">
      <c r="A80" s="2"/>
      <c r="B80" s="16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19"/>
      <c r="V80" s="19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19"/>
      <c r="AP80" s="19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17"/>
      <c r="BJ80" s="18"/>
      <c r="BK80" s="2"/>
      <c r="BL80" s="66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6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9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1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2:BZ4"/>
    <mergeCell ref="B6:AC6"/>
    <mergeCell ref="B7:H7"/>
    <mergeCell ref="I7:O7"/>
    <mergeCell ref="P7:V7"/>
    <mergeCell ref="W7:AC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topLeftCell="CK1" workbookViewId="0">
      <selection activeCell="CP14" sqref="CP14"/>
    </sheetView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2014</v>
      </c>
      <c r="C6" s="31">
        <f t="shared" ref="C6:W6" si="3">C7</f>
        <v>384429</v>
      </c>
      <c r="D6" s="31">
        <f t="shared" si="3"/>
        <v>47</v>
      </c>
      <c r="E6" s="31">
        <f t="shared" si="3"/>
        <v>18</v>
      </c>
      <c r="F6" s="31">
        <f t="shared" si="3"/>
        <v>0</v>
      </c>
      <c r="G6" s="31">
        <f t="shared" si="3"/>
        <v>0</v>
      </c>
      <c r="H6" s="31" t="str">
        <f t="shared" si="3"/>
        <v>愛媛県　伊方町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特定地域生活排水処理</v>
      </c>
      <c r="L6" s="31" t="str">
        <f t="shared" si="3"/>
        <v>K3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7.66</v>
      </c>
      <c r="P6" s="32">
        <f t="shared" si="3"/>
        <v>100</v>
      </c>
      <c r="Q6" s="32">
        <f t="shared" si="3"/>
        <v>3300</v>
      </c>
      <c r="R6" s="32">
        <f t="shared" si="3"/>
        <v>10489</v>
      </c>
      <c r="S6" s="32">
        <f t="shared" si="3"/>
        <v>93.98</v>
      </c>
      <c r="T6" s="32">
        <f t="shared" si="3"/>
        <v>111.61</v>
      </c>
      <c r="U6" s="32">
        <f t="shared" si="3"/>
        <v>797</v>
      </c>
      <c r="V6" s="32">
        <f t="shared" si="3"/>
        <v>32.1</v>
      </c>
      <c r="W6" s="32">
        <f t="shared" si="3"/>
        <v>24.83</v>
      </c>
      <c r="X6" s="33">
        <f>IF(X7="",NA(),X7)</f>
        <v>90.79</v>
      </c>
      <c r="Y6" s="33">
        <f t="shared" ref="Y6:AG6" si="4">IF(Y7="",NA(),Y7)</f>
        <v>88.69</v>
      </c>
      <c r="Z6" s="33">
        <f t="shared" si="4"/>
        <v>84.7</v>
      </c>
      <c r="AA6" s="33">
        <f t="shared" si="4"/>
        <v>81.05</v>
      </c>
      <c r="AB6" s="33">
        <f t="shared" si="4"/>
        <v>79.89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2">
        <f>IF(BE7="",NA(),BE7)</f>
        <v>0</v>
      </c>
      <c r="BF6" s="32">
        <f t="shared" ref="BF6:BN6" si="7">IF(BF7="",NA(),BF7)</f>
        <v>0</v>
      </c>
      <c r="BG6" s="32">
        <f t="shared" si="7"/>
        <v>0</v>
      </c>
      <c r="BH6" s="32">
        <f t="shared" si="7"/>
        <v>0</v>
      </c>
      <c r="BI6" s="32">
        <f t="shared" si="7"/>
        <v>0</v>
      </c>
      <c r="BJ6" s="33">
        <f t="shared" si="7"/>
        <v>442.18</v>
      </c>
      <c r="BK6" s="33">
        <f t="shared" si="7"/>
        <v>421.01</v>
      </c>
      <c r="BL6" s="33">
        <f t="shared" si="7"/>
        <v>430.64</v>
      </c>
      <c r="BM6" s="33">
        <f t="shared" si="7"/>
        <v>446.63</v>
      </c>
      <c r="BN6" s="33">
        <f t="shared" si="7"/>
        <v>416.91</v>
      </c>
      <c r="BO6" s="32" t="str">
        <f>IF(BO7="","",IF(BO7="-","【-】","【"&amp;SUBSTITUTE(TEXT(BO7,"#,##0.00"),"-","△")&amp;"】"))</f>
        <v>【375.36】</v>
      </c>
      <c r="BP6" s="33">
        <f>IF(BP7="",NA(),BP7)</f>
        <v>76.88</v>
      </c>
      <c r="BQ6" s="33">
        <f t="shared" ref="BQ6:BY6" si="8">IF(BQ7="",NA(),BQ7)</f>
        <v>77.040000000000006</v>
      </c>
      <c r="BR6" s="33">
        <f t="shared" si="8"/>
        <v>75.58</v>
      </c>
      <c r="BS6" s="33">
        <f t="shared" si="8"/>
        <v>77.319999999999993</v>
      </c>
      <c r="BT6" s="33">
        <f t="shared" si="8"/>
        <v>74.55</v>
      </c>
      <c r="BU6" s="33">
        <f t="shared" si="8"/>
        <v>61.59</v>
      </c>
      <c r="BV6" s="33">
        <f t="shared" si="8"/>
        <v>58.98</v>
      </c>
      <c r="BW6" s="33">
        <f t="shared" si="8"/>
        <v>58.78</v>
      </c>
      <c r="BX6" s="33">
        <f t="shared" si="8"/>
        <v>58.53</v>
      </c>
      <c r="BY6" s="33">
        <f t="shared" si="8"/>
        <v>57.93</v>
      </c>
      <c r="BZ6" s="32" t="str">
        <f>IF(BZ7="","",IF(BZ7="-","【-】","【"&amp;SUBSTITUTE(TEXT(BZ7,"#,##0.00"),"-","△")&amp;"】"))</f>
        <v>【60.44】</v>
      </c>
      <c r="CA6" s="33">
        <f>IF(CA7="",NA(),CA7)</f>
        <v>693.23</v>
      </c>
      <c r="CB6" s="33">
        <f t="shared" ref="CB6:CJ6" si="9">IF(CB7="",NA(),CB7)</f>
        <v>449.07</v>
      </c>
      <c r="CC6" s="33">
        <f t="shared" si="9"/>
        <v>452.16</v>
      </c>
      <c r="CD6" s="33">
        <f t="shared" si="9"/>
        <v>423.98</v>
      </c>
      <c r="CE6" s="33">
        <f t="shared" si="9"/>
        <v>458.14</v>
      </c>
      <c r="CF6" s="33">
        <f t="shared" si="9"/>
        <v>242.92</v>
      </c>
      <c r="CG6" s="33">
        <f t="shared" si="9"/>
        <v>253.84</v>
      </c>
      <c r="CH6" s="33">
        <f t="shared" si="9"/>
        <v>257.02999999999997</v>
      </c>
      <c r="CI6" s="33">
        <f t="shared" si="9"/>
        <v>266.57</v>
      </c>
      <c r="CJ6" s="33">
        <f t="shared" si="9"/>
        <v>276.93</v>
      </c>
      <c r="CK6" s="32" t="str">
        <f>IF(CK7="","",IF(CK7="-","【-】","【"&amp;SUBSTITUTE(TEXT(CK7,"#,##0.00"),"-","△")&amp;"】"))</f>
        <v>【267.61】</v>
      </c>
      <c r="CL6" s="33">
        <f>IF(CL7="",NA(),CL7)</f>
        <v>68.569999999999993</v>
      </c>
      <c r="CM6" s="33">
        <f t="shared" ref="CM6:CU6" si="10">IF(CM7="",NA(),CM7)</f>
        <v>68.569999999999993</v>
      </c>
      <c r="CN6" s="33">
        <f t="shared" si="10"/>
        <v>72.86</v>
      </c>
      <c r="CO6" s="33">
        <f t="shared" si="10"/>
        <v>78.569999999999993</v>
      </c>
      <c r="CP6" s="33">
        <f t="shared" si="10"/>
        <v>78.569999999999993</v>
      </c>
      <c r="CQ6" s="33">
        <f t="shared" si="10"/>
        <v>57.53</v>
      </c>
      <c r="CR6" s="33">
        <f t="shared" si="10"/>
        <v>60.03</v>
      </c>
      <c r="CS6" s="33">
        <f t="shared" si="10"/>
        <v>61.93</v>
      </c>
      <c r="CT6" s="33">
        <f t="shared" si="10"/>
        <v>58.06</v>
      </c>
      <c r="CU6" s="33">
        <f t="shared" si="10"/>
        <v>59.08</v>
      </c>
      <c r="CV6" s="32" t="str">
        <f>IF(CV7="","",IF(CV7="-","【-】","【"&amp;SUBSTITUTE(TEXT(CV7,"#,##0.00"),"-","△")&amp;"】"))</f>
        <v>【57.75】</v>
      </c>
      <c r="CW6" s="33">
        <f>IF(CW7="",NA(),CW7)</f>
        <v>100</v>
      </c>
      <c r="CX6" s="33">
        <f t="shared" ref="CX6:DF6" si="11">IF(CX7="",NA(),CX7)</f>
        <v>100</v>
      </c>
      <c r="CY6" s="33">
        <f t="shared" si="11"/>
        <v>100</v>
      </c>
      <c r="CZ6" s="33">
        <f t="shared" si="11"/>
        <v>100</v>
      </c>
      <c r="DA6" s="33">
        <f t="shared" si="11"/>
        <v>100</v>
      </c>
      <c r="DB6" s="33">
        <f t="shared" si="11"/>
        <v>76.78</v>
      </c>
      <c r="DC6" s="33">
        <f t="shared" si="11"/>
        <v>76.8</v>
      </c>
      <c r="DD6" s="33">
        <f t="shared" si="11"/>
        <v>77.25</v>
      </c>
      <c r="DE6" s="33">
        <f t="shared" si="11"/>
        <v>75.790000000000006</v>
      </c>
      <c r="DF6" s="33">
        <f t="shared" si="11"/>
        <v>77.12</v>
      </c>
      <c r="DG6" s="32" t="str">
        <f>IF(DG7="","",IF(DG7="-","【-】","【"&amp;SUBSTITUTE(TEXT(DG7,"#,##0.00"),"-","△")&amp;"】"))</f>
        <v>【81.06】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3" t="str">
        <f>IF(ED7="",NA(),ED7)</f>
        <v>-</v>
      </c>
      <c r="EE6" s="33" t="str">
        <f t="shared" ref="EE6:EM6" si="14">IF(EE7="",NA(),EE7)</f>
        <v>-</v>
      </c>
      <c r="EF6" s="33" t="str">
        <f t="shared" si="14"/>
        <v>-</v>
      </c>
      <c r="EG6" s="33" t="str">
        <f t="shared" si="14"/>
        <v>-</v>
      </c>
      <c r="EH6" s="33" t="str">
        <f t="shared" si="14"/>
        <v>-</v>
      </c>
      <c r="EI6" s="33" t="str">
        <f t="shared" si="14"/>
        <v>-</v>
      </c>
      <c r="EJ6" s="33" t="str">
        <f t="shared" si="14"/>
        <v>-</v>
      </c>
      <c r="EK6" s="33" t="str">
        <f t="shared" si="14"/>
        <v>-</v>
      </c>
      <c r="EL6" s="33" t="str">
        <f t="shared" si="14"/>
        <v>-</v>
      </c>
      <c r="EM6" s="33" t="str">
        <f t="shared" si="14"/>
        <v>-</v>
      </c>
      <c r="EN6" s="32" t="str">
        <f>IF(EN7="","",IF(EN7="-","【-】","【"&amp;SUBSTITUTE(TEXT(EN7,"#,##0.00"),"-","△")&amp;"】"))</f>
        <v>【-】</v>
      </c>
    </row>
    <row r="7" spans="1:144" s="34" customFormat="1">
      <c r="A7" s="26"/>
      <c r="B7" s="35">
        <v>2014</v>
      </c>
      <c r="C7" s="35">
        <v>384429</v>
      </c>
      <c r="D7" s="35">
        <v>47</v>
      </c>
      <c r="E7" s="35">
        <v>18</v>
      </c>
      <c r="F7" s="35">
        <v>0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7.66</v>
      </c>
      <c r="P7" s="36">
        <v>100</v>
      </c>
      <c r="Q7" s="36">
        <v>3300</v>
      </c>
      <c r="R7" s="36">
        <v>10489</v>
      </c>
      <c r="S7" s="36">
        <v>93.98</v>
      </c>
      <c r="T7" s="36">
        <v>111.61</v>
      </c>
      <c r="U7" s="36">
        <v>797</v>
      </c>
      <c r="V7" s="36">
        <v>32.1</v>
      </c>
      <c r="W7" s="36">
        <v>24.83</v>
      </c>
      <c r="X7" s="36">
        <v>90.79</v>
      </c>
      <c r="Y7" s="36">
        <v>88.69</v>
      </c>
      <c r="Z7" s="36">
        <v>84.7</v>
      </c>
      <c r="AA7" s="36">
        <v>81.05</v>
      </c>
      <c r="AB7" s="36">
        <v>79.89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0</v>
      </c>
      <c r="BF7" s="36">
        <v>0</v>
      </c>
      <c r="BG7" s="36">
        <v>0</v>
      </c>
      <c r="BH7" s="36">
        <v>0</v>
      </c>
      <c r="BI7" s="36">
        <v>0</v>
      </c>
      <c r="BJ7" s="36">
        <v>442.18</v>
      </c>
      <c r="BK7" s="36">
        <v>421.01</v>
      </c>
      <c r="BL7" s="36">
        <v>430.64</v>
      </c>
      <c r="BM7" s="36">
        <v>446.63</v>
      </c>
      <c r="BN7" s="36">
        <v>416.91</v>
      </c>
      <c r="BO7" s="36">
        <v>375.36</v>
      </c>
      <c r="BP7" s="36">
        <v>76.88</v>
      </c>
      <c r="BQ7" s="36">
        <v>77.040000000000006</v>
      </c>
      <c r="BR7" s="36">
        <v>75.58</v>
      </c>
      <c r="BS7" s="36">
        <v>77.319999999999993</v>
      </c>
      <c r="BT7" s="36">
        <v>74.55</v>
      </c>
      <c r="BU7" s="36">
        <v>61.59</v>
      </c>
      <c r="BV7" s="36">
        <v>58.98</v>
      </c>
      <c r="BW7" s="36">
        <v>58.78</v>
      </c>
      <c r="BX7" s="36">
        <v>58.53</v>
      </c>
      <c r="BY7" s="36">
        <v>57.93</v>
      </c>
      <c r="BZ7" s="36">
        <v>60.44</v>
      </c>
      <c r="CA7" s="36">
        <v>693.23</v>
      </c>
      <c r="CB7" s="36">
        <v>449.07</v>
      </c>
      <c r="CC7" s="36">
        <v>452.16</v>
      </c>
      <c r="CD7" s="36">
        <v>423.98</v>
      </c>
      <c r="CE7" s="36">
        <v>458.14</v>
      </c>
      <c r="CF7" s="36">
        <v>242.92</v>
      </c>
      <c r="CG7" s="36">
        <v>253.84</v>
      </c>
      <c r="CH7" s="36">
        <v>257.02999999999997</v>
      </c>
      <c r="CI7" s="36">
        <v>266.57</v>
      </c>
      <c r="CJ7" s="36">
        <v>276.93</v>
      </c>
      <c r="CK7" s="36">
        <v>267.61</v>
      </c>
      <c r="CL7" s="36">
        <v>68.569999999999993</v>
      </c>
      <c r="CM7" s="36">
        <v>68.569999999999993</v>
      </c>
      <c r="CN7" s="36">
        <v>72.86</v>
      </c>
      <c r="CO7" s="36">
        <v>78.569999999999993</v>
      </c>
      <c r="CP7" s="36">
        <v>78.569999999999993</v>
      </c>
      <c r="CQ7" s="36">
        <v>57.53</v>
      </c>
      <c r="CR7" s="36">
        <v>60.03</v>
      </c>
      <c r="CS7" s="36">
        <v>61.93</v>
      </c>
      <c r="CT7" s="36">
        <v>58.06</v>
      </c>
      <c r="CU7" s="36">
        <v>59.08</v>
      </c>
      <c r="CV7" s="36">
        <v>57.75</v>
      </c>
      <c r="CW7" s="36">
        <v>100</v>
      </c>
      <c r="CX7" s="36">
        <v>100</v>
      </c>
      <c r="CY7" s="36">
        <v>100</v>
      </c>
      <c r="CZ7" s="36">
        <v>100</v>
      </c>
      <c r="DA7" s="36">
        <v>100</v>
      </c>
      <c r="DB7" s="36">
        <v>76.78</v>
      </c>
      <c r="DC7" s="36">
        <v>76.8</v>
      </c>
      <c r="DD7" s="36">
        <v>77.25</v>
      </c>
      <c r="DE7" s="36">
        <v>75.790000000000006</v>
      </c>
      <c r="DF7" s="36">
        <v>77.12</v>
      </c>
      <c r="DG7" s="36">
        <v>81.06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 t="s">
        <v>101</v>
      </c>
      <c r="EE7" s="36" t="s">
        <v>101</v>
      </c>
      <c r="EF7" s="36" t="s">
        <v>101</v>
      </c>
      <c r="EG7" s="36" t="s">
        <v>101</v>
      </c>
      <c r="EH7" s="36" t="s">
        <v>101</v>
      </c>
      <c r="EI7" s="36" t="s">
        <v>101</v>
      </c>
      <c r="EJ7" s="36" t="s">
        <v>101</v>
      </c>
      <c r="EK7" s="36" t="s">
        <v>101</v>
      </c>
      <c r="EL7" s="36" t="s">
        <v>101</v>
      </c>
      <c r="EM7" s="36" t="s">
        <v>101</v>
      </c>
      <c r="EN7" s="36" t="s">
        <v>101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西内 敏勝</cp:lastModifiedBy>
  <cp:lastPrinted>2016-02-18T03:24:53Z</cp:lastPrinted>
  <dcterms:created xsi:type="dcterms:W3CDTF">2016-02-03T09:26:32Z</dcterms:created>
  <dcterms:modified xsi:type="dcterms:W3CDTF">2016-02-18T03:25:01Z</dcterms:modified>
  <cp:category/>
</cp:coreProperties>
</file>