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Y8" i="4" s="1"/>
  <c r="R6" i="5"/>
  <c r="Q6" i="5"/>
  <c r="P6" i="5"/>
  <c r="O6" i="5"/>
  <c r="N6" i="5"/>
  <c r="M6" i="5"/>
  <c r="L6" i="5"/>
  <c r="K6" i="5"/>
  <c r="R8" i="4" s="1"/>
  <c r="J6" i="5"/>
  <c r="I6" i="5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AI10" i="4"/>
  <c r="Z10" i="4"/>
  <c r="R10" i="4"/>
  <c r="J10" i="4"/>
  <c r="B10" i="4"/>
  <c r="AQ8" i="4"/>
  <c r="AI8" i="4"/>
  <c r="Z8" i="4"/>
  <c r="J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<sst xmlns="http://schemas.openxmlformats.org/spreadsheetml/2006/main" count="218" uniqueCount="108">
  <si>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</si>
  <si>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</si>
  <si>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</si>
  <si>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</si>
  <si>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</si>
  <si>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</si>
  <si>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</si>
  <si>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</si>
  <si>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</si>
  <si>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</si>
  <si>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</si>
  <si>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</si>
  <si>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</si>
  <si>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</si>
  <si>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</si>
  <si>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</si>
  <si>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</si>
  <si>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</si>
  <si>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</si>
  <si>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</si>
  <si>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</si>
  <si>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</si>
  <si>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</si>
  <si>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</si>
  <si>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</si>
  <si>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</si>
  <si>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</si>
  <si>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</si>
  <si>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</si>
  <si>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</si>
  <si>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</si>
  <si>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</si>
  <si>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</si>
  <si>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</si>
  <si>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</si>
  <si>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</si>
  <si>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</si>
  <si>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</si>
  <si>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</si>
  <si>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</si>
  <si>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</si>
  <si>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</si>
  <si>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</si>
  <si>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</si>
  <si>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</si>
  <si>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</si>
  <si>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</si>
  <si>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</si>
  <si>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</si>
  <si>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</si>
  <si>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</si>
  <si>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</si>
  <si>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</si>
  <si>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</si>
  <si>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</si>
  <si>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</si>
  <si>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</si>
  <si>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</si>
  <si>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</si>
  <si>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</si>
  <si>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</si>
  <si>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</si>
  <si>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</si>
  <si>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</si>
  <si>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</si>
  <si>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</si>
  <si>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</si>
  <si>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</si>
  <si>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</si>
  <si>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</si>
  <si>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</si>
  <si>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</si>
  <si>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</si>
  <si>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</si>
  <si>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</si>
  <si>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</si>
  <si>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</si>
  <si>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</si>
  <si>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</si>
  <si>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</si>
  <si>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</si>
  <si>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</si>
  <si>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</si>
  <si>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</si>
  <si>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</si>
  <si>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</si>
  <si>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</si>
  <si>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</si>
  <si>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</si>
  <si>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</si>
  <si>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</si>
  <si>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</si>
  <si>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</si>
  <si>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愛媛県　松野町</t>
  </si>
  <si>
    <t>法非適用</t>
  </si>
  <si>
    <t>水道事業</t>
  </si>
  <si>
    <t>簡易水道事業</t>
  </si>
  <si>
    <t>D3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</si>
  <si>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</si>
  <si>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</si>
  <si>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</si>
  <si>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</si>
  <si>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</si>
  <si>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</si>
  <si>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</si>
  <si>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町内の配水管は耐用年数を経過した管が多く、老朽化により有収率も低水準となっているため、出来るだけ早く管路更新を進めていかなければならない。そのためにも、起債関係等の計画、また、水道料金の改定等を含め更新に向け進めて行かなければならない。</t>
    <rPh sb="1" eb="3">
      <t>チョウナイ</t>
    </rPh>
    <rPh sb="4" eb="7">
      <t>ハイスイカン</t>
    </rPh>
    <rPh sb="8" eb="10">
      <t>タイヨウ</t>
    </rPh>
    <rPh sb="10" eb="12">
      <t>ネンスウ</t>
    </rPh>
    <rPh sb="13" eb="15">
      <t>ケイカ</t>
    </rPh>
    <rPh sb="17" eb="18">
      <t>カン</t>
    </rPh>
    <rPh sb="19" eb="20">
      <t>オオ</t>
    </rPh>
    <rPh sb="22" eb="25">
      <t>ロウキュウカ</t>
    </rPh>
    <rPh sb="28" eb="30">
      <t>ユウシュウ</t>
    </rPh>
    <rPh sb="30" eb="31">
      <t>リツ</t>
    </rPh>
    <rPh sb="32" eb="35">
      <t>テイスイジュン</t>
    </rPh>
    <rPh sb="44" eb="46">
      <t>デキ</t>
    </rPh>
    <rPh sb="49" eb="50">
      <t>ハヤ</t>
    </rPh>
    <rPh sb="51" eb="53">
      <t>カンロ</t>
    </rPh>
    <rPh sb="53" eb="55">
      <t>コウシン</t>
    </rPh>
    <rPh sb="56" eb="57">
      <t>スス</t>
    </rPh>
    <rPh sb="77" eb="79">
      <t>キサイ</t>
    </rPh>
    <rPh sb="79" eb="81">
      <t>カンケイ</t>
    </rPh>
    <rPh sb="81" eb="82">
      <t>トウ</t>
    </rPh>
    <rPh sb="83" eb="85">
      <t>ケイカク</t>
    </rPh>
    <rPh sb="89" eb="91">
      <t>スイドウ</t>
    </rPh>
    <rPh sb="91" eb="93">
      <t>リョウキン</t>
    </rPh>
    <rPh sb="94" eb="96">
      <t>カイテイ</t>
    </rPh>
    <rPh sb="96" eb="97">
      <t>トウ</t>
    </rPh>
    <rPh sb="98" eb="99">
      <t>フク</t>
    </rPh>
    <rPh sb="100" eb="102">
      <t>コウシン</t>
    </rPh>
    <rPh sb="103" eb="104">
      <t>ム</t>
    </rPh>
    <rPh sb="105" eb="106">
      <t>スス</t>
    </rPh>
    <rPh sb="108" eb="109">
      <t>イ</t>
    </rPh>
    <phoneticPr fontId="4"/>
  </si>
  <si>
    <t>　収益的収支については、近年横ばいで黒字経営となってはいるが、人口の減少により今後は、収入も減少していくものと思われる。起債償還金については、ピーク時を過ぎ年々減少傾向にある。施設の利用率は高水準となっており、これは、老朽管が多く存在しているため、漏水が多く有収率もたいへん低い状況にある。よって、早急に管路更新をする必要がある。</t>
    <rPh sb="1" eb="4">
      <t>シュウエキテキ</t>
    </rPh>
    <rPh sb="4" eb="6">
      <t>シュウシ</t>
    </rPh>
    <rPh sb="12" eb="14">
      <t>キンネン</t>
    </rPh>
    <rPh sb="14" eb="15">
      <t>ヨコ</t>
    </rPh>
    <rPh sb="18" eb="20">
      <t>クロジ</t>
    </rPh>
    <rPh sb="20" eb="22">
      <t>ケイエイ</t>
    </rPh>
    <rPh sb="31" eb="33">
      <t>ジンコウ</t>
    </rPh>
    <rPh sb="34" eb="36">
      <t>ゲンショウ</t>
    </rPh>
    <rPh sb="39" eb="41">
      <t>コンゴ</t>
    </rPh>
    <rPh sb="43" eb="45">
      <t>シュウニュウ</t>
    </rPh>
    <rPh sb="46" eb="48">
      <t>ゲンショウ</t>
    </rPh>
    <rPh sb="55" eb="56">
      <t>オモ</t>
    </rPh>
    <rPh sb="60" eb="62">
      <t>キサイ</t>
    </rPh>
    <rPh sb="62" eb="64">
      <t>ショウカン</t>
    </rPh>
    <rPh sb="64" eb="65">
      <t>キン</t>
    </rPh>
    <rPh sb="74" eb="75">
      <t>ジ</t>
    </rPh>
    <rPh sb="76" eb="77">
      <t>ス</t>
    </rPh>
    <rPh sb="78" eb="80">
      <t>ネンネン</t>
    </rPh>
    <rPh sb="80" eb="81">
      <t>ゲン</t>
    </rPh>
    <rPh sb="81" eb="82">
      <t>ショウ</t>
    </rPh>
    <rPh sb="82" eb="84">
      <t>ケイコウ</t>
    </rPh>
    <rPh sb="88" eb="90">
      <t>シセツ</t>
    </rPh>
    <rPh sb="91" eb="94">
      <t>リヨウリツ</t>
    </rPh>
    <rPh sb="95" eb="98">
      <t>コウスイジュン</t>
    </rPh>
    <rPh sb="149" eb="151">
      <t>ソウキュウ</t>
    </rPh>
    <rPh sb="152" eb="154">
      <t>カンロ</t>
    </rPh>
    <rPh sb="154" eb="156">
      <t>コウシン</t>
    </rPh>
    <rPh sb="159" eb="161">
      <t>ヒツヨウ</t>
    </rPh>
    <phoneticPr fontId="4"/>
  </si>
  <si>
    <r>
      <t>　耐用年数を経過した管路が数多く存在しており、早急な</t>
    </r>
    <r>
      <rPr>
        <sz val="11"/>
        <rFont val="ＭＳ ゴシック"/>
        <family val="3"/>
        <charset val="128"/>
      </rPr>
      <t>対応が必要である。一部地域については耐震管を布設したが、まだ、90％以上の耐用年数が経過した管が存在しており、有収率向上のためにも出来るだけ早く管路更新を実</t>
    </r>
    <r>
      <rPr>
        <sz val="11"/>
        <color theme="1"/>
        <rFont val="ＭＳ ゴシック"/>
        <family val="3"/>
        <charset val="128"/>
      </rPr>
      <t>施したい。</t>
    </r>
    <rPh sb="1" eb="3">
      <t>タイヨウ</t>
    </rPh>
    <rPh sb="3" eb="5">
      <t>ネンスウ</t>
    </rPh>
    <rPh sb="6" eb="8">
      <t>ケイカ</t>
    </rPh>
    <rPh sb="10" eb="12">
      <t>カンロ</t>
    </rPh>
    <rPh sb="13" eb="14">
      <t>カズ</t>
    </rPh>
    <rPh sb="14" eb="15">
      <t>オオ</t>
    </rPh>
    <rPh sb="16" eb="18">
      <t>ソンザイ</t>
    </rPh>
    <rPh sb="23" eb="25">
      <t>ソウキュウ</t>
    </rPh>
    <rPh sb="26" eb="28">
      <t>タイオウ</t>
    </rPh>
    <rPh sb="29" eb="31">
      <t>ヒツヨウ</t>
    </rPh>
    <rPh sb="35" eb="37">
      <t>イチブ</t>
    </rPh>
    <rPh sb="37" eb="39">
      <t>チイキ</t>
    </rPh>
    <rPh sb="44" eb="46">
      <t>タイシン</t>
    </rPh>
    <rPh sb="46" eb="47">
      <t>カン</t>
    </rPh>
    <rPh sb="48" eb="50">
      <t>フセツ</t>
    </rPh>
    <rPh sb="60" eb="62">
      <t>イジョウ</t>
    </rPh>
    <rPh sb="63" eb="65">
      <t>タイヨウ</t>
    </rPh>
    <rPh sb="65" eb="67">
      <t>ネンスウ</t>
    </rPh>
    <rPh sb="68" eb="70">
      <t>ケイカ</t>
    </rPh>
    <rPh sb="72" eb="73">
      <t>カン</t>
    </rPh>
    <rPh sb="74" eb="76">
      <t>ソンザイ</t>
    </rPh>
    <rPh sb="81" eb="83">
      <t>ユウシュウ</t>
    </rPh>
    <rPh sb="83" eb="84">
      <t>リツ</t>
    </rPh>
    <rPh sb="84" eb="86">
      <t>コウジョウ</t>
    </rPh>
    <rPh sb="91" eb="93">
      <t>デキ</t>
    </rPh>
    <rPh sb="96" eb="97">
      <t>ハヤ</t>
    </rPh>
    <rPh sb="98" eb="100">
      <t>カンロ</t>
    </rPh>
    <rPh sb="100" eb="102">
      <t>コウシン</t>
    </rPh>
    <rPh sb="103" eb="105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</si>
</sst>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17"/>
          <c:y val="0.1580694566902859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24800"/>
        <c:axId val="131726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0.48</c:v>
                </c:pt>
                <c:pt idx="1">
                  <c:v>0.47</c:v>
                </c:pt>
                <c:pt idx="2">
                  <c:v>0.46</c:v>
                </c:pt>
                <c:pt idx="3">
                  <c:v>0.8</c:v>
                </c:pt>
                <c:pt idx="4">
                  <c:v>0.69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24800"/>
        <c:axId val="131726720"/>
      </c:lineChart>
      <c:dateAx>
        <c:axId val="131724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726720"/>
        <c:crosses val="autoZero"/>
        <c:auto val="1"/>
        <c:lblOffset val="100"/>
        <c:baseTimeUnit val="years"/>
      </c:dateAx>
      <c:valAx>
        <c:axId val="131726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724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13"/>
          <c:y val="0.1580694566902858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97.75</c:v>
                </c:pt>
                <c:pt idx="1">
                  <c:v>99.64</c:v>
                </c:pt>
                <c:pt idx="2">
                  <c:v>99.79</c:v>
                </c:pt>
                <c:pt idx="3">
                  <c:v>99.4</c:v>
                </c:pt>
                <c:pt idx="4">
                  <c:v>99.31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528000"/>
        <c:axId val="132542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57.95</c:v>
                </c:pt>
                <c:pt idx="1">
                  <c:v>58.25</c:v>
                </c:pt>
                <c:pt idx="2">
                  <c:v>57.17</c:v>
                </c:pt>
                <c:pt idx="3">
                  <c:v>57.55</c:v>
                </c:pt>
                <c:pt idx="4">
                  <c:v>57.43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528000"/>
        <c:axId val="132542464"/>
      </c:lineChart>
      <c:dateAx>
        <c:axId val="132528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542464"/>
        <c:crosses val="autoZero"/>
        <c:auto val="1"/>
        <c:lblOffset val="100"/>
        <c:baseTimeUnit val="years"/>
      </c:dateAx>
      <c:valAx>
        <c:axId val="132542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528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13"/>
          <c:y val="0.1580694566902858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72.5</c:v>
                </c:pt>
                <c:pt idx="1">
                  <c:v>70.78</c:v>
                </c:pt>
                <c:pt idx="2">
                  <c:v>70.77</c:v>
                </c:pt>
                <c:pt idx="3">
                  <c:v>71.3</c:v>
                </c:pt>
                <c:pt idx="4">
                  <c:v>71.69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564480"/>
        <c:axId val="132566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76.33</c:v>
                </c:pt>
                <c:pt idx="1">
                  <c:v>74.53</c:v>
                </c:pt>
                <c:pt idx="2">
                  <c:v>74.94</c:v>
                </c:pt>
                <c:pt idx="3">
                  <c:v>74.14</c:v>
                </c:pt>
                <c:pt idx="4">
                  <c:v>73.83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564480"/>
        <c:axId val="132566400"/>
      </c:lineChart>
      <c:dateAx>
        <c:axId val="132564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566400"/>
        <c:crosses val="autoZero"/>
        <c:auto val="1"/>
        <c:lblOffset val="100"/>
        <c:baseTimeUnit val="years"/>
      </c:dateAx>
      <c:valAx>
        <c:axId val="132566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564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1"/>
          <c:y val="0.15806945669028577"/>
          <c:w val="0.8602616255212191"/>
          <c:h val="0.56370168884888405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66.2</c:v>
                </c:pt>
                <c:pt idx="1">
                  <c:v>99.92</c:v>
                </c:pt>
                <c:pt idx="2">
                  <c:v>61.95</c:v>
                </c:pt>
                <c:pt idx="3">
                  <c:v>108.85</c:v>
                </c:pt>
                <c:pt idx="4">
                  <c:v>117.7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69472"/>
        <c:axId val="131771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78.62</c:v>
                </c:pt>
                <c:pt idx="1">
                  <c:v>75.89</c:v>
                </c:pt>
                <c:pt idx="2">
                  <c:v>74.52</c:v>
                </c:pt>
                <c:pt idx="3">
                  <c:v>76.09</c:v>
                </c:pt>
                <c:pt idx="4">
                  <c:v>75.87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69472"/>
        <c:axId val="131771392"/>
      </c:lineChart>
      <c:dateAx>
        <c:axId val="131769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771392"/>
        <c:crosses val="autoZero"/>
        <c:auto val="1"/>
        <c:lblOffset val="100"/>
        <c:baseTimeUnit val="years"/>
      </c:dateAx>
      <c:valAx>
        <c:axId val="131771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769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41" l="0.70000000000000062" r="0.70000000000000062" t="0.750000000000014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13"/>
          <c:y val="0.1580694566902858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199168"/>
        <c:axId val="132201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99168"/>
        <c:axId val="132201088"/>
      </c:lineChart>
      <c:dateAx>
        <c:axId val="132199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201088"/>
        <c:crosses val="autoZero"/>
        <c:auto val="1"/>
        <c:lblOffset val="100"/>
        <c:baseTimeUnit val="years"/>
      </c:dateAx>
      <c:valAx>
        <c:axId val="132201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199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16"/>
          <c:y val="0.1580694566902859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235648"/>
        <c:axId val="132237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35648"/>
        <c:axId val="132237568"/>
      </c:lineChart>
      <c:dateAx>
        <c:axId val="132235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237568"/>
        <c:crosses val="autoZero"/>
        <c:auto val="1"/>
        <c:lblOffset val="100"/>
        <c:baseTimeUnit val="years"/>
      </c:dateAx>
      <c:valAx>
        <c:axId val="132237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235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13"/>
          <c:y val="0.1580694566902858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354816"/>
        <c:axId val="132356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54816"/>
        <c:axId val="132356736"/>
      </c:lineChart>
      <c:dateAx>
        <c:axId val="132354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356736"/>
        <c:crosses val="autoZero"/>
        <c:auto val="1"/>
        <c:lblOffset val="100"/>
        <c:baseTimeUnit val="years"/>
      </c:dateAx>
      <c:valAx>
        <c:axId val="132356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354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13"/>
          <c:y val="0.1580694566902858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387200"/>
        <c:axId val="132389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87200"/>
        <c:axId val="132389120"/>
      </c:lineChart>
      <c:dateAx>
        <c:axId val="132387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389120"/>
        <c:crosses val="autoZero"/>
        <c:auto val="1"/>
        <c:lblOffset val="100"/>
        <c:baseTimeUnit val="years"/>
      </c:dateAx>
      <c:valAx>
        <c:axId val="132389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387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13"/>
          <c:y val="0.1580694566902858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687.65</c:v>
                </c:pt>
                <c:pt idx="1">
                  <c:v>645.41999999999996</c:v>
                </c:pt>
                <c:pt idx="2">
                  <c:v>589.9</c:v>
                </c:pt>
                <c:pt idx="3">
                  <c:v>534.80999999999995</c:v>
                </c:pt>
                <c:pt idx="4">
                  <c:v>478.48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415488"/>
        <c:axId val="132417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1137.3599999999999</c:v>
                </c:pt>
                <c:pt idx="1">
                  <c:v>1124.6400000000001</c:v>
                </c:pt>
                <c:pt idx="2">
                  <c:v>1108.26</c:v>
                </c:pt>
                <c:pt idx="3">
                  <c:v>1113.76</c:v>
                </c:pt>
                <c:pt idx="4">
                  <c:v>1125.69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415488"/>
        <c:axId val="132417408"/>
      </c:lineChart>
      <c:dateAx>
        <c:axId val="132415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417408"/>
        <c:crosses val="autoZero"/>
        <c:auto val="1"/>
        <c:lblOffset val="100"/>
        <c:baseTimeUnit val="years"/>
      </c:dateAx>
      <c:valAx>
        <c:axId val="132417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415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13"/>
          <c:y val="0.1580694566902858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97.66</c:v>
                </c:pt>
                <c:pt idx="1">
                  <c:v>99.54</c:v>
                </c:pt>
                <c:pt idx="2">
                  <c:v>100.7</c:v>
                </c:pt>
                <c:pt idx="3">
                  <c:v>108.72</c:v>
                </c:pt>
                <c:pt idx="4">
                  <c:v>116.8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721664"/>
        <c:axId val="132727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57.51</c:v>
                </c:pt>
                <c:pt idx="1">
                  <c:v>56.46</c:v>
                </c:pt>
                <c:pt idx="2">
                  <c:v>19.77</c:v>
                </c:pt>
                <c:pt idx="3">
                  <c:v>34.25</c:v>
                </c:pt>
                <c:pt idx="4">
                  <c:v>46.48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721664"/>
        <c:axId val="132727936"/>
      </c:lineChart>
      <c:dateAx>
        <c:axId val="132721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727936"/>
        <c:crosses val="autoZero"/>
        <c:auto val="1"/>
        <c:lblOffset val="100"/>
        <c:baseTimeUnit val="years"/>
      </c:dateAx>
      <c:valAx>
        <c:axId val="132727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721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13"/>
          <c:y val="0.1580694566902858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174.17</c:v>
                </c:pt>
                <c:pt idx="1">
                  <c:v>168.93</c:v>
                </c:pt>
                <c:pt idx="2">
                  <c:v>167.59</c:v>
                </c:pt>
                <c:pt idx="3">
                  <c:v>155.88</c:v>
                </c:pt>
                <c:pt idx="4">
                  <c:v>147.62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749568"/>
        <c:axId val="132764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291.83</c:v>
                </c:pt>
                <c:pt idx="1">
                  <c:v>306.49</c:v>
                </c:pt>
                <c:pt idx="2">
                  <c:v>878.73</c:v>
                </c:pt>
                <c:pt idx="3">
                  <c:v>501.18</c:v>
                </c:pt>
                <c:pt idx="4">
                  <c:v>376.61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749568"/>
        <c:axId val="132764032"/>
      </c:lineChart>
      <c:dateAx>
        <c:axId val="132749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764032"/>
        <c:crosses val="autoZero"/>
        <c:auto val="1"/>
        <c:lblOffset val="100"/>
        <c:baseTimeUnit val="years"/>
      </c:dateAx>
      <c:valAx>
        <c:axId val="132764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749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【1,239.32】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Q28" zoomScaleNormal="100" workbookViewId="0">
      <selection activeCell="BL47" sqref="BL47:BZ6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</row>
    <row r="3" spans="1:78" ht="9.75" customHeight="1">
      <c r="A3" s="2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</row>
    <row r="4" spans="1:78" ht="9.75" customHeight="1">
      <c r="A4" s="2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7" t="str">
        <f>データ!H6</f>
        <v>愛媛県　松野町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8" t="s">
        <v>1</v>
      </c>
      <c r="C7" s="79"/>
      <c r="D7" s="79"/>
      <c r="E7" s="79"/>
      <c r="F7" s="79"/>
      <c r="G7" s="79"/>
      <c r="H7" s="79"/>
      <c r="I7" s="80"/>
      <c r="J7" s="78" t="s">
        <v>2</v>
      </c>
      <c r="K7" s="79"/>
      <c r="L7" s="79"/>
      <c r="M7" s="79"/>
      <c r="N7" s="79"/>
      <c r="O7" s="79"/>
      <c r="P7" s="79"/>
      <c r="Q7" s="80"/>
      <c r="R7" s="78" t="s">
        <v>3</v>
      </c>
      <c r="S7" s="79"/>
      <c r="T7" s="79"/>
      <c r="U7" s="79"/>
      <c r="V7" s="79"/>
      <c r="W7" s="79"/>
      <c r="X7" s="79"/>
      <c r="Y7" s="80"/>
      <c r="Z7" s="78" t="s">
        <v>4</v>
      </c>
      <c r="AA7" s="79"/>
      <c r="AB7" s="79"/>
      <c r="AC7" s="79"/>
      <c r="AD7" s="79"/>
      <c r="AE7" s="79"/>
      <c r="AF7" s="79"/>
      <c r="AG7" s="80"/>
      <c r="AH7" s="3"/>
      <c r="AI7" s="78" t="s">
        <v>5</v>
      </c>
      <c r="AJ7" s="79"/>
      <c r="AK7" s="79"/>
      <c r="AL7" s="79"/>
      <c r="AM7" s="79"/>
      <c r="AN7" s="79"/>
      <c r="AO7" s="79"/>
      <c r="AP7" s="80"/>
      <c r="AQ7" s="67" t="s">
        <v>6</v>
      </c>
      <c r="AR7" s="67"/>
      <c r="AS7" s="67"/>
      <c r="AT7" s="67"/>
      <c r="AU7" s="67"/>
      <c r="AV7" s="67"/>
      <c r="AW7" s="67"/>
      <c r="AX7" s="67"/>
      <c r="AY7" s="67" t="s">
        <v>7</v>
      </c>
      <c r="AZ7" s="67"/>
      <c r="BA7" s="67"/>
      <c r="BB7" s="67"/>
      <c r="BC7" s="67"/>
      <c r="BD7" s="67"/>
      <c r="BE7" s="67"/>
      <c r="BF7" s="67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1"/>
      <c r="D8" s="71"/>
      <c r="E8" s="71"/>
      <c r="F8" s="71"/>
      <c r="G8" s="71"/>
      <c r="H8" s="71"/>
      <c r="I8" s="72"/>
      <c r="J8" s="70" t="str">
        <f>データ!J6</f>
        <v>水道事業</v>
      </c>
      <c r="K8" s="71"/>
      <c r="L8" s="71"/>
      <c r="M8" s="71"/>
      <c r="N8" s="71"/>
      <c r="O8" s="71"/>
      <c r="P8" s="71"/>
      <c r="Q8" s="72"/>
      <c r="R8" s="70" t="str">
        <f>データ!K6</f>
        <v>簡易水道事業</v>
      </c>
      <c r="S8" s="71"/>
      <c r="T8" s="71"/>
      <c r="U8" s="71"/>
      <c r="V8" s="71"/>
      <c r="W8" s="71"/>
      <c r="X8" s="71"/>
      <c r="Y8" s="72"/>
      <c r="Z8" s="70" t="str">
        <f>データ!L6</f>
        <v>D3</v>
      </c>
      <c r="AA8" s="71"/>
      <c r="AB8" s="71"/>
      <c r="AC8" s="71"/>
      <c r="AD8" s="71"/>
      <c r="AE8" s="71"/>
      <c r="AF8" s="71"/>
      <c r="AG8" s="72"/>
      <c r="AH8" s="3"/>
      <c r="AI8" s="73">
        <f>データ!Q6</f>
        <v>4285</v>
      </c>
      <c r="AJ8" s="74"/>
      <c r="AK8" s="74"/>
      <c r="AL8" s="74"/>
      <c r="AM8" s="74"/>
      <c r="AN8" s="74"/>
      <c r="AO8" s="74"/>
      <c r="AP8" s="75"/>
      <c r="AQ8" s="56">
        <f>データ!R6</f>
        <v>98.45</v>
      </c>
      <c r="AR8" s="56"/>
      <c r="AS8" s="56"/>
      <c r="AT8" s="56"/>
      <c r="AU8" s="56"/>
      <c r="AV8" s="56"/>
      <c r="AW8" s="56"/>
      <c r="AX8" s="56"/>
      <c r="AY8" s="56">
        <f>データ!S6</f>
        <v>43.52</v>
      </c>
      <c r="AZ8" s="56"/>
      <c r="BA8" s="56"/>
      <c r="BB8" s="56"/>
      <c r="BC8" s="56"/>
      <c r="BD8" s="56"/>
      <c r="BE8" s="56"/>
      <c r="BF8" s="56"/>
      <c r="BG8" s="3"/>
      <c r="BH8" s="3"/>
      <c r="BI8" s="3"/>
      <c r="BJ8" s="3"/>
      <c r="BK8" s="3"/>
      <c r="BL8" s="65" t="s">
        <v>9</v>
      </c>
      <c r="BM8" s="66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7" t="s">
        <v>11</v>
      </c>
      <c r="C9" s="67"/>
      <c r="D9" s="67"/>
      <c r="E9" s="67"/>
      <c r="F9" s="67"/>
      <c r="G9" s="67"/>
      <c r="H9" s="67"/>
      <c r="I9" s="67"/>
      <c r="J9" s="67" t="s">
        <v>12</v>
      </c>
      <c r="K9" s="67"/>
      <c r="L9" s="67"/>
      <c r="M9" s="67"/>
      <c r="N9" s="67"/>
      <c r="O9" s="67"/>
      <c r="P9" s="67"/>
      <c r="Q9" s="67"/>
      <c r="R9" s="67" t="s">
        <v>13</v>
      </c>
      <c r="S9" s="67"/>
      <c r="T9" s="67"/>
      <c r="U9" s="67"/>
      <c r="V9" s="67"/>
      <c r="W9" s="67"/>
      <c r="X9" s="67"/>
      <c r="Y9" s="67"/>
      <c r="Z9" s="67" t="s">
        <v>14</v>
      </c>
      <c r="AA9" s="67"/>
      <c r="AB9" s="67"/>
      <c r="AC9" s="67"/>
      <c r="AD9" s="67"/>
      <c r="AE9" s="67"/>
      <c r="AF9" s="67"/>
      <c r="AG9" s="67"/>
      <c r="AH9" s="3"/>
      <c r="AI9" s="67" t="s">
        <v>15</v>
      </c>
      <c r="AJ9" s="67"/>
      <c r="AK9" s="67"/>
      <c r="AL9" s="67"/>
      <c r="AM9" s="67"/>
      <c r="AN9" s="67"/>
      <c r="AO9" s="67"/>
      <c r="AP9" s="67"/>
      <c r="AQ9" s="67" t="s">
        <v>16</v>
      </c>
      <c r="AR9" s="67"/>
      <c r="AS9" s="67"/>
      <c r="AT9" s="67"/>
      <c r="AU9" s="67"/>
      <c r="AV9" s="67"/>
      <c r="AW9" s="67"/>
      <c r="AX9" s="67"/>
      <c r="AY9" s="67" t="s">
        <v>17</v>
      </c>
      <c r="AZ9" s="67"/>
      <c r="BA9" s="67"/>
      <c r="BB9" s="67"/>
      <c r="BC9" s="67"/>
      <c r="BD9" s="67"/>
      <c r="BE9" s="67"/>
      <c r="BF9" s="67"/>
      <c r="BG9" s="3"/>
      <c r="BH9" s="3"/>
      <c r="BI9" s="3"/>
      <c r="BJ9" s="3"/>
      <c r="BK9" s="3"/>
      <c r="BL9" s="68" t="s">
        <v>18</v>
      </c>
      <c r="BM9" s="69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6" t="str">
        <f>データ!M6</f>
        <v>-</v>
      </c>
      <c r="C10" s="56"/>
      <c r="D10" s="56"/>
      <c r="E10" s="56"/>
      <c r="F10" s="56"/>
      <c r="G10" s="56"/>
      <c r="H10" s="56"/>
      <c r="I10" s="56"/>
      <c r="J10" s="56" t="str">
        <f>データ!N6</f>
        <v>該当数値なし</v>
      </c>
      <c r="K10" s="56"/>
      <c r="L10" s="56"/>
      <c r="M10" s="56"/>
      <c r="N10" s="56"/>
      <c r="O10" s="56"/>
      <c r="P10" s="56"/>
      <c r="Q10" s="56"/>
      <c r="R10" s="56">
        <f>データ!O6</f>
        <v>99.76</v>
      </c>
      <c r="S10" s="56"/>
      <c r="T10" s="56"/>
      <c r="U10" s="56"/>
      <c r="V10" s="56"/>
      <c r="W10" s="56"/>
      <c r="X10" s="56"/>
      <c r="Y10" s="56"/>
      <c r="Z10" s="64">
        <f>データ!P6</f>
        <v>3260</v>
      </c>
      <c r="AA10" s="64"/>
      <c r="AB10" s="64"/>
      <c r="AC10" s="64"/>
      <c r="AD10" s="64"/>
      <c r="AE10" s="64"/>
      <c r="AF10" s="64"/>
      <c r="AG10" s="64"/>
      <c r="AH10" s="2"/>
      <c r="AI10" s="64">
        <f>データ!T6</f>
        <v>4201</v>
      </c>
      <c r="AJ10" s="64"/>
      <c r="AK10" s="64"/>
      <c r="AL10" s="64"/>
      <c r="AM10" s="64"/>
      <c r="AN10" s="64"/>
      <c r="AO10" s="64"/>
      <c r="AP10" s="64"/>
      <c r="AQ10" s="56">
        <f>データ!U6</f>
        <v>80.239999999999995</v>
      </c>
      <c r="AR10" s="56"/>
      <c r="AS10" s="56"/>
      <c r="AT10" s="56"/>
      <c r="AU10" s="56"/>
      <c r="AV10" s="56"/>
      <c r="AW10" s="56"/>
      <c r="AX10" s="56"/>
      <c r="AY10" s="56">
        <f>データ!V6</f>
        <v>52.36</v>
      </c>
      <c r="AZ10" s="56"/>
      <c r="BA10" s="56"/>
      <c r="BB10" s="56"/>
      <c r="BC10" s="56"/>
      <c r="BD10" s="56"/>
      <c r="BE10" s="56"/>
      <c r="BF10" s="56"/>
      <c r="BG10" s="3"/>
      <c r="BH10" s="3"/>
      <c r="BI10" s="3"/>
      <c r="BJ10" s="2"/>
      <c r="BK10" s="2"/>
      <c r="BL10" s="57" t="s">
        <v>20</v>
      </c>
      <c r="BM10" s="58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22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>
      <c r="A14" s="2"/>
      <c r="B14" s="61" t="s">
        <v>23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0" t="s">
        <v>24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106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25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26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27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28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29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107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30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31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32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33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34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35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105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36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37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38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384844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愛媛県　松野町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99.76</v>
      </c>
      <c r="P6" s="32">
        <f t="shared" si="3"/>
        <v>3260</v>
      </c>
      <c r="Q6" s="32">
        <f t="shared" si="3"/>
        <v>4285</v>
      </c>
      <c r="R6" s="32">
        <f t="shared" si="3"/>
        <v>98.45</v>
      </c>
      <c r="S6" s="32">
        <f t="shared" si="3"/>
        <v>43.52</v>
      </c>
      <c r="T6" s="32">
        <f t="shared" si="3"/>
        <v>4201</v>
      </c>
      <c r="U6" s="32">
        <f t="shared" si="3"/>
        <v>80.239999999999995</v>
      </c>
      <c r="V6" s="32">
        <f t="shared" si="3"/>
        <v>52.36</v>
      </c>
      <c r="W6" s="33">
        <f>IF(W7="",NA(),W7)</f>
        <v>66.2</v>
      </c>
      <c r="X6" s="33">
        <f t="shared" ref="X6:AF6" si="4">IF(X7="",NA(),X7)</f>
        <v>99.92</v>
      </c>
      <c r="Y6" s="33">
        <f t="shared" si="4"/>
        <v>61.95</v>
      </c>
      <c r="Z6" s="33">
        <f t="shared" si="4"/>
        <v>108.85</v>
      </c>
      <c r="AA6" s="33">
        <f t="shared" si="4"/>
        <v>117.7</v>
      </c>
      <c r="AB6" s="33">
        <f t="shared" si="4"/>
        <v>78.62</v>
      </c>
      <c r="AC6" s="33">
        <f t="shared" si="4"/>
        <v>75.89</v>
      </c>
      <c r="AD6" s="33">
        <f t="shared" si="4"/>
        <v>74.52</v>
      </c>
      <c r="AE6" s="33">
        <f t="shared" si="4"/>
        <v>76.09</v>
      </c>
      <c r="AF6" s="33">
        <f t="shared" si="4"/>
        <v>75.87</v>
      </c>
      <c r="AG6" s="32" t="str">
        <f>IF(AG7="","",IF(AG7="-","【-】","【"&amp;SUBSTITUTE(TEXT(AG7,"#,##0.00"),"-","△")&amp;"】"))</f>
        <v>【76.03】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687.65</v>
      </c>
      <c r="BE6" s="33">
        <f t="shared" ref="BE6:BM6" si="7">IF(BE7="",NA(),BE7)</f>
        <v>645.41999999999996</v>
      </c>
      <c r="BF6" s="33">
        <f t="shared" si="7"/>
        <v>589.9</v>
      </c>
      <c r="BG6" s="33">
        <f t="shared" si="7"/>
        <v>534.80999999999995</v>
      </c>
      <c r="BH6" s="33">
        <f t="shared" si="7"/>
        <v>478.48</v>
      </c>
      <c r="BI6" s="33">
        <f t="shared" si="7"/>
        <v>1137.3599999999999</v>
      </c>
      <c r="BJ6" s="33">
        <f t="shared" si="7"/>
        <v>1124.6400000000001</v>
      </c>
      <c r="BK6" s="33">
        <f t="shared" si="7"/>
        <v>1108.26</v>
      </c>
      <c r="BL6" s="33">
        <f t="shared" si="7"/>
        <v>1113.76</v>
      </c>
      <c r="BM6" s="33">
        <f t="shared" si="7"/>
        <v>1125.69</v>
      </c>
      <c r="BN6" s="32" t="str">
        <f>IF(BN7="","",IF(BN7="-","【-】","【"&amp;SUBSTITUTE(TEXT(BN7,"#,##0.00"),"-","△")&amp;"】"))</f>
        <v>【1,239.32】</v>
      </c>
      <c r="BO6" s="33">
        <f>IF(BO7="",NA(),BO7)</f>
        <v>97.66</v>
      </c>
      <c r="BP6" s="33">
        <f t="shared" ref="BP6:BX6" si="8">IF(BP7="",NA(),BP7)</f>
        <v>99.54</v>
      </c>
      <c r="BQ6" s="33">
        <f t="shared" si="8"/>
        <v>100.7</v>
      </c>
      <c r="BR6" s="33">
        <f t="shared" si="8"/>
        <v>108.72</v>
      </c>
      <c r="BS6" s="33">
        <f t="shared" si="8"/>
        <v>116.8</v>
      </c>
      <c r="BT6" s="33">
        <f t="shared" si="8"/>
        <v>57.51</v>
      </c>
      <c r="BU6" s="33">
        <f t="shared" si="8"/>
        <v>56.46</v>
      </c>
      <c r="BV6" s="33">
        <f t="shared" si="8"/>
        <v>19.77</v>
      </c>
      <c r="BW6" s="33">
        <f t="shared" si="8"/>
        <v>34.25</v>
      </c>
      <c r="BX6" s="33">
        <f t="shared" si="8"/>
        <v>46.48</v>
      </c>
      <c r="BY6" s="32" t="str">
        <f>IF(BY7="","",IF(BY7="-","【-】","【"&amp;SUBSTITUTE(TEXT(BY7,"#,##0.00"),"-","△")&amp;"】"))</f>
        <v>【36.33】</v>
      </c>
      <c r="BZ6" s="33">
        <f>IF(BZ7="",NA(),BZ7)</f>
        <v>174.17</v>
      </c>
      <c r="CA6" s="33">
        <f t="shared" ref="CA6:CI6" si="9">IF(CA7="",NA(),CA7)</f>
        <v>168.93</v>
      </c>
      <c r="CB6" s="33">
        <f t="shared" si="9"/>
        <v>167.59</v>
      </c>
      <c r="CC6" s="33">
        <f t="shared" si="9"/>
        <v>155.88</v>
      </c>
      <c r="CD6" s="33">
        <f t="shared" si="9"/>
        <v>147.62</v>
      </c>
      <c r="CE6" s="33">
        <f t="shared" si="9"/>
        <v>291.83</v>
      </c>
      <c r="CF6" s="33">
        <f t="shared" si="9"/>
        <v>306.49</v>
      </c>
      <c r="CG6" s="33">
        <f t="shared" si="9"/>
        <v>878.73</v>
      </c>
      <c r="CH6" s="33">
        <f t="shared" si="9"/>
        <v>501.18</v>
      </c>
      <c r="CI6" s="33">
        <f t="shared" si="9"/>
        <v>376.61</v>
      </c>
      <c r="CJ6" s="32" t="str">
        <f>IF(CJ7="","",IF(CJ7="-","【-】","【"&amp;SUBSTITUTE(TEXT(CJ7,"#,##0.00"),"-","△")&amp;"】"))</f>
        <v>【476.46】</v>
      </c>
      <c r="CK6" s="33">
        <f>IF(CK7="",NA(),CK7)</f>
        <v>97.75</v>
      </c>
      <c r="CL6" s="33">
        <f t="shared" ref="CL6:CT6" si="10">IF(CL7="",NA(),CL7)</f>
        <v>99.64</v>
      </c>
      <c r="CM6" s="33">
        <f t="shared" si="10"/>
        <v>99.79</v>
      </c>
      <c r="CN6" s="33">
        <f t="shared" si="10"/>
        <v>99.4</v>
      </c>
      <c r="CO6" s="33">
        <f t="shared" si="10"/>
        <v>99.31</v>
      </c>
      <c r="CP6" s="33">
        <f t="shared" si="10"/>
        <v>57.95</v>
      </c>
      <c r="CQ6" s="33">
        <f t="shared" si="10"/>
        <v>58.25</v>
      </c>
      <c r="CR6" s="33">
        <f t="shared" si="10"/>
        <v>57.17</v>
      </c>
      <c r="CS6" s="33">
        <f t="shared" si="10"/>
        <v>57.55</v>
      </c>
      <c r="CT6" s="33">
        <f t="shared" si="10"/>
        <v>57.43</v>
      </c>
      <c r="CU6" s="32" t="str">
        <f>IF(CU7="","",IF(CU7="-","【-】","【"&amp;SUBSTITUTE(TEXT(CU7,"#,##0.00"),"-","△")&amp;"】"))</f>
        <v>【58.19】</v>
      </c>
      <c r="CV6" s="33">
        <f>IF(CV7="",NA(),CV7)</f>
        <v>72.5</v>
      </c>
      <c r="CW6" s="33">
        <f t="shared" ref="CW6:DE6" si="11">IF(CW7="",NA(),CW7)</f>
        <v>70.78</v>
      </c>
      <c r="CX6" s="33">
        <f t="shared" si="11"/>
        <v>70.77</v>
      </c>
      <c r="CY6" s="33">
        <f t="shared" si="11"/>
        <v>71.3</v>
      </c>
      <c r="CZ6" s="33">
        <f t="shared" si="11"/>
        <v>71.69</v>
      </c>
      <c r="DA6" s="33">
        <f t="shared" si="11"/>
        <v>76.33</v>
      </c>
      <c r="DB6" s="33">
        <f t="shared" si="11"/>
        <v>74.53</v>
      </c>
      <c r="DC6" s="33">
        <f t="shared" si="11"/>
        <v>74.94</v>
      </c>
      <c r="DD6" s="33">
        <f t="shared" si="11"/>
        <v>74.14</v>
      </c>
      <c r="DE6" s="33">
        <f t="shared" si="11"/>
        <v>73.83</v>
      </c>
      <c r="DF6" s="32" t="str">
        <f>IF(DF7="","",IF(DF7="-","【-】","【"&amp;SUBSTITUTE(TEXT(DF7,"#,##0.00"),"-","△")&amp;"】"))</f>
        <v>【75.39】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2">
        <f>IF(EC7="",NA(),EC7)</f>
        <v>0</v>
      </c>
      <c r="ED6" s="32">
        <f t="shared" ref="ED6:EL6" si="14">IF(ED7="",NA(),ED7)</f>
        <v>0</v>
      </c>
      <c r="EE6" s="32">
        <f t="shared" si="14"/>
        <v>0</v>
      </c>
      <c r="EF6" s="32">
        <f t="shared" si="14"/>
        <v>0</v>
      </c>
      <c r="EG6" s="32">
        <f t="shared" si="14"/>
        <v>0</v>
      </c>
      <c r="EH6" s="33">
        <f t="shared" si="14"/>
        <v>0.48</v>
      </c>
      <c r="EI6" s="33">
        <f t="shared" si="14"/>
        <v>0.47</v>
      </c>
      <c r="EJ6" s="33">
        <f t="shared" si="14"/>
        <v>0.46</v>
      </c>
      <c r="EK6" s="33">
        <f t="shared" si="14"/>
        <v>0.8</v>
      </c>
      <c r="EL6" s="33">
        <f t="shared" si="14"/>
        <v>0.69</v>
      </c>
      <c r="EM6" s="32" t="str">
        <f>IF(EM7="","",IF(EM7="-","【-】","【"&amp;SUBSTITUTE(TEXT(EM7,"#,##0.00"),"-","△")&amp;"】"))</f>
        <v>【0.74】</v>
      </c>
    </row>
    <row r="7" spans="1:143" s="34" customFormat="1">
      <c r="A7" s="26"/>
      <c r="B7" s="35">
        <v>2014</v>
      </c>
      <c r="C7" s="35">
        <v>384844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99.76</v>
      </c>
      <c r="P7" s="36">
        <v>3260</v>
      </c>
      <c r="Q7" s="36">
        <v>4285</v>
      </c>
      <c r="R7" s="36">
        <v>98.45</v>
      </c>
      <c r="S7" s="36">
        <v>43.52</v>
      </c>
      <c r="T7" s="36">
        <v>4201</v>
      </c>
      <c r="U7" s="36">
        <v>80.239999999999995</v>
      </c>
      <c r="V7" s="36">
        <v>52.36</v>
      </c>
      <c r="W7" s="36">
        <v>66.2</v>
      </c>
      <c r="X7" s="36">
        <v>99.92</v>
      </c>
      <c r="Y7" s="36">
        <v>61.95</v>
      </c>
      <c r="Z7" s="36">
        <v>108.85</v>
      </c>
      <c r="AA7" s="36">
        <v>117.7</v>
      </c>
      <c r="AB7" s="36">
        <v>78.62</v>
      </c>
      <c r="AC7" s="36">
        <v>75.89</v>
      </c>
      <c r="AD7" s="36">
        <v>74.52</v>
      </c>
      <c r="AE7" s="36">
        <v>76.09</v>
      </c>
      <c r="AF7" s="36">
        <v>75.87</v>
      </c>
      <c r="AG7" s="36">
        <v>76.03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687.65</v>
      </c>
      <c r="BE7" s="36">
        <v>645.41999999999996</v>
      </c>
      <c r="BF7" s="36">
        <v>589.9</v>
      </c>
      <c r="BG7" s="36">
        <v>534.80999999999995</v>
      </c>
      <c r="BH7" s="36">
        <v>478.48</v>
      </c>
      <c r="BI7" s="36">
        <v>1137.3599999999999</v>
      </c>
      <c r="BJ7" s="36">
        <v>1124.6400000000001</v>
      </c>
      <c r="BK7" s="36">
        <v>1108.26</v>
      </c>
      <c r="BL7" s="36">
        <v>1113.76</v>
      </c>
      <c r="BM7" s="36">
        <v>1125.69</v>
      </c>
      <c r="BN7" s="36">
        <v>1239.32</v>
      </c>
      <c r="BO7" s="36">
        <v>97.66</v>
      </c>
      <c r="BP7" s="36">
        <v>99.54</v>
      </c>
      <c r="BQ7" s="36">
        <v>100.7</v>
      </c>
      <c r="BR7" s="36">
        <v>108.72</v>
      </c>
      <c r="BS7" s="36">
        <v>116.8</v>
      </c>
      <c r="BT7" s="36">
        <v>57.51</v>
      </c>
      <c r="BU7" s="36">
        <v>56.46</v>
      </c>
      <c r="BV7" s="36">
        <v>19.77</v>
      </c>
      <c r="BW7" s="36">
        <v>34.25</v>
      </c>
      <c r="BX7" s="36">
        <v>46.48</v>
      </c>
      <c r="BY7" s="36">
        <v>36.33</v>
      </c>
      <c r="BZ7" s="36">
        <v>174.17</v>
      </c>
      <c r="CA7" s="36">
        <v>168.93</v>
      </c>
      <c r="CB7" s="36">
        <v>167.59</v>
      </c>
      <c r="CC7" s="36">
        <v>155.88</v>
      </c>
      <c r="CD7" s="36">
        <v>147.62</v>
      </c>
      <c r="CE7" s="36">
        <v>291.83</v>
      </c>
      <c r="CF7" s="36">
        <v>306.49</v>
      </c>
      <c r="CG7" s="36">
        <v>878.73</v>
      </c>
      <c r="CH7" s="36">
        <v>501.18</v>
      </c>
      <c r="CI7" s="36">
        <v>376.61</v>
      </c>
      <c r="CJ7" s="36">
        <v>476.46</v>
      </c>
      <c r="CK7" s="36">
        <v>97.75</v>
      </c>
      <c r="CL7" s="36">
        <v>99.64</v>
      </c>
      <c r="CM7" s="36">
        <v>99.79</v>
      </c>
      <c r="CN7" s="36">
        <v>99.4</v>
      </c>
      <c r="CO7" s="36">
        <v>99.31</v>
      </c>
      <c r="CP7" s="36">
        <v>57.95</v>
      </c>
      <c r="CQ7" s="36">
        <v>58.25</v>
      </c>
      <c r="CR7" s="36">
        <v>57.17</v>
      </c>
      <c r="CS7" s="36">
        <v>57.55</v>
      </c>
      <c r="CT7" s="36">
        <v>57.43</v>
      </c>
      <c r="CU7" s="36">
        <v>58.19</v>
      </c>
      <c r="CV7" s="36">
        <v>72.5</v>
      </c>
      <c r="CW7" s="36">
        <v>70.78</v>
      </c>
      <c r="CX7" s="36">
        <v>70.77</v>
      </c>
      <c r="CY7" s="36">
        <v>71.3</v>
      </c>
      <c r="CZ7" s="36">
        <v>71.69</v>
      </c>
      <c r="DA7" s="36">
        <v>76.33</v>
      </c>
      <c r="DB7" s="36">
        <v>74.53</v>
      </c>
      <c r="DC7" s="36">
        <v>74.94</v>
      </c>
      <c r="DD7" s="36">
        <v>74.14</v>
      </c>
      <c r="DE7" s="36">
        <v>73.83</v>
      </c>
      <c r="DF7" s="36">
        <v>75.39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0</v>
      </c>
      <c r="ED7" s="36">
        <v>0</v>
      </c>
      <c r="EE7" s="36">
        <v>0</v>
      </c>
      <c r="EF7" s="36">
        <v>0</v>
      </c>
      <c r="EG7" s="36">
        <v>0</v>
      </c>
      <c r="EH7" s="36">
        <v>0.48</v>
      </c>
      <c r="EI7" s="36">
        <v>0.47</v>
      </c>
      <c r="EJ7" s="36">
        <v>0.46</v>
      </c>
      <c r="EK7" s="36">
        <v>0.8</v>
      </c>
      <c r="EL7" s="36">
        <v>0.69</v>
      </c>
      <c r="EM7" s="36">
        <v>0.74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User</cp:lastModifiedBy>
  <dcterms:created xsi:type="dcterms:W3CDTF">2016-01-18T05:06:08Z</dcterms:created>
  <dcterms:modified xsi:type="dcterms:W3CDTF">2016-02-25T06:52:59Z</dcterms:modified>
</cp:coreProperties>
</file>