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Q8" i="4"/>
  <c r="AI8" i="4"/>
  <c r="Z8" i="4"/>
  <c r="J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<sst xmlns="http://schemas.openxmlformats.org/spreadsheetml/2006/main" count="218" uniqueCount="108">
  <si>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</si>
  <si>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</si>
  <si>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</si>
  <si>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</si>
  <si>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</si>
  <si>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</si>
  <si>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</si>
  <si>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</si>
  <si>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</si>
  <si>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</si>
  <si>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</si>
  <si>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</si>
  <si>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</si>
  <si>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</si>
  <si>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</si>
  <si>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</si>
  <si>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</si>
  <si>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</si>
  <si>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</si>
  <si>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</si>
  <si>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</si>
  <si>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</si>
  <si>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</si>
  <si>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</si>
  <si>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</si>
  <si>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</si>
  <si>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</si>
  <si>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</si>
  <si>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</si>
  <si>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</si>
  <si>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</si>
  <si>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</si>
  <si>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</si>
  <si>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</si>
  <si>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</si>
  <si>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</si>
  <si>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</si>
  <si>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</si>
  <si>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</si>
  <si>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</si>
  <si>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</si>
  <si>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</si>
  <si>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</si>
  <si>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</si>
  <si>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</si>
  <si>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</si>
  <si>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</si>
  <si>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</si>
  <si>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</si>
  <si>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</si>
  <si>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</si>
  <si>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</si>
  <si>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</si>
  <si>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</si>
  <si>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</si>
  <si>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</si>
  <si>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</si>
  <si>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</si>
  <si>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</si>
  <si>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</si>
  <si>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</si>
  <si>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</si>
  <si>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</si>
  <si>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</si>
  <si>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</si>
  <si>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</si>
  <si>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</si>
  <si>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</si>
  <si>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</si>
  <si>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</si>
  <si>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</si>
  <si>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</si>
  <si>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</si>
  <si>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</si>
  <si>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</si>
  <si>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</si>
  <si>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</si>
  <si>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</si>
  <si>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</si>
  <si>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</si>
  <si>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</si>
  <si>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</si>
  <si>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</si>
  <si>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</si>
  <si>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</si>
  <si>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</si>
  <si>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</si>
  <si>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</si>
  <si>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</si>
  <si>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</si>
  <si>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</si>
  <si>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</si>
  <si>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</si>
  <si>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愛南町</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</si>
  <si>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</si>
  <si>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</si>
  <si>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</si>
  <si>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</si>
  <si>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</si>
  <si>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</si>
  <si>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</si>
  <si>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</si>
  <si>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</si>
  <si>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</si>
  <si>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</si>
  <si>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収益的収支比率は100％を下回っており、かつ、類似団体平均値よりも下回っているが、近年は右肩上がりで上昇している。要因としては地方債償還金の減少によるものであるがこの費用は今後も徐々に減少していく見込みであり、改善傾向である。
・企業債残高対給水収益比率は類似団体平均値と比較すると高い数値で推移しているが、近年においては企業債の抑制に努め下降傾向にある。平成22年度は類似団体平均値との乖離が大きく、投資過剰の傾向がみられるが、近年では類似団体平均値と同等値へと変化していることは、計画的な更新の成果であると分析する。
・料金回収率は近年、若干ではあるが上昇傾向で推移している。類似団体平均値と比較すると同等ではあるが、50％を切る状態で推移していることを考慮すると給水収益以外の収益に依存しており、水道料金の見直しを検討する必要がある。
・給水原価は近年において減少傾向である。要因としては地方債償還金の減少に伴う総費用の減少である。
・施設利用率は、下降傾向にある。これは人口等の減少による配水量の減少によるものである。また、平成26年度においては、夏季の天候不順が影響していると分析している。
・有収率は類似団体平均値と比較して、高い水準で推移している。
</t>
    <rPh sb="90" eb="92">
      <t>ジョジョ</t>
    </rPh>
    <rPh sb="179" eb="181">
      <t>ヘイセイ</t>
    </rPh>
    <rPh sb="186" eb="188">
      <t>ルイジ</t>
    </rPh>
    <rPh sb="188" eb="190">
      <t>ダンタイ</t>
    </rPh>
    <rPh sb="190" eb="193">
      <t>ヘイキンチ</t>
    </rPh>
    <rPh sb="204" eb="206">
      <t>カジョウ</t>
    </rPh>
    <rPh sb="243" eb="246">
      <t>ケイカクテキ</t>
    </rPh>
    <rPh sb="247" eb="249">
      <t>コウシン</t>
    </rPh>
    <rPh sb="250" eb="252">
      <t>セイカ</t>
    </rPh>
    <rPh sb="256" eb="258">
      <t>ブンセキ</t>
    </rPh>
    <rPh sb="269" eb="271">
      <t>キンネン</t>
    </rPh>
    <rPh sb="281" eb="283">
      <t>ケイコウ</t>
    </rPh>
    <rPh sb="375" eb="377">
      <t>ゲンカ</t>
    </rPh>
    <rPh sb="378" eb="380">
      <t>キンネン</t>
    </rPh>
    <rPh sb="384" eb="386">
      <t>ゲンショウ</t>
    </rPh>
    <rPh sb="386" eb="388">
      <t>ケイコウ</t>
    </rPh>
    <rPh sb="392" eb="394">
      <t>ヨウイン</t>
    </rPh>
    <rPh sb="398" eb="400">
      <t>チホウ</t>
    </rPh>
    <rPh sb="400" eb="401">
      <t>サイ</t>
    </rPh>
    <rPh sb="401" eb="404">
      <t>ショウカンキン</t>
    </rPh>
    <rPh sb="405" eb="407">
      <t>ゲンショウ</t>
    </rPh>
    <rPh sb="408" eb="409">
      <t>トモナ</t>
    </rPh>
    <rPh sb="410" eb="413">
      <t>ソウヒヨウ</t>
    </rPh>
    <rPh sb="414" eb="416">
      <t>ゲンショウ</t>
    </rPh>
    <rPh sb="431" eb="433">
      <t>ケイコウ</t>
    </rPh>
    <rPh sb="467" eb="469">
      <t>ヘイセイ</t>
    </rPh>
    <rPh sb="484" eb="486">
      <t>フジュン</t>
    </rPh>
    <rPh sb="494" eb="496">
      <t>ブンセキ</t>
    </rPh>
    <phoneticPr fontId="4"/>
  </si>
  <si>
    <t>　経営の健全化・効率性について分析した結果、本町では、収益的収支比率及び料金回収率において給水収益以外の収入で賄われていることが顕著にあらわれている。そのため、平成28年4月の料金改定(改定率13％)の実施により、収益的収支比率、料金回収率及び企業債残高対給水収益の改善に努める。
　なお、簡易水道統合事業により上水道事業へ統合することで、施設利用の見直し及び施設の廃止を行い、計画的な施設維持や老朽管更新による有収率及び管路更新率の向上に努める。</t>
    <rPh sb="27" eb="30">
      <t>シュウエキテキ</t>
    </rPh>
    <rPh sb="30" eb="32">
      <t>シュウシ</t>
    </rPh>
    <rPh sb="32" eb="34">
      <t>ヒリツ</t>
    </rPh>
    <rPh sb="34" eb="35">
      <t>オヨ</t>
    </rPh>
    <rPh sb="64" eb="66">
      <t>ケンチョ</t>
    </rPh>
    <rPh sb="107" eb="110">
      <t>シュウエキテキ</t>
    </rPh>
    <rPh sb="110" eb="112">
      <t>シュウシ</t>
    </rPh>
    <rPh sb="112" eb="114">
      <t>ヒリツ</t>
    </rPh>
    <rPh sb="115" eb="117">
      <t>リョウキン</t>
    </rPh>
    <rPh sb="117" eb="119">
      <t>カイシュウ</t>
    </rPh>
    <rPh sb="119" eb="120">
      <t>リツ</t>
    </rPh>
    <rPh sb="120" eb="121">
      <t>オヨ</t>
    </rPh>
    <rPh sb="133" eb="135">
      <t>カイゼン</t>
    </rPh>
    <rPh sb="136" eb="137">
      <t>ツト</t>
    </rPh>
    <rPh sb="145" eb="147">
      <t>カンイ</t>
    </rPh>
    <rPh sb="147" eb="149">
      <t>スイドウ</t>
    </rPh>
    <rPh sb="149" eb="151">
      <t>トウゴウ</t>
    </rPh>
    <rPh sb="151" eb="153">
      <t>ジギョウ</t>
    </rPh>
    <rPh sb="156" eb="158">
      <t>ジョウスイ</t>
    </rPh>
    <rPh sb="158" eb="159">
      <t>ドウ</t>
    </rPh>
    <rPh sb="159" eb="161">
      <t>ジギョウ</t>
    </rPh>
    <rPh sb="162" eb="164">
      <t>トウゴウ</t>
    </rPh>
    <rPh sb="170" eb="172">
      <t>シセツ</t>
    </rPh>
    <rPh sb="172" eb="174">
      <t>リヨウ</t>
    </rPh>
    <rPh sb="175" eb="177">
      <t>ミナオ</t>
    </rPh>
    <rPh sb="178" eb="179">
      <t>オヨ</t>
    </rPh>
    <rPh sb="180" eb="182">
      <t>シセツ</t>
    </rPh>
    <rPh sb="183" eb="185">
      <t>ハイシ</t>
    </rPh>
    <rPh sb="186" eb="187">
      <t>オコナ</t>
    </rPh>
    <rPh sb="189" eb="192">
      <t>ケイカクテキ</t>
    </rPh>
    <rPh sb="193" eb="195">
      <t>シセツ</t>
    </rPh>
    <rPh sb="195" eb="197">
      <t>イジ</t>
    </rPh>
    <rPh sb="198" eb="200">
      <t>ロウキュウ</t>
    </rPh>
    <rPh sb="200" eb="201">
      <t>カン</t>
    </rPh>
    <rPh sb="201" eb="203">
      <t>コウシン</t>
    </rPh>
    <rPh sb="206" eb="209">
      <t>ユウシュウリツ</t>
    </rPh>
    <rPh sb="209" eb="210">
      <t>オヨ</t>
    </rPh>
    <rPh sb="211" eb="213">
      <t>カンロ</t>
    </rPh>
    <rPh sb="213" eb="215">
      <t>コウシン</t>
    </rPh>
    <rPh sb="215" eb="216">
      <t>リツ</t>
    </rPh>
    <rPh sb="217" eb="219">
      <t>コウジョウ</t>
    </rPh>
    <rPh sb="220" eb="221">
      <t>ツト</t>
    </rPh>
    <phoneticPr fontId="4"/>
  </si>
  <si>
    <t>　管路更新率については、平成22年度に経年劣化した管路更新(更新延長2km)を実施したことにより、約3％と非常に高い数値となった。また、近年においても定期的な管路更新を実施した結果、類似団体平均値を上回った更新率を維持している。ただし、簡易水道が昭和50年代前半から急速に整備されたことを鑑みると、今後、耐用年数(40年)が到来する管路が集中することが予測される。また、管路同様施設についても耐用年数の経過した施設が増加するものと予測している。よって、管路更新、施設更新に対する事業費の確保が懸念される。
　今後においては、平成29年度に簡易水道統合事業により、上水道事業へ統合する計画であり、施設、管路の統廃合等を踏まえた長期計画を作成、実施していく予定である。</t>
    <rPh sb="1" eb="3">
      <t>カンロ</t>
    </rPh>
    <rPh sb="3" eb="5">
      <t>コウシン</t>
    </rPh>
    <rPh sb="5" eb="6">
      <t>リツ</t>
    </rPh>
    <rPh sb="12" eb="14">
      <t>ヘイセイ</t>
    </rPh>
    <rPh sb="16" eb="18">
      <t>ネンド</t>
    </rPh>
    <rPh sb="19" eb="21">
      <t>ケイネン</t>
    </rPh>
    <rPh sb="21" eb="23">
      <t>レッカ</t>
    </rPh>
    <rPh sb="25" eb="27">
      <t>カンロ</t>
    </rPh>
    <rPh sb="27" eb="29">
      <t>コウシン</t>
    </rPh>
    <rPh sb="30" eb="32">
      <t>コウシン</t>
    </rPh>
    <rPh sb="32" eb="34">
      <t>エンチョウ</t>
    </rPh>
    <rPh sb="39" eb="41">
      <t>ジッシ</t>
    </rPh>
    <rPh sb="49" eb="50">
      <t>ヤク</t>
    </rPh>
    <rPh sb="53" eb="55">
      <t>ヒジョウ</t>
    </rPh>
    <rPh sb="56" eb="57">
      <t>タカ</t>
    </rPh>
    <rPh sb="58" eb="60">
      <t>スウチ</t>
    </rPh>
    <rPh sb="68" eb="70">
      <t>キンネン</t>
    </rPh>
    <rPh sb="75" eb="78">
      <t>テイキテキ</t>
    </rPh>
    <rPh sb="79" eb="81">
      <t>カンロ</t>
    </rPh>
    <rPh sb="81" eb="83">
      <t>コウシン</t>
    </rPh>
    <rPh sb="84" eb="86">
      <t>ジッシ</t>
    </rPh>
    <rPh sb="88" eb="90">
      <t>ケッカ</t>
    </rPh>
    <rPh sb="91" eb="93">
      <t>ルイジ</t>
    </rPh>
    <rPh sb="93" eb="95">
      <t>ダンタイ</t>
    </rPh>
    <rPh sb="95" eb="98">
      <t>ヘイキンチ</t>
    </rPh>
    <rPh sb="99" eb="101">
      <t>ウワマワ</t>
    </rPh>
    <rPh sb="103" eb="105">
      <t>コウシン</t>
    </rPh>
    <rPh sb="105" eb="106">
      <t>リツ</t>
    </rPh>
    <rPh sb="107" eb="109">
      <t>イジ</t>
    </rPh>
    <rPh sb="118" eb="120">
      <t>カンイ</t>
    </rPh>
    <rPh sb="120" eb="122">
      <t>スイドウ</t>
    </rPh>
    <rPh sb="123" eb="125">
      <t>ショウワ</t>
    </rPh>
    <rPh sb="127" eb="129">
      <t>ネンダイ</t>
    </rPh>
    <rPh sb="129" eb="131">
      <t>ゼンハン</t>
    </rPh>
    <rPh sb="133" eb="135">
      <t>キュウソク</t>
    </rPh>
    <rPh sb="136" eb="138">
      <t>セイビ</t>
    </rPh>
    <rPh sb="144" eb="145">
      <t>カンガ</t>
    </rPh>
    <rPh sb="149" eb="151">
      <t>コンゴ</t>
    </rPh>
    <rPh sb="152" eb="154">
      <t>タイヨウ</t>
    </rPh>
    <rPh sb="154" eb="156">
      <t>ネンスウ</t>
    </rPh>
    <rPh sb="159" eb="160">
      <t>ネン</t>
    </rPh>
    <rPh sb="162" eb="164">
      <t>トウライ</t>
    </rPh>
    <rPh sb="166" eb="168">
      <t>カンロ</t>
    </rPh>
    <rPh sb="169" eb="171">
      <t>シュウチュウ</t>
    </rPh>
    <rPh sb="176" eb="178">
      <t>ヨソク</t>
    </rPh>
    <rPh sb="185" eb="187">
      <t>カンロ</t>
    </rPh>
    <rPh sb="187" eb="189">
      <t>ドウヨウ</t>
    </rPh>
    <rPh sb="189" eb="191">
      <t>シセツ</t>
    </rPh>
    <rPh sb="196" eb="198">
      <t>タイヨウ</t>
    </rPh>
    <rPh sb="198" eb="200">
      <t>ネンスウ</t>
    </rPh>
    <rPh sb="201" eb="203">
      <t>ケイカ</t>
    </rPh>
    <rPh sb="205" eb="207">
      <t>シセツ</t>
    </rPh>
    <rPh sb="208" eb="210">
      <t>ゾウカ</t>
    </rPh>
    <rPh sb="215" eb="217">
      <t>ヨソク</t>
    </rPh>
    <rPh sb="226" eb="228">
      <t>カンロ</t>
    </rPh>
    <rPh sb="228" eb="230">
      <t>コウシン</t>
    </rPh>
    <rPh sb="231" eb="233">
      <t>シセツ</t>
    </rPh>
    <rPh sb="233" eb="235">
      <t>コウシン</t>
    </rPh>
    <rPh sb="236" eb="237">
      <t>タイ</t>
    </rPh>
    <rPh sb="239" eb="242">
      <t>ジギョウヒ</t>
    </rPh>
    <rPh sb="243" eb="245">
      <t>カクホ</t>
    </rPh>
    <rPh sb="246" eb="248">
      <t>ケネン</t>
    </rPh>
    <rPh sb="254" eb="256">
      <t>コンゴ</t>
    </rPh>
    <rPh sb="262" eb="264">
      <t>ヘイセイ</t>
    </rPh>
    <rPh sb="266" eb="268">
      <t>ネンド</t>
    </rPh>
    <rPh sb="269" eb="271">
      <t>カンイ</t>
    </rPh>
    <rPh sb="271" eb="273">
      <t>スイドウ</t>
    </rPh>
    <rPh sb="273" eb="275">
      <t>トウゴウ</t>
    </rPh>
    <rPh sb="275" eb="277">
      <t>ジギョウ</t>
    </rPh>
    <rPh sb="281" eb="284">
      <t>ジョウスイドウ</t>
    </rPh>
    <rPh sb="284" eb="286">
      <t>ジギョウ</t>
    </rPh>
    <rPh sb="287" eb="289">
      <t>トウゴウ</t>
    </rPh>
    <rPh sb="291" eb="293">
      <t>ケイカク</t>
    </rPh>
    <rPh sb="297" eb="299">
      <t>シセツ</t>
    </rPh>
    <rPh sb="300" eb="302">
      <t>カンロ</t>
    </rPh>
    <rPh sb="303" eb="306">
      <t>トウハイゴウ</t>
    </rPh>
    <rPh sb="306" eb="307">
      <t>トウ</t>
    </rPh>
    <rPh sb="308" eb="309">
      <t>フ</t>
    </rPh>
    <rPh sb="312" eb="314">
      <t>チョウキ</t>
    </rPh>
    <rPh sb="314" eb="316">
      <t>ケイカク</t>
    </rPh>
    <rPh sb="317" eb="319">
      <t>サクセイ</t>
    </rPh>
    <rPh sb="320" eb="322">
      <t>ジッシ</t>
    </rPh>
    <rPh sb="326" eb="328">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</si>
</sst>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2.98</c:v>
                </c:pt>
                <c:pt idx="1">
                  <c:v>0.36</c:v>
                </c:pt>
                <c:pt idx="2">
                  <c:v>1.24</c:v>
                </c:pt>
                <c:pt idx="3">
                  <c:v>1.77</c:v>
                </c:pt>
                <c:pt idx="4">
                  <c:v>0.68</c:v>
                </c:pt>
              </c:numCache>
            </c:numRef>
          </c:val>
        </c:ser>
        <c:dLbls>
          <c:showLegendKey val="0"/>
          <c:showVal val="0"/>
          <c:showCatName val="0"/>
          <c:showSerName val="0"/>
          <c:showPercent val="0"/>
          <c:showBubbleSize val="0"/>
        </c:dLbls>
        <c:gapWidth val="150"/>
        <c:axId val="94483584"/>
        <c:axId val="94485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0.48</c:v>
                </c:pt>
                <c:pt idx="1">
                  <c:v>0.47</c:v>
                </c:pt>
                <c:pt idx="2">
                  <c:v>0.46</c:v>
                </c:pt>
                <c:pt idx="3">
                  <c:v>0.8</c:v>
                </c:pt>
                <c:pt idx="4">
                  <c:v>0.69</c:v>
                </c:pt>
              </c:numCache>
            </c:numRef>
          </c:val>
          <c:smooth val="0"/>
        </c:ser>
        <c:dLbls>
          <c:showLegendKey val="0"/>
          <c:showVal val="0"/>
          <c:showCatName val="0"/>
          <c:showSerName val="0"/>
          <c:showPercent val="0"/>
          <c:showBubbleSize val="0"/>
        </c:dLbls>
        <c:marker val="1"/>
        <c:smooth val="0"/>
        <c:axId val="94483584"/>
        <c:axId val="94485504"/>
      </c:lineChart>
      <c:dateAx>
        <c:axId val="94483584"/>
        <c:scaling>
          <c:orientation val="minMax"/>
        </c:scaling>
        <c:delete val="1"/>
        <c:axPos val="b"/>
        <c:numFmt formatCode="ge" sourceLinked="1"/>
        <c:majorTickMark val="none"/>
        <c:minorTickMark val="none"/>
        <c:tickLblPos val="none"/>
        <c:crossAx val="94485504"/>
        <c:crosses val="autoZero"/>
        <c:auto val="1"/>
        <c:lblOffset val="100"/>
        <c:baseTimeUnit val="years"/>
      </c:dateAx>
      <c:valAx>
        <c:axId val="94485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483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59.03</c:v>
                </c:pt>
                <c:pt idx="1">
                  <c:v>56.57</c:v>
                </c:pt>
                <c:pt idx="2">
                  <c:v>55.95</c:v>
                </c:pt>
                <c:pt idx="3">
                  <c:v>55.37</c:v>
                </c:pt>
                <c:pt idx="4">
                  <c:v>53.4</c:v>
                </c:pt>
              </c:numCache>
            </c:numRef>
          </c:val>
        </c:ser>
        <c:dLbls>
          <c:showLegendKey val="0"/>
          <c:showVal val="0"/>
          <c:showCatName val="0"/>
          <c:showSerName val="0"/>
          <c:showPercent val="0"/>
          <c:showBubbleSize val="0"/>
        </c:dLbls>
        <c:gapWidth val="150"/>
        <c:axId val="96679424"/>
        <c:axId val="96681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57.95</c:v>
                </c:pt>
                <c:pt idx="1">
                  <c:v>58.25</c:v>
                </c:pt>
                <c:pt idx="2">
                  <c:v>57.17</c:v>
                </c:pt>
                <c:pt idx="3">
                  <c:v>57.55</c:v>
                </c:pt>
                <c:pt idx="4">
                  <c:v>57.43</c:v>
                </c:pt>
              </c:numCache>
            </c:numRef>
          </c:val>
          <c:smooth val="0"/>
        </c:ser>
        <c:dLbls>
          <c:showLegendKey val="0"/>
          <c:showVal val="0"/>
          <c:showCatName val="0"/>
          <c:showSerName val="0"/>
          <c:showPercent val="0"/>
          <c:showBubbleSize val="0"/>
        </c:dLbls>
        <c:marker val="1"/>
        <c:smooth val="0"/>
        <c:axId val="96679424"/>
        <c:axId val="96681344"/>
      </c:lineChart>
      <c:dateAx>
        <c:axId val="96679424"/>
        <c:scaling>
          <c:orientation val="minMax"/>
        </c:scaling>
        <c:delete val="1"/>
        <c:axPos val="b"/>
        <c:numFmt formatCode="ge" sourceLinked="1"/>
        <c:majorTickMark val="none"/>
        <c:minorTickMark val="none"/>
        <c:tickLblPos val="none"/>
        <c:crossAx val="96681344"/>
        <c:crosses val="autoZero"/>
        <c:auto val="1"/>
        <c:lblOffset val="100"/>
        <c:baseTimeUnit val="years"/>
      </c:dateAx>
      <c:valAx>
        <c:axId val="96681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67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80.849999999999994</c:v>
                </c:pt>
                <c:pt idx="1">
                  <c:v>81.73</c:v>
                </c:pt>
                <c:pt idx="2">
                  <c:v>82.3</c:v>
                </c:pt>
                <c:pt idx="3">
                  <c:v>82.8</c:v>
                </c:pt>
                <c:pt idx="4">
                  <c:v>82.5</c:v>
                </c:pt>
              </c:numCache>
            </c:numRef>
          </c:val>
        </c:ser>
        <c:dLbls>
          <c:showLegendKey val="0"/>
          <c:showVal val="0"/>
          <c:showCatName val="0"/>
          <c:showSerName val="0"/>
          <c:showPercent val="0"/>
          <c:showBubbleSize val="0"/>
        </c:dLbls>
        <c:gapWidth val="150"/>
        <c:axId val="96715904"/>
        <c:axId val="96717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76.33</c:v>
                </c:pt>
                <c:pt idx="1">
                  <c:v>74.53</c:v>
                </c:pt>
                <c:pt idx="2">
                  <c:v>74.94</c:v>
                </c:pt>
                <c:pt idx="3">
                  <c:v>74.14</c:v>
                </c:pt>
                <c:pt idx="4">
                  <c:v>73.83</c:v>
                </c:pt>
              </c:numCache>
            </c:numRef>
          </c:val>
          <c:smooth val="0"/>
        </c:ser>
        <c:dLbls>
          <c:showLegendKey val="0"/>
          <c:showVal val="0"/>
          <c:showCatName val="0"/>
          <c:showSerName val="0"/>
          <c:showPercent val="0"/>
          <c:showBubbleSize val="0"/>
        </c:dLbls>
        <c:marker val="1"/>
        <c:smooth val="0"/>
        <c:axId val="96715904"/>
        <c:axId val="96717824"/>
      </c:lineChart>
      <c:dateAx>
        <c:axId val="96715904"/>
        <c:scaling>
          <c:orientation val="minMax"/>
        </c:scaling>
        <c:delete val="1"/>
        <c:axPos val="b"/>
        <c:numFmt formatCode="ge" sourceLinked="1"/>
        <c:majorTickMark val="none"/>
        <c:minorTickMark val="none"/>
        <c:tickLblPos val="none"/>
        <c:crossAx val="96717824"/>
        <c:crosses val="autoZero"/>
        <c:auto val="1"/>
        <c:lblOffset val="100"/>
        <c:baseTimeUnit val="years"/>
      </c:dateAx>
      <c:valAx>
        <c:axId val="96717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71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67</c:v>
                </c:pt>
                <c:pt idx="1">
                  <c:v>65.81</c:v>
                </c:pt>
                <c:pt idx="2">
                  <c:v>67.62</c:v>
                </c:pt>
                <c:pt idx="3">
                  <c:v>67.73</c:v>
                </c:pt>
                <c:pt idx="4">
                  <c:v>73.150000000000006</c:v>
                </c:pt>
              </c:numCache>
            </c:numRef>
          </c:val>
        </c:ser>
        <c:dLbls>
          <c:showLegendKey val="0"/>
          <c:showVal val="0"/>
          <c:showCatName val="0"/>
          <c:showSerName val="0"/>
          <c:showPercent val="0"/>
          <c:showBubbleSize val="0"/>
        </c:dLbls>
        <c:gapWidth val="150"/>
        <c:axId val="94659328"/>
        <c:axId val="94661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78.62</c:v>
                </c:pt>
                <c:pt idx="1">
                  <c:v>75.89</c:v>
                </c:pt>
                <c:pt idx="2">
                  <c:v>74.52</c:v>
                </c:pt>
                <c:pt idx="3">
                  <c:v>76.09</c:v>
                </c:pt>
                <c:pt idx="4">
                  <c:v>75.87</c:v>
                </c:pt>
              </c:numCache>
            </c:numRef>
          </c:val>
          <c:smooth val="0"/>
        </c:ser>
        <c:dLbls>
          <c:showLegendKey val="0"/>
          <c:showVal val="0"/>
          <c:showCatName val="0"/>
          <c:showSerName val="0"/>
          <c:showPercent val="0"/>
          <c:showBubbleSize val="0"/>
        </c:dLbls>
        <c:marker val="1"/>
        <c:smooth val="0"/>
        <c:axId val="94659328"/>
        <c:axId val="94661248"/>
      </c:lineChart>
      <c:dateAx>
        <c:axId val="94659328"/>
        <c:scaling>
          <c:orientation val="minMax"/>
        </c:scaling>
        <c:delete val="1"/>
        <c:axPos val="b"/>
        <c:numFmt formatCode="ge" sourceLinked="1"/>
        <c:majorTickMark val="none"/>
        <c:minorTickMark val="none"/>
        <c:tickLblPos val="none"/>
        <c:crossAx val="94661248"/>
        <c:crosses val="autoZero"/>
        <c:auto val="1"/>
        <c:lblOffset val="100"/>
        <c:baseTimeUnit val="years"/>
      </c:dateAx>
      <c:valAx>
        <c:axId val="9466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65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350592"/>
        <c:axId val="96352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350592"/>
        <c:axId val="96352512"/>
      </c:lineChart>
      <c:dateAx>
        <c:axId val="96350592"/>
        <c:scaling>
          <c:orientation val="minMax"/>
        </c:scaling>
        <c:delete val="1"/>
        <c:axPos val="b"/>
        <c:numFmt formatCode="ge" sourceLinked="1"/>
        <c:majorTickMark val="none"/>
        <c:minorTickMark val="none"/>
        <c:tickLblPos val="none"/>
        <c:crossAx val="96352512"/>
        <c:crosses val="autoZero"/>
        <c:auto val="1"/>
        <c:lblOffset val="100"/>
        <c:baseTimeUnit val="years"/>
      </c:dateAx>
      <c:valAx>
        <c:axId val="96352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350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380416"/>
        <c:axId val="96382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380416"/>
        <c:axId val="96382336"/>
      </c:lineChart>
      <c:dateAx>
        <c:axId val="96380416"/>
        <c:scaling>
          <c:orientation val="minMax"/>
        </c:scaling>
        <c:delete val="1"/>
        <c:axPos val="b"/>
        <c:numFmt formatCode="ge" sourceLinked="1"/>
        <c:majorTickMark val="none"/>
        <c:minorTickMark val="none"/>
        <c:tickLblPos val="none"/>
        <c:crossAx val="96382336"/>
        <c:crosses val="autoZero"/>
        <c:auto val="1"/>
        <c:lblOffset val="100"/>
        <c:baseTimeUnit val="years"/>
      </c:dateAx>
      <c:valAx>
        <c:axId val="9638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38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428032"/>
        <c:axId val="96429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428032"/>
        <c:axId val="96429952"/>
      </c:lineChart>
      <c:dateAx>
        <c:axId val="96428032"/>
        <c:scaling>
          <c:orientation val="minMax"/>
        </c:scaling>
        <c:delete val="1"/>
        <c:axPos val="b"/>
        <c:numFmt formatCode="ge" sourceLinked="1"/>
        <c:majorTickMark val="none"/>
        <c:minorTickMark val="none"/>
        <c:tickLblPos val="none"/>
        <c:crossAx val="96429952"/>
        <c:crosses val="autoZero"/>
        <c:auto val="1"/>
        <c:lblOffset val="100"/>
        <c:baseTimeUnit val="years"/>
      </c:dateAx>
      <c:valAx>
        <c:axId val="9642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42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6456064"/>
        <c:axId val="96462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6456064"/>
        <c:axId val="96462336"/>
      </c:lineChart>
      <c:dateAx>
        <c:axId val="96456064"/>
        <c:scaling>
          <c:orientation val="minMax"/>
        </c:scaling>
        <c:delete val="1"/>
        <c:axPos val="b"/>
        <c:numFmt formatCode="ge" sourceLinked="1"/>
        <c:majorTickMark val="none"/>
        <c:minorTickMark val="none"/>
        <c:tickLblPos val="none"/>
        <c:crossAx val="96462336"/>
        <c:crosses val="autoZero"/>
        <c:auto val="1"/>
        <c:lblOffset val="100"/>
        <c:baseTimeUnit val="years"/>
      </c:dateAx>
      <c:valAx>
        <c:axId val="96462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45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1698.82</c:v>
                </c:pt>
                <c:pt idx="1">
                  <c:v>1519.48</c:v>
                </c:pt>
                <c:pt idx="2">
                  <c:v>1435.42</c:v>
                </c:pt>
                <c:pt idx="3">
                  <c:v>1355.34</c:v>
                </c:pt>
                <c:pt idx="4">
                  <c:v>1344.42</c:v>
                </c:pt>
              </c:numCache>
            </c:numRef>
          </c:val>
        </c:ser>
        <c:dLbls>
          <c:showLegendKey val="0"/>
          <c:showVal val="0"/>
          <c:showCatName val="0"/>
          <c:showSerName val="0"/>
          <c:showPercent val="0"/>
          <c:showBubbleSize val="0"/>
        </c:dLbls>
        <c:gapWidth val="150"/>
        <c:axId val="96484352"/>
        <c:axId val="96502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1137.3599999999999</c:v>
                </c:pt>
                <c:pt idx="1">
                  <c:v>1124.6400000000001</c:v>
                </c:pt>
                <c:pt idx="2">
                  <c:v>1108.26</c:v>
                </c:pt>
                <c:pt idx="3">
                  <c:v>1113.76</c:v>
                </c:pt>
                <c:pt idx="4">
                  <c:v>1125.69</c:v>
                </c:pt>
              </c:numCache>
            </c:numRef>
          </c:val>
          <c:smooth val="0"/>
        </c:ser>
        <c:dLbls>
          <c:showLegendKey val="0"/>
          <c:showVal val="0"/>
          <c:showCatName val="0"/>
          <c:showSerName val="0"/>
          <c:showPercent val="0"/>
          <c:showBubbleSize val="0"/>
        </c:dLbls>
        <c:marker val="1"/>
        <c:smooth val="0"/>
        <c:axId val="96484352"/>
        <c:axId val="96502912"/>
      </c:lineChart>
      <c:dateAx>
        <c:axId val="96484352"/>
        <c:scaling>
          <c:orientation val="minMax"/>
        </c:scaling>
        <c:delete val="1"/>
        <c:axPos val="b"/>
        <c:numFmt formatCode="ge" sourceLinked="1"/>
        <c:majorTickMark val="none"/>
        <c:minorTickMark val="none"/>
        <c:tickLblPos val="none"/>
        <c:crossAx val="96502912"/>
        <c:crosses val="autoZero"/>
        <c:auto val="1"/>
        <c:lblOffset val="100"/>
        <c:baseTimeUnit val="years"/>
      </c:dateAx>
      <c:valAx>
        <c:axId val="96502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48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43.11</c:v>
                </c:pt>
                <c:pt idx="1">
                  <c:v>41.28</c:v>
                </c:pt>
                <c:pt idx="2">
                  <c:v>44.42</c:v>
                </c:pt>
                <c:pt idx="3">
                  <c:v>45.09</c:v>
                </c:pt>
                <c:pt idx="4">
                  <c:v>48.41</c:v>
                </c:pt>
              </c:numCache>
            </c:numRef>
          </c:val>
        </c:ser>
        <c:dLbls>
          <c:showLegendKey val="0"/>
          <c:showVal val="0"/>
          <c:showCatName val="0"/>
          <c:showSerName val="0"/>
          <c:showPercent val="0"/>
          <c:showBubbleSize val="0"/>
        </c:dLbls>
        <c:gapWidth val="150"/>
        <c:axId val="96533120"/>
        <c:axId val="96604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57.51</c:v>
                </c:pt>
                <c:pt idx="1">
                  <c:v>56.46</c:v>
                </c:pt>
                <c:pt idx="2">
                  <c:v>19.77</c:v>
                </c:pt>
                <c:pt idx="3">
                  <c:v>34.25</c:v>
                </c:pt>
                <c:pt idx="4">
                  <c:v>46.48</c:v>
                </c:pt>
              </c:numCache>
            </c:numRef>
          </c:val>
          <c:smooth val="0"/>
        </c:ser>
        <c:dLbls>
          <c:showLegendKey val="0"/>
          <c:showVal val="0"/>
          <c:showCatName val="0"/>
          <c:showSerName val="0"/>
          <c:showPercent val="0"/>
          <c:showBubbleSize val="0"/>
        </c:dLbls>
        <c:marker val="1"/>
        <c:smooth val="0"/>
        <c:axId val="96533120"/>
        <c:axId val="96604928"/>
      </c:lineChart>
      <c:dateAx>
        <c:axId val="96533120"/>
        <c:scaling>
          <c:orientation val="minMax"/>
        </c:scaling>
        <c:delete val="1"/>
        <c:axPos val="b"/>
        <c:numFmt formatCode="ge" sourceLinked="1"/>
        <c:majorTickMark val="none"/>
        <c:minorTickMark val="none"/>
        <c:tickLblPos val="none"/>
        <c:crossAx val="96604928"/>
        <c:crosses val="autoZero"/>
        <c:auto val="1"/>
        <c:lblOffset val="100"/>
        <c:baseTimeUnit val="years"/>
      </c:dateAx>
      <c:valAx>
        <c:axId val="96604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53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382.38</c:v>
                </c:pt>
                <c:pt idx="1">
                  <c:v>425.84</c:v>
                </c:pt>
                <c:pt idx="2">
                  <c:v>398.14</c:v>
                </c:pt>
                <c:pt idx="3">
                  <c:v>392.91</c:v>
                </c:pt>
                <c:pt idx="4">
                  <c:v>376.67</c:v>
                </c:pt>
              </c:numCache>
            </c:numRef>
          </c:val>
        </c:ser>
        <c:dLbls>
          <c:showLegendKey val="0"/>
          <c:showVal val="0"/>
          <c:showCatName val="0"/>
          <c:showSerName val="0"/>
          <c:showPercent val="0"/>
          <c:showBubbleSize val="0"/>
        </c:dLbls>
        <c:gapWidth val="150"/>
        <c:axId val="96647040"/>
        <c:axId val="96657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291.83</c:v>
                </c:pt>
                <c:pt idx="1">
                  <c:v>306.49</c:v>
                </c:pt>
                <c:pt idx="2">
                  <c:v>878.73</c:v>
                </c:pt>
                <c:pt idx="3">
                  <c:v>501.18</c:v>
                </c:pt>
                <c:pt idx="4">
                  <c:v>376.61</c:v>
                </c:pt>
              </c:numCache>
            </c:numRef>
          </c:val>
          <c:smooth val="0"/>
        </c:ser>
        <c:dLbls>
          <c:showLegendKey val="0"/>
          <c:showVal val="0"/>
          <c:showCatName val="0"/>
          <c:showSerName val="0"/>
          <c:showPercent val="0"/>
          <c:showBubbleSize val="0"/>
        </c:dLbls>
        <c:marker val="1"/>
        <c:smooth val="0"/>
        <c:axId val="96647040"/>
        <c:axId val="96657408"/>
      </c:lineChart>
      <c:dateAx>
        <c:axId val="96647040"/>
        <c:scaling>
          <c:orientation val="minMax"/>
        </c:scaling>
        <c:delete val="1"/>
        <c:axPos val="b"/>
        <c:numFmt formatCode="ge" sourceLinked="1"/>
        <c:majorTickMark val="none"/>
        <c:minorTickMark val="none"/>
        <c:tickLblPos val="none"/>
        <c:crossAx val="96657408"/>
        <c:crosses val="autoZero"/>
        <c:auto val="1"/>
        <c:lblOffset val="100"/>
        <c:baseTimeUnit val="years"/>
      </c:dateAx>
      <c:valAx>
        <c:axId val="96657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647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1" zoomScale="80" zoomScaleNormal="80" workbookViewId="0">
      <selection activeCell="CI61" sqref="CI61"/>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愛媛県　愛南町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D3</v>
      </c>
      <c r="AA8" s="71"/>
      <c r="AB8" s="71"/>
      <c r="AC8" s="71"/>
      <c r="AD8" s="71"/>
      <c r="AE8" s="71"/>
      <c r="AF8" s="71"/>
      <c r="AG8" s="72"/>
      <c r="AH8" s="3"/>
      <c r="AI8" s="73">
        <f>データ!Q6</f>
        <v>23573</v>
      </c>
      <c r="AJ8" s="74"/>
      <c r="AK8" s="74"/>
      <c r="AL8" s="74"/>
      <c r="AM8" s="74"/>
      <c r="AN8" s="74"/>
      <c r="AO8" s="74"/>
      <c r="AP8" s="75"/>
      <c r="AQ8" s="56">
        <f>データ!R6</f>
        <v>238.98</v>
      </c>
      <c r="AR8" s="56"/>
      <c r="AS8" s="56"/>
      <c r="AT8" s="56"/>
      <c r="AU8" s="56"/>
      <c r="AV8" s="56"/>
      <c r="AW8" s="56"/>
      <c r="AX8" s="56"/>
      <c r="AY8" s="56">
        <f>データ!S6</f>
        <v>98.64</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18.600000000000001</v>
      </c>
      <c r="S10" s="56"/>
      <c r="T10" s="56"/>
      <c r="U10" s="56"/>
      <c r="V10" s="56"/>
      <c r="W10" s="56"/>
      <c r="X10" s="56"/>
      <c r="Y10" s="56"/>
      <c r="Z10" s="64">
        <f>データ!P6</f>
        <v>3390</v>
      </c>
      <c r="AA10" s="64"/>
      <c r="AB10" s="64"/>
      <c r="AC10" s="64"/>
      <c r="AD10" s="64"/>
      <c r="AE10" s="64"/>
      <c r="AF10" s="64"/>
      <c r="AG10" s="64"/>
      <c r="AH10" s="2"/>
      <c r="AI10" s="64">
        <f>データ!T6</f>
        <v>4354</v>
      </c>
      <c r="AJ10" s="64"/>
      <c r="AK10" s="64"/>
      <c r="AL10" s="64"/>
      <c r="AM10" s="64"/>
      <c r="AN10" s="64"/>
      <c r="AO10" s="64"/>
      <c r="AP10" s="64"/>
      <c r="AQ10" s="56">
        <f>データ!U6</f>
        <v>55.82</v>
      </c>
      <c r="AR10" s="56"/>
      <c r="AS10" s="56"/>
      <c r="AT10" s="56"/>
      <c r="AU10" s="56"/>
      <c r="AV10" s="56"/>
      <c r="AW10" s="56"/>
      <c r="AX10" s="56"/>
      <c r="AY10" s="56">
        <f>データ!V6</f>
        <v>78</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105</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106</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385069</v>
      </c>
      <c r="D6" s="31">
        <f t="shared" si="3"/>
        <v>47</v>
      </c>
      <c r="E6" s="31">
        <f t="shared" si="3"/>
        <v>1</v>
      </c>
      <c r="F6" s="31">
        <f t="shared" si="3"/>
        <v>0</v>
      </c>
      <c r="G6" s="31">
        <f t="shared" si="3"/>
        <v>0</v>
      </c>
      <c r="H6" s="31" t="str">
        <f t="shared" si="3"/>
        <v>愛媛県　愛南町</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18.600000000000001</v>
      </c>
      <c r="P6" s="32">
        <f t="shared" si="3"/>
        <v>3390</v>
      </c>
      <c r="Q6" s="32">
        <f t="shared" si="3"/>
        <v>23573</v>
      </c>
      <c r="R6" s="32">
        <f t="shared" si="3"/>
        <v>238.98</v>
      </c>
      <c r="S6" s="32">
        <f t="shared" si="3"/>
        <v>98.64</v>
      </c>
      <c r="T6" s="32">
        <f t="shared" si="3"/>
        <v>4354</v>
      </c>
      <c r="U6" s="32">
        <f t="shared" si="3"/>
        <v>55.82</v>
      </c>
      <c r="V6" s="32">
        <f t="shared" si="3"/>
        <v>78</v>
      </c>
      <c r="W6" s="33">
        <f>IF(W7="",NA(),W7)</f>
        <v>67</v>
      </c>
      <c r="X6" s="33">
        <f t="shared" ref="X6:AF6" si="4">IF(X7="",NA(),X7)</f>
        <v>65.81</v>
      </c>
      <c r="Y6" s="33">
        <f t="shared" si="4"/>
        <v>67.62</v>
      </c>
      <c r="Z6" s="33">
        <f t="shared" si="4"/>
        <v>67.73</v>
      </c>
      <c r="AA6" s="33">
        <f t="shared" si="4"/>
        <v>73.150000000000006</v>
      </c>
      <c r="AB6" s="33">
        <f t="shared" si="4"/>
        <v>78.62</v>
      </c>
      <c r="AC6" s="33">
        <f t="shared" si="4"/>
        <v>75.89</v>
      </c>
      <c r="AD6" s="33">
        <f t="shared" si="4"/>
        <v>74.52</v>
      </c>
      <c r="AE6" s="33">
        <f t="shared" si="4"/>
        <v>76.09</v>
      </c>
      <c r="AF6" s="33">
        <f t="shared" si="4"/>
        <v>75.87</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1698.82</v>
      </c>
      <c r="BE6" s="33">
        <f t="shared" ref="BE6:BM6" si="7">IF(BE7="",NA(),BE7)</f>
        <v>1519.48</v>
      </c>
      <c r="BF6" s="33">
        <f t="shared" si="7"/>
        <v>1435.42</v>
      </c>
      <c r="BG6" s="33">
        <f t="shared" si="7"/>
        <v>1355.34</v>
      </c>
      <c r="BH6" s="33">
        <f t="shared" si="7"/>
        <v>1344.42</v>
      </c>
      <c r="BI6" s="33">
        <f t="shared" si="7"/>
        <v>1137.3599999999999</v>
      </c>
      <c r="BJ6" s="33">
        <f t="shared" si="7"/>
        <v>1124.6400000000001</v>
      </c>
      <c r="BK6" s="33">
        <f t="shared" si="7"/>
        <v>1108.26</v>
      </c>
      <c r="BL6" s="33">
        <f t="shared" si="7"/>
        <v>1113.76</v>
      </c>
      <c r="BM6" s="33">
        <f t="shared" si="7"/>
        <v>1125.69</v>
      </c>
      <c r="BN6" s="32" t="str">
        <f>IF(BN7="","",IF(BN7="-","【-】","【"&amp;SUBSTITUTE(TEXT(BN7,"#,##0.00"),"-","△")&amp;"】"))</f>
        <v>【1,239.32】</v>
      </c>
      <c r="BO6" s="33">
        <f>IF(BO7="",NA(),BO7)</f>
        <v>43.11</v>
      </c>
      <c r="BP6" s="33">
        <f t="shared" ref="BP6:BX6" si="8">IF(BP7="",NA(),BP7)</f>
        <v>41.28</v>
      </c>
      <c r="BQ6" s="33">
        <f t="shared" si="8"/>
        <v>44.42</v>
      </c>
      <c r="BR6" s="33">
        <f t="shared" si="8"/>
        <v>45.09</v>
      </c>
      <c r="BS6" s="33">
        <f t="shared" si="8"/>
        <v>48.41</v>
      </c>
      <c r="BT6" s="33">
        <f t="shared" si="8"/>
        <v>57.51</v>
      </c>
      <c r="BU6" s="33">
        <f t="shared" si="8"/>
        <v>56.46</v>
      </c>
      <c r="BV6" s="33">
        <f t="shared" si="8"/>
        <v>19.77</v>
      </c>
      <c r="BW6" s="33">
        <f t="shared" si="8"/>
        <v>34.25</v>
      </c>
      <c r="BX6" s="33">
        <f t="shared" si="8"/>
        <v>46.48</v>
      </c>
      <c r="BY6" s="32" t="str">
        <f>IF(BY7="","",IF(BY7="-","【-】","【"&amp;SUBSTITUTE(TEXT(BY7,"#,##0.00"),"-","△")&amp;"】"))</f>
        <v>【36.33】</v>
      </c>
      <c r="BZ6" s="33">
        <f>IF(BZ7="",NA(),BZ7)</f>
        <v>382.38</v>
      </c>
      <c r="CA6" s="33">
        <f t="shared" ref="CA6:CI6" si="9">IF(CA7="",NA(),CA7)</f>
        <v>425.84</v>
      </c>
      <c r="CB6" s="33">
        <f t="shared" si="9"/>
        <v>398.14</v>
      </c>
      <c r="CC6" s="33">
        <f t="shared" si="9"/>
        <v>392.91</v>
      </c>
      <c r="CD6" s="33">
        <f t="shared" si="9"/>
        <v>376.67</v>
      </c>
      <c r="CE6" s="33">
        <f t="shared" si="9"/>
        <v>291.83</v>
      </c>
      <c r="CF6" s="33">
        <f t="shared" si="9"/>
        <v>306.49</v>
      </c>
      <c r="CG6" s="33">
        <f t="shared" si="9"/>
        <v>878.73</v>
      </c>
      <c r="CH6" s="33">
        <f t="shared" si="9"/>
        <v>501.18</v>
      </c>
      <c r="CI6" s="33">
        <f t="shared" si="9"/>
        <v>376.61</v>
      </c>
      <c r="CJ6" s="32" t="str">
        <f>IF(CJ7="","",IF(CJ7="-","【-】","【"&amp;SUBSTITUTE(TEXT(CJ7,"#,##0.00"),"-","△")&amp;"】"))</f>
        <v>【476.46】</v>
      </c>
      <c r="CK6" s="33">
        <f>IF(CK7="",NA(),CK7)</f>
        <v>59.03</v>
      </c>
      <c r="CL6" s="33">
        <f t="shared" ref="CL6:CT6" si="10">IF(CL7="",NA(),CL7)</f>
        <v>56.57</v>
      </c>
      <c r="CM6" s="33">
        <f t="shared" si="10"/>
        <v>55.95</v>
      </c>
      <c r="CN6" s="33">
        <f t="shared" si="10"/>
        <v>55.37</v>
      </c>
      <c r="CO6" s="33">
        <f t="shared" si="10"/>
        <v>53.4</v>
      </c>
      <c r="CP6" s="33">
        <f t="shared" si="10"/>
        <v>57.95</v>
      </c>
      <c r="CQ6" s="33">
        <f t="shared" si="10"/>
        <v>58.25</v>
      </c>
      <c r="CR6" s="33">
        <f t="shared" si="10"/>
        <v>57.17</v>
      </c>
      <c r="CS6" s="33">
        <f t="shared" si="10"/>
        <v>57.55</v>
      </c>
      <c r="CT6" s="33">
        <f t="shared" si="10"/>
        <v>57.43</v>
      </c>
      <c r="CU6" s="32" t="str">
        <f>IF(CU7="","",IF(CU7="-","【-】","【"&amp;SUBSTITUTE(TEXT(CU7,"#,##0.00"),"-","△")&amp;"】"))</f>
        <v>【58.19】</v>
      </c>
      <c r="CV6" s="33">
        <f>IF(CV7="",NA(),CV7)</f>
        <v>80.849999999999994</v>
      </c>
      <c r="CW6" s="33">
        <f t="shared" ref="CW6:DE6" si="11">IF(CW7="",NA(),CW7)</f>
        <v>81.73</v>
      </c>
      <c r="CX6" s="33">
        <f t="shared" si="11"/>
        <v>82.3</v>
      </c>
      <c r="CY6" s="33">
        <f t="shared" si="11"/>
        <v>82.8</v>
      </c>
      <c r="CZ6" s="33">
        <f t="shared" si="11"/>
        <v>82.5</v>
      </c>
      <c r="DA6" s="33">
        <f t="shared" si="11"/>
        <v>76.33</v>
      </c>
      <c r="DB6" s="33">
        <f t="shared" si="11"/>
        <v>74.53</v>
      </c>
      <c r="DC6" s="33">
        <f t="shared" si="11"/>
        <v>74.94</v>
      </c>
      <c r="DD6" s="33">
        <f t="shared" si="11"/>
        <v>74.14</v>
      </c>
      <c r="DE6" s="33">
        <f t="shared" si="11"/>
        <v>73.83</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2.98</v>
      </c>
      <c r="ED6" s="33">
        <f t="shared" ref="ED6:EL6" si="14">IF(ED7="",NA(),ED7)</f>
        <v>0.36</v>
      </c>
      <c r="EE6" s="33">
        <f t="shared" si="14"/>
        <v>1.24</v>
      </c>
      <c r="EF6" s="33">
        <f t="shared" si="14"/>
        <v>1.77</v>
      </c>
      <c r="EG6" s="33">
        <f t="shared" si="14"/>
        <v>0.68</v>
      </c>
      <c r="EH6" s="33">
        <f t="shared" si="14"/>
        <v>0.48</v>
      </c>
      <c r="EI6" s="33">
        <f t="shared" si="14"/>
        <v>0.47</v>
      </c>
      <c r="EJ6" s="33">
        <f t="shared" si="14"/>
        <v>0.46</v>
      </c>
      <c r="EK6" s="33">
        <f t="shared" si="14"/>
        <v>0.8</v>
      </c>
      <c r="EL6" s="33">
        <f t="shared" si="14"/>
        <v>0.69</v>
      </c>
      <c r="EM6" s="32" t="str">
        <f>IF(EM7="","",IF(EM7="-","【-】","【"&amp;SUBSTITUTE(TEXT(EM7,"#,##0.00"),"-","△")&amp;"】"))</f>
        <v>【0.74】</v>
      </c>
    </row>
    <row r="7" spans="1:143" s="34" customFormat="1">
      <c r="A7" s="26"/>
      <c r="B7" s="35">
        <v>2014</v>
      </c>
      <c r="C7" s="35">
        <v>385069</v>
      </c>
      <c r="D7" s="35">
        <v>47</v>
      </c>
      <c r="E7" s="35">
        <v>1</v>
      </c>
      <c r="F7" s="35">
        <v>0</v>
      </c>
      <c r="G7" s="35">
        <v>0</v>
      </c>
      <c r="H7" s="35" t="s">
        <v>93</v>
      </c>
      <c r="I7" s="35" t="s">
        <v>94</v>
      </c>
      <c r="J7" s="35" t="s">
        <v>95</v>
      </c>
      <c r="K7" s="35" t="s">
        <v>96</v>
      </c>
      <c r="L7" s="35" t="s">
        <v>97</v>
      </c>
      <c r="M7" s="36" t="s">
        <v>98</v>
      </c>
      <c r="N7" s="36" t="s">
        <v>99</v>
      </c>
      <c r="O7" s="36">
        <v>18.600000000000001</v>
      </c>
      <c r="P7" s="36">
        <v>3390</v>
      </c>
      <c r="Q7" s="36">
        <v>23573</v>
      </c>
      <c r="R7" s="36">
        <v>238.98</v>
      </c>
      <c r="S7" s="36">
        <v>98.64</v>
      </c>
      <c r="T7" s="36">
        <v>4354</v>
      </c>
      <c r="U7" s="36">
        <v>55.82</v>
      </c>
      <c r="V7" s="36">
        <v>78</v>
      </c>
      <c r="W7" s="36">
        <v>67</v>
      </c>
      <c r="X7" s="36">
        <v>65.81</v>
      </c>
      <c r="Y7" s="36">
        <v>67.62</v>
      </c>
      <c r="Z7" s="36">
        <v>67.73</v>
      </c>
      <c r="AA7" s="36">
        <v>73.150000000000006</v>
      </c>
      <c r="AB7" s="36">
        <v>78.62</v>
      </c>
      <c r="AC7" s="36">
        <v>75.89</v>
      </c>
      <c r="AD7" s="36">
        <v>74.52</v>
      </c>
      <c r="AE7" s="36">
        <v>76.09</v>
      </c>
      <c r="AF7" s="36">
        <v>75.87</v>
      </c>
      <c r="AG7" s="36">
        <v>76.03</v>
      </c>
      <c r="AH7" s="36"/>
      <c r="AI7" s="36"/>
      <c r="AJ7" s="36"/>
      <c r="AK7" s="36"/>
      <c r="AL7" s="36"/>
      <c r="AM7" s="36"/>
      <c r="AN7" s="36"/>
      <c r="AO7" s="36"/>
      <c r="AP7" s="36"/>
      <c r="AQ7" s="36"/>
      <c r="AR7" s="36"/>
      <c r="AS7" s="36"/>
      <c r="AT7" s="36"/>
      <c r="AU7" s="36"/>
      <c r="AV7" s="36"/>
      <c r="AW7" s="36"/>
      <c r="AX7" s="36"/>
      <c r="AY7" s="36"/>
      <c r="AZ7" s="36"/>
      <c r="BA7" s="36"/>
      <c r="BB7" s="36"/>
      <c r="BC7" s="36"/>
      <c r="BD7" s="36">
        <v>1698.82</v>
      </c>
      <c r="BE7" s="36">
        <v>1519.48</v>
      </c>
      <c r="BF7" s="36">
        <v>1435.42</v>
      </c>
      <c r="BG7" s="36">
        <v>1355.34</v>
      </c>
      <c r="BH7" s="36">
        <v>1344.42</v>
      </c>
      <c r="BI7" s="36">
        <v>1137.3599999999999</v>
      </c>
      <c r="BJ7" s="36">
        <v>1124.6400000000001</v>
      </c>
      <c r="BK7" s="36">
        <v>1108.26</v>
      </c>
      <c r="BL7" s="36">
        <v>1113.76</v>
      </c>
      <c r="BM7" s="36">
        <v>1125.69</v>
      </c>
      <c r="BN7" s="36">
        <v>1239.32</v>
      </c>
      <c r="BO7" s="36">
        <v>43.11</v>
      </c>
      <c r="BP7" s="36">
        <v>41.28</v>
      </c>
      <c r="BQ7" s="36">
        <v>44.42</v>
      </c>
      <c r="BR7" s="36">
        <v>45.09</v>
      </c>
      <c r="BS7" s="36">
        <v>48.41</v>
      </c>
      <c r="BT7" s="36">
        <v>57.51</v>
      </c>
      <c r="BU7" s="36">
        <v>56.46</v>
      </c>
      <c r="BV7" s="36">
        <v>19.77</v>
      </c>
      <c r="BW7" s="36">
        <v>34.25</v>
      </c>
      <c r="BX7" s="36">
        <v>46.48</v>
      </c>
      <c r="BY7" s="36">
        <v>36.33</v>
      </c>
      <c r="BZ7" s="36">
        <v>382.38</v>
      </c>
      <c r="CA7" s="36">
        <v>425.84</v>
      </c>
      <c r="CB7" s="36">
        <v>398.14</v>
      </c>
      <c r="CC7" s="36">
        <v>392.91</v>
      </c>
      <c r="CD7" s="36">
        <v>376.67</v>
      </c>
      <c r="CE7" s="36">
        <v>291.83</v>
      </c>
      <c r="CF7" s="36">
        <v>306.49</v>
      </c>
      <c r="CG7" s="36">
        <v>878.73</v>
      </c>
      <c r="CH7" s="36">
        <v>501.18</v>
      </c>
      <c r="CI7" s="36">
        <v>376.61</v>
      </c>
      <c r="CJ7" s="36">
        <v>476.46</v>
      </c>
      <c r="CK7" s="36">
        <v>59.03</v>
      </c>
      <c r="CL7" s="36">
        <v>56.57</v>
      </c>
      <c r="CM7" s="36">
        <v>55.95</v>
      </c>
      <c r="CN7" s="36">
        <v>55.37</v>
      </c>
      <c r="CO7" s="36">
        <v>53.4</v>
      </c>
      <c r="CP7" s="36">
        <v>57.95</v>
      </c>
      <c r="CQ7" s="36">
        <v>58.25</v>
      </c>
      <c r="CR7" s="36">
        <v>57.17</v>
      </c>
      <c r="CS7" s="36">
        <v>57.55</v>
      </c>
      <c r="CT7" s="36">
        <v>57.43</v>
      </c>
      <c r="CU7" s="36">
        <v>58.19</v>
      </c>
      <c r="CV7" s="36">
        <v>80.849999999999994</v>
      </c>
      <c r="CW7" s="36">
        <v>81.73</v>
      </c>
      <c r="CX7" s="36">
        <v>82.3</v>
      </c>
      <c r="CY7" s="36">
        <v>82.8</v>
      </c>
      <c r="CZ7" s="36">
        <v>82.5</v>
      </c>
      <c r="DA7" s="36">
        <v>76.33</v>
      </c>
      <c r="DB7" s="36">
        <v>74.53</v>
      </c>
      <c r="DC7" s="36">
        <v>74.94</v>
      </c>
      <c r="DD7" s="36">
        <v>74.14</v>
      </c>
      <c r="DE7" s="36">
        <v>73.83</v>
      </c>
      <c r="DF7" s="36">
        <v>75.39</v>
      </c>
      <c r="DG7" s="36"/>
      <c r="DH7" s="36"/>
      <c r="DI7" s="36"/>
      <c r="DJ7" s="36"/>
      <c r="DK7" s="36"/>
      <c r="DL7" s="36"/>
      <c r="DM7" s="36"/>
      <c r="DN7" s="36"/>
      <c r="DO7" s="36"/>
      <c r="DP7" s="36"/>
      <c r="DQ7" s="36"/>
      <c r="DR7" s="36"/>
      <c r="DS7" s="36"/>
      <c r="DT7" s="36"/>
      <c r="DU7" s="36"/>
      <c r="DV7" s="36"/>
      <c r="DW7" s="36"/>
      <c r="DX7" s="36"/>
      <c r="DY7" s="36"/>
      <c r="DZ7" s="36"/>
      <c r="EA7" s="36"/>
      <c r="EB7" s="36"/>
      <c r="EC7" s="36">
        <v>2.98</v>
      </c>
      <c r="ED7" s="36">
        <v>0.36</v>
      </c>
      <c r="EE7" s="36">
        <v>1.24</v>
      </c>
      <c r="EF7" s="36">
        <v>1.77</v>
      </c>
      <c r="EG7" s="36">
        <v>0.68</v>
      </c>
      <c r="EH7" s="36">
        <v>0.48</v>
      </c>
      <c r="EI7" s="36">
        <v>0.47</v>
      </c>
      <c r="EJ7" s="36">
        <v>0.46</v>
      </c>
      <c r="EK7" s="36">
        <v>0.8</v>
      </c>
      <c r="EL7" s="36">
        <v>0.69</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愛南町</cp:lastModifiedBy>
  <cp:lastPrinted>2016-02-09T08:27:10Z</cp:lastPrinted>
  <dcterms:created xsi:type="dcterms:W3CDTF">2016-01-18T05:06:10Z</dcterms:created>
  <dcterms:modified xsi:type="dcterms:W3CDTF">2016-02-09T08:27:12Z</dcterms:modified>
  <cp:category/>
</cp:coreProperties>
</file>