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<sst xmlns="http://schemas.openxmlformats.org/spreadsheetml/2006/main" count="221" uniqueCount="111">
  <si>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</si>
  <si>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</si>
  <si>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</si>
  <si>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</si>
  <si>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</si>
  <si>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</si>
  <si>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</si>
  <si>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</si>
  <si>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</si>
  <si>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</si>
  <si>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</si>
  <si>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</si>
  <si>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</si>
  <si>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</si>
  <si>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</si>
  <si>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</si>
  <si>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</si>
  <si>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</si>
  <si>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</si>
  <si>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</si>
  <si>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</si>
  <si>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</si>
  <si>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</si>
  <si>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</si>
  <si>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</si>
  <si>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</si>
  <si>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</si>
  <si>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</si>
  <si>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</si>
  <si>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</si>
  <si>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</si>
  <si>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</si>
  <si>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</si>
  <si>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</si>
  <si>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</si>
  <si>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</si>
  <si>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</si>
  <si>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</si>
  <si>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</si>
  <si>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</si>
  <si>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</si>
  <si>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</si>
  <si>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</si>
  <si>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</si>
  <si>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</si>
  <si>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</si>
  <si>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</si>
  <si>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</si>
  <si>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</si>
  <si>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</si>
  <si>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</si>
  <si>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</si>
  <si>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</si>
  <si>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</si>
  <si>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</si>
  <si>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</si>
  <si>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</si>
  <si>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</si>
  <si>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</si>
  <si>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</si>
  <si>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</si>
  <si>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</si>
  <si>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</si>
  <si>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</si>
  <si>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</si>
  <si>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</si>
  <si>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</si>
  <si>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</si>
  <si>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</si>
  <si>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</si>
  <si>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</si>
  <si>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</si>
  <si>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</si>
  <si>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</si>
  <si>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</si>
  <si>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</si>
  <si>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</si>
  <si>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</si>
  <si>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</si>
  <si>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</si>
  <si>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</si>
  <si>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</si>
  <si>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</si>
  <si>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</si>
  <si>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</si>
  <si>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</si>
  <si>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</si>
  <si>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</si>
  <si>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</si>
  <si>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</si>
  <si>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</si>
  <si>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</si>
  <si>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</si>
  <si>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</si>
  <si>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</si>
  <si>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</si>
  <si>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愛南町</t>
  </si>
  <si>
    <t>法非適用</t>
  </si>
  <si>
    <t>下水道事業</t>
  </si>
  <si>
    <t>漁業集落排水</t>
  </si>
  <si>
    <t>H2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</si>
  <si>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</si>
  <si>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</si>
  <si>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</si>
  <si>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</si>
  <si>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</si>
  <si>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</si>
  <si>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</si>
  <si>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漁業集落排水施設は、供用開始から15年以上経過している施設もあり、経年による老朽化が懸念されている。近年ではポンプ施設等、機械施設の故障が頻繁に発生しており、これらの修繕費の増加が、経営の効率性を低下させている要因である。このため、将来的には施設の長寿命化やライフサイクルコストの縮減を図る計画的な維持管理・更新を行うため、漁業集落排水施設の機能保全計画策定に取り組むことが必要である。</t>
    <rPh sb="1" eb="3">
      <t>ホンチョウ</t>
    </rPh>
    <rPh sb="4" eb="6">
      <t>ギョギョウ</t>
    </rPh>
    <rPh sb="6" eb="8">
      <t>シュウラク</t>
    </rPh>
    <rPh sb="8" eb="10">
      <t>ハイスイ</t>
    </rPh>
    <rPh sb="10" eb="12">
      <t>シセツ</t>
    </rPh>
    <rPh sb="14" eb="16">
      <t>キョウヨウ</t>
    </rPh>
    <rPh sb="16" eb="18">
      <t>カイシ</t>
    </rPh>
    <rPh sb="22" eb="23">
      <t>ネン</t>
    </rPh>
    <rPh sb="23" eb="25">
      <t>イジョウ</t>
    </rPh>
    <rPh sb="25" eb="27">
      <t>ケイカ</t>
    </rPh>
    <rPh sb="31" eb="33">
      <t>シセツ</t>
    </rPh>
    <rPh sb="37" eb="39">
      <t>ケイネン</t>
    </rPh>
    <rPh sb="42" eb="45">
      <t>ロウキュウカ</t>
    </rPh>
    <rPh sb="46" eb="48">
      <t>ケネン</t>
    </rPh>
    <rPh sb="54" eb="56">
      <t>キンネン</t>
    </rPh>
    <rPh sb="61" eb="63">
      <t>シセツ</t>
    </rPh>
    <rPh sb="63" eb="64">
      <t>トウ</t>
    </rPh>
    <rPh sb="65" eb="67">
      <t>キカイ</t>
    </rPh>
    <rPh sb="67" eb="69">
      <t>シセツ</t>
    </rPh>
    <rPh sb="70" eb="72">
      <t>コショウ</t>
    </rPh>
    <rPh sb="73" eb="75">
      <t>ヒンパン</t>
    </rPh>
    <rPh sb="76" eb="78">
      <t>ハッセイ</t>
    </rPh>
    <rPh sb="87" eb="89">
      <t>シュウゼン</t>
    </rPh>
    <rPh sb="89" eb="90">
      <t>ヒ</t>
    </rPh>
    <rPh sb="91" eb="92">
      <t>ゾウ</t>
    </rPh>
    <rPh sb="92" eb="93">
      <t>カ</t>
    </rPh>
    <rPh sb="95" eb="97">
      <t>ケイエイ</t>
    </rPh>
    <rPh sb="98" eb="101">
      <t>コウリツセイ</t>
    </rPh>
    <rPh sb="102" eb="104">
      <t>テイカ</t>
    </rPh>
    <rPh sb="109" eb="111">
      <t>ヨウイン</t>
    </rPh>
    <rPh sb="120" eb="123">
      <t>ショウライテキ</t>
    </rPh>
    <rPh sb="125" eb="127">
      <t>シセツ</t>
    </rPh>
    <rPh sb="128" eb="129">
      <t>チョウ</t>
    </rPh>
    <rPh sb="129" eb="132">
      <t>ジュミョウカ</t>
    </rPh>
    <rPh sb="144" eb="146">
      <t>シュクゲン</t>
    </rPh>
    <rPh sb="147" eb="148">
      <t>ハカ</t>
    </rPh>
    <rPh sb="149" eb="152">
      <t>ケイカクテキ</t>
    </rPh>
    <rPh sb="153" eb="155">
      <t>イジ</t>
    </rPh>
    <rPh sb="155" eb="157">
      <t>カンリ</t>
    </rPh>
    <rPh sb="158" eb="160">
      <t>コウシン</t>
    </rPh>
    <rPh sb="161" eb="162">
      <t>オコナ</t>
    </rPh>
    <rPh sb="170" eb="172">
      <t>ハイスイ</t>
    </rPh>
    <rPh sb="181" eb="183">
      <t>サクテイ</t>
    </rPh>
    <rPh sb="184" eb="185">
      <t>ト</t>
    </rPh>
    <rPh sb="186" eb="187">
      <t>ク</t>
    </rPh>
    <rPh sb="191" eb="193">
      <t>ヒツヨウ</t>
    </rPh>
    <phoneticPr fontId="4"/>
  </si>
  <si>
    <t>　1.経営の健全化・効率性について分析した結果、本町において、特に改善が必要だと考えられるのは、収益的収支比率、経費回収率及び汚水処理原価である。収益が使用料以外の収入で賄われていることが顕著にあらわれていることから、適切な使用料への見直しや、水洗化の普及促進により利用効率を高め、有収水量の増加による使用料収入を確保し、経営改善に努めることが必要である。また今後は、徐々にではあるが、地方債償還額の減少による、収益的収支比率等の数値向上が見込まれる。
　2.老朽化の状況については、近年、経年による施設の故障等が多くみられ、修繕費による経営負担も増加していることから、施設の機能診断や保全計画策定を検討し、計画に基づく日常の点検業務を行うとともに、老朽化した施設の改修・更新等を実施することで投資額の削減に努める。</t>
    <rPh sb="3" eb="5">
      <t>ケイエイ</t>
    </rPh>
    <rPh sb="6" eb="9">
      <t>ケンゼンカ</t>
    </rPh>
    <rPh sb="10" eb="13">
      <t>コウリツセイ</t>
    </rPh>
    <rPh sb="17" eb="19">
      <t>ブンセキ</t>
    </rPh>
    <rPh sb="21" eb="23">
      <t>ケッカ</t>
    </rPh>
    <rPh sb="24" eb="26">
      <t>ホンチョウ</t>
    </rPh>
    <rPh sb="31" eb="32">
      <t>トク</t>
    </rPh>
    <rPh sb="33" eb="35">
      <t>カイゼン</t>
    </rPh>
    <rPh sb="36" eb="38">
      <t>ヒツヨウ</t>
    </rPh>
    <rPh sb="40" eb="41">
      <t>カンガ</t>
    </rPh>
    <rPh sb="48" eb="51">
      <t>シュウエキテキ</t>
    </rPh>
    <rPh sb="51" eb="53">
      <t>シュウシ</t>
    </rPh>
    <rPh sb="53" eb="55">
      <t>ヒリツ</t>
    </rPh>
    <rPh sb="56" eb="58">
      <t>ケイヒ</t>
    </rPh>
    <rPh sb="58" eb="60">
      <t>カイシュウ</t>
    </rPh>
    <rPh sb="60" eb="61">
      <t>リツ</t>
    </rPh>
    <rPh sb="61" eb="62">
      <t>オヨ</t>
    </rPh>
    <rPh sb="63" eb="65">
      <t>オスイ</t>
    </rPh>
    <rPh sb="65" eb="67">
      <t>ショリ</t>
    </rPh>
    <rPh sb="67" eb="69">
      <t>ゲンカ</t>
    </rPh>
    <rPh sb="73" eb="75">
      <t>シュウエキ</t>
    </rPh>
    <rPh sb="76" eb="79">
      <t>シヨウリョウ</t>
    </rPh>
    <rPh sb="79" eb="81">
      <t>イガイ</t>
    </rPh>
    <rPh sb="82" eb="84">
      <t>シュウニュウ</t>
    </rPh>
    <rPh sb="85" eb="86">
      <t>マカナ</t>
    </rPh>
    <rPh sb="94" eb="96">
      <t>ケンチョ</t>
    </rPh>
    <rPh sb="109" eb="111">
      <t>テキセツ</t>
    </rPh>
    <rPh sb="112" eb="115">
      <t>シヨウリョウ</t>
    </rPh>
    <rPh sb="117" eb="119">
      <t>ミナオ</t>
    </rPh>
    <rPh sb="122" eb="125">
      <t>スイセンカ</t>
    </rPh>
    <rPh sb="126" eb="128">
      <t>フキュウ</t>
    </rPh>
    <rPh sb="128" eb="130">
      <t>ソクシン</t>
    </rPh>
    <rPh sb="133" eb="135">
      <t>リヨウ</t>
    </rPh>
    <rPh sb="135" eb="137">
      <t>コウリツ</t>
    </rPh>
    <rPh sb="138" eb="139">
      <t>タカ</t>
    </rPh>
    <rPh sb="141" eb="143">
      <t>ユウシュウ</t>
    </rPh>
    <rPh sb="143" eb="145">
      <t>スイリョウ</t>
    </rPh>
    <rPh sb="146" eb="147">
      <t>ゾウ</t>
    </rPh>
    <rPh sb="147" eb="148">
      <t>カ</t>
    </rPh>
    <rPh sb="151" eb="154">
      <t>シヨウリョウ</t>
    </rPh>
    <rPh sb="154" eb="156">
      <t>シュウニュウ</t>
    </rPh>
    <rPh sb="157" eb="159">
      <t>カクホ</t>
    </rPh>
    <rPh sb="161" eb="163">
      <t>ケイエイ</t>
    </rPh>
    <rPh sb="163" eb="165">
      <t>カイゼン</t>
    </rPh>
    <rPh sb="166" eb="167">
      <t>ツト</t>
    </rPh>
    <rPh sb="172" eb="174">
      <t>ヒツヨウ</t>
    </rPh>
    <rPh sb="180" eb="182">
      <t>コンゴ</t>
    </rPh>
    <rPh sb="193" eb="196">
      <t>チホウサイ</t>
    </rPh>
    <rPh sb="200" eb="202">
      <t>ゲンショウ</t>
    </rPh>
    <rPh sb="213" eb="214">
      <t>トウ</t>
    </rPh>
    <rPh sb="215" eb="217">
      <t>スウチ</t>
    </rPh>
    <rPh sb="217" eb="219">
      <t>コウジョウ</t>
    </rPh>
    <rPh sb="220" eb="222">
      <t>ミコ</t>
    </rPh>
    <rPh sb="230" eb="233">
      <t>ロウキュウカ</t>
    </rPh>
    <rPh sb="234" eb="236">
      <t>ジョウキョウ</t>
    </rPh>
    <rPh sb="242" eb="244">
      <t>キンネン</t>
    </rPh>
    <rPh sb="245" eb="247">
      <t>ケイネン</t>
    </rPh>
    <rPh sb="250" eb="252">
      <t>シセツ</t>
    </rPh>
    <rPh sb="253" eb="255">
      <t>コショウ</t>
    </rPh>
    <rPh sb="255" eb="256">
      <t>トウ</t>
    </rPh>
    <rPh sb="257" eb="258">
      <t>オオ</t>
    </rPh>
    <rPh sb="263" eb="265">
      <t>シュウゼン</t>
    </rPh>
    <rPh sb="265" eb="266">
      <t>ヒ</t>
    </rPh>
    <rPh sb="269" eb="271">
      <t>ケイエイ</t>
    </rPh>
    <rPh sb="271" eb="273">
      <t>フタン</t>
    </rPh>
    <rPh sb="274" eb="276">
      <t>ゾウカ</t>
    </rPh>
    <rPh sb="285" eb="287">
      <t>シセツ</t>
    </rPh>
    <rPh sb="288" eb="290">
      <t>キノウ</t>
    </rPh>
    <rPh sb="290" eb="292">
      <t>シンダン</t>
    </rPh>
    <rPh sb="293" eb="295">
      <t>ホゼン</t>
    </rPh>
    <rPh sb="295" eb="297">
      <t>ケイカク</t>
    </rPh>
    <rPh sb="297" eb="299">
      <t>サクテイ</t>
    </rPh>
    <rPh sb="300" eb="302">
      <t>ケントウ</t>
    </rPh>
    <rPh sb="304" eb="306">
      <t>ケイカク</t>
    </rPh>
    <rPh sb="307" eb="308">
      <t>モト</t>
    </rPh>
    <rPh sb="318" eb="319">
      <t>オコナ</t>
    </rPh>
    <rPh sb="354" eb="355">
      <t>ツト</t>
    </rPh>
    <phoneticPr fontId="4"/>
  </si>
  <si>
    <t>・収益的収支比率は100％を下回っており、また、平成26年度においては、直近５年間で最低の比率となっている。主な要因としては平成24年度より町内の集落排水施設施設使用料の統一を行ったことによる使用料収入の減少や施設の老朽化による維持修繕費であるが、今後は地方債償還金が減少していく見込みであり、徐々に改善していくものと考えられる。
・汚水処理原価については、ほぼ横ばいであるが、類似団体と比較すると高い数値で推移していることから、維持管理費の削減や接続率の向上等の経営改善が必要である。
・経費回収率については、平成24年度から上昇傾向にあるが、類似団体平均40.39%と比較すると25%前後と低く推移しており、収益については、使用料以外の収入に依存していることが考えられ、経営の効率性を低下させる要因となっている。
・施設利用率については、ほぼ横ばいであるが、類似団体平均と比較すると低く推移しているため、適切な施設規模となっているか検討する必要がある。
・水洗化率について、近年は65%前後で横ばい状態であるが、類似団体平均と比較すると低く推移している。また、平成26年度においては、前年と比べ、2.5%程度低下しているが、これは、接続人口の減少が影響していると考えられる。しかし、処理区域内人口は若干増加していることから、未接続者への水洗化普及促進の強化に努めることが必要である。</t>
    <rPh sb="1" eb="4">
      <t>シュウエキテキ</t>
    </rPh>
    <rPh sb="4" eb="6">
      <t>シュウシ</t>
    </rPh>
    <rPh sb="6" eb="8">
      <t>ヒリツ</t>
    </rPh>
    <rPh sb="14" eb="16">
      <t>シタマワ</t>
    </rPh>
    <rPh sb="24" eb="26">
      <t>ヘイセイ</t>
    </rPh>
    <rPh sb="28" eb="30">
      <t>ネンド</t>
    </rPh>
    <rPh sb="36" eb="38">
      <t>チョッキン</t>
    </rPh>
    <rPh sb="39" eb="40">
      <t>ネン</t>
    </rPh>
    <rPh sb="40" eb="41">
      <t>カン</t>
    </rPh>
    <rPh sb="42" eb="44">
      <t>サイテイ</t>
    </rPh>
    <rPh sb="45" eb="47">
      <t>ヒリツ</t>
    </rPh>
    <rPh sb="54" eb="55">
      <t>オモ</t>
    </rPh>
    <rPh sb="56" eb="58">
      <t>ヨウイン</t>
    </rPh>
    <rPh sb="62" eb="64">
      <t>ヘイセイ</t>
    </rPh>
    <rPh sb="66" eb="68">
      <t>ネンド</t>
    </rPh>
    <rPh sb="70" eb="72">
      <t>チョウナイ</t>
    </rPh>
    <rPh sb="73" eb="75">
      <t>シュウラク</t>
    </rPh>
    <rPh sb="75" eb="77">
      <t>ハイスイ</t>
    </rPh>
    <rPh sb="77" eb="79">
      <t>シセツ</t>
    </rPh>
    <rPh sb="79" eb="81">
      <t>シセツ</t>
    </rPh>
    <rPh sb="81" eb="83">
      <t>シヨウ</t>
    </rPh>
    <rPh sb="83" eb="84">
      <t>リョウ</t>
    </rPh>
    <rPh sb="85" eb="87">
      <t>トウイツ</t>
    </rPh>
    <rPh sb="88" eb="89">
      <t>オコナ</t>
    </rPh>
    <rPh sb="96" eb="99">
      <t>シヨウリョウ</t>
    </rPh>
    <rPh sb="99" eb="101">
      <t>シュウニュウ</t>
    </rPh>
    <rPh sb="102" eb="104">
      <t>ゲンショウ</t>
    </rPh>
    <rPh sb="105" eb="107">
      <t>シセツ</t>
    </rPh>
    <rPh sb="108" eb="111">
      <t>ロウキュウカ</t>
    </rPh>
    <rPh sb="114" eb="116">
      <t>イジ</t>
    </rPh>
    <rPh sb="116" eb="118">
      <t>シュウゼン</t>
    </rPh>
    <rPh sb="118" eb="119">
      <t>ヒ</t>
    </rPh>
    <rPh sb="124" eb="126">
      <t>コンゴ</t>
    </rPh>
    <rPh sb="127" eb="130">
      <t>チホウサイ</t>
    </rPh>
    <rPh sb="130" eb="133">
      <t>ショウカンキン</t>
    </rPh>
    <rPh sb="134" eb="136">
      <t>ゲンショウ</t>
    </rPh>
    <rPh sb="140" eb="142">
      <t>ミコ</t>
    </rPh>
    <rPh sb="147" eb="149">
      <t>ジョジョ</t>
    </rPh>
    <rPh sb="150" eb="152">
      <t>カイゼン</t>
    </rPh>
    <rPh sb="159" eb="160">
      <t>カンガ</t>
    </rPh>
    <rPh sb="167" eb="169">
      <t>オスイ</t>
    </rPh>
    <rPh sb="169" eb="171">
      <t>ショリ</t>
    </rPh>
    <rPh sb="171" eb="173">
      <t>ゲンカ</t>
    </rPh>
    <rPh sb="181" eb="182">
      <t>ヨコ</t>
    </rPh>
    <rPh sb="189" eb="191">
      <t>ルイジ</t>
    </rPh>
    <rPh sb="191" eb="193">
      <t>ダンタイ</t>
    </rPh>
    <rPh sb="194" eb="196">
      <t>ヒカク</t>
    </rPh>
    <rPh sb="199" eb="200">
      <t>タカ</t>
    </rPh>
    <rPh sb="201" eb="203">
      <t>スウチ</t>
    </rPh>
    <rPh sb="204" eb="206">
      <t>スイイ</t>
    </rPh>
    <rPh sb="215" eb="217">
      <t>イジ</t>
    </rPh>
    <rPh sb="217" eb="220">
      <t>カンリヒ</t>
    </rPh>
    <rPh sb="221" eb="223">
      <t>サクゲン</t>
    </rPh>
    <rPh sb="224" eb="226">
      <t>セツゾク</t>
    </rPh>
    <rPh sb="226" eb="227">
      <t>リツ</t>
    </rPh>
    <rPh sb="228" eb="230">
      <t>コウジョウ</t>
    </rPh>
    <rPh sb="230" eb="231">
      <t>トウ</t>
    </rPh>
    <rPh sb="232" eb="234">
      <t>ケイエイ</t>
    </rPh>
    <rPh sb="234" eb="236">
      <t>カイゼン</t>
    </rPh>
    <rPh sb="237" eb="239">
      <t>ヒツヨウ</t>
    </rPh>
    <rPh sb="245" eb="247">
      <t>ケイヒ</t>
    </rPh>
    <rPh sb="247" eb="249">
      <t>カイシュウ</t>
    </rPh>
    <rPh sb="249" eb="250">
      <t>リツ</t>
    </rPh>
    <rPh sb="256" eb="258">
      <t>ヘイセイ</t>
    </rPh>
    <rPh sb="260" eb="261">
      <t>ネン</t>
    </rPh>
    <rPh sb="261" eb="262">
      <t>ド</t>
    </rPh>
    <rPh sb="264" eb="266">
      <t>ジョウショウ</t>
    </rPh>
    <rPh sb="266" eb="268">
      <t>ケイコウ</t>
    </rPh>
    <rPh sb="273" eb="275">
      <t>ルイジ</t>
    </rPh>
    <rPh sb="275" eb="277">
      <t>ダンタイ</t>
    </rPh>
    <rPh sb="277" eb="279">
      <t>ヘイキン</t>
    </rPh>
    <rPh sb="286" eb="288">
      <t>ヒカク</t>
    </rPh>
    <rPh sb="294" eb="296">
      <t>ゼンゴ</t>
    </rPh>
    <rPh sb="297" eb="298">
      <t>ヒク</t>
    </rPh>
    <rPh sb="299" eb="301">
      <t>スイイ</t>
    </rPh>
    <rPh sb="306" eb="308">
      <t>シュウエキ</t>
    </rPh>
    <rPh sb="314" eb="317">
      <t>シヨウリョウ</t>
    </rPh>
    <rPh sb="317" eb="319">
      <t>イガイ</t>
    </rPh>
    <rPh sb="320" eb="322">
      <t>シュウニュウ</t>
    </rPh>
    <rPh sb="323" eb="325">
      <t>イゾン</t>
    </rPh>
    <rPh sb="332" eb="333">
      <t>カンガ</t>
    </rPh>
    <rPh sb="337" eb="339">
      <t>ケイエイ</t>
    </rPh>
    <rPh sb="340" eb="343">
      <t>コウリツセイ</t>
    </rPh>
    <rPh sb="344" eb="346">
      <t>テイカ</t>
    </rPh>
    <rPh sb="349" eb="351">
      <t>ヨウイン</t>
    </rPh>
    <rPh sb="360" eb="362">
      <t>シセツ</t>
    </rPh>
    <rPh sb="362" eb="364">
      <t>リヨウ</t>
    </rPh>
    <rPh sb="364" eb="365">
      <t>リツ</t>
    </rPh>
    <rPh sb="373" eb="374">
      <t>ヨコ</t>
    </rPh>
    <rPh sb="381" eb="383">
      <t>ルイジ</t>
    </rPh>
    <rPh sb="383" eb="385">
      <t>ダンタイ</t>
    </rPh>
    <rPh sb="385" eb="387">
      <t>ヘイキン</t>
    </rPh>
    <rPh sb="388" eb="390">
      <t>ヒカク</t>
    </rPh>
    <rPh sb="393" eb="394">
      <t>ヒク</t>
    </rPh>
    <rPh sb="395" eb="397">
      <t>スイイ</t>
    </rPh>
    <rPh sb="404" eb="406">
      <t>テキセツ</t>
    </rPh>
    <rPh sb="407" eb="409">
      <t>シセツ</t>
    </rPh>
    <rPh sb="409" eb="411">
      <t>キボ</t>
    </rPh>
    <rPh sb="418" eb="420">
      <t>ケントウ</t>
    </rPh>
    <rPh sb="422" eb="42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</si>
</sst>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771456"/>
        <c:axId val="9477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0.4</c:v>
                </c:pt>
                <c:pt idx="2">
                  <c:v>0.36</c:v>
                </c:pt>
                <c:pt idx="3">
                  <c:v>0.25</c:v>
                </c:pt>
                <c:pt idx="4">
                  <c:v>0.05</c:v>
                </c:pt>
              </c:numCache>
            </c:numRef>
          </c:val>
          <c:smooth val="0"/>
        </c:ser>
        <c:dLbls>
          <c:showLegendKey val="0"/>
          <c:showVal val="0"/>
          <c:showCatName val="0"/>
          <c:showSerName val="0"/>
          <c:showPercent val="0"/>
          <c:showBubbleSize val="0"/>
        </c:dLbls>
        <c:marker val="1"/>
        <c:smooth val="0"/>
        <c:axId val="94771456"/>
        <c:axId val="94773632"/>
      </c:lineChart>
      <c:dateAx>
        <c:axId val="94771456"/>
        <c:scaling>
          <c:orientation val="minMax"/>
        </c:scaling>
        <c:delete val="1"/>
        <c:axPos val="b"/>
        <c:numFmt formatCode="ge" sourceLinked="1"/>
        <c:majorTickMark val="none"/>
        <c:minorTickMark val="none"/>
        <c:tickLblPos val="none"/>
        <c:crossAx val="94773632"/>
        <c:crosses val="autoZero"/>
        <c:auto val="1"/>
        <c:lblOffset val="100"/>
        <c:baseTimeUnit val="years"/>
      </c:dateAx>
      <c:valAx>
        <c:axId val="9477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7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20.07</c:v>
                </c:pt>
                <c:pt idx="1">
                  <c:v>20.239999999999998</c:v>
                </c:pt>
                <c:pt idx="2">
                  <c:v>21.09</c:v>
                </c:pt>
                <c:pt idx="3">
                  <c:v>19.22</c:v>
                </c:pt>
                <c:pt idx="4">
                  <c:v>20.07</c:v>
                </c:pt>
              </c:numCache>
            </c:numRef>
          </c:val>
        </c:ser>
        <c:dLbls>
          <c:showLegendKey val="0"/>
          <c:showVal val="0"/>
          <c:showCatName val="0"/>
          <c:showSerName val="0"/>
          <c:showPercent val="0"/>
          <c:showBubbleSize val="0"/>
        </c:dLbls>
        <c:gapWidth val="150"/>
        <c:axId val="99121792"/>
        <c:axId val="9912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32.46</c:v>
                </c:pt>
                <c:pt idx="1">
                  <c:v>32.93</c:v>
                </c:pt>
                <c:pt idx="2">
                  <c:v>34.71</c:v>
                </c:pt>
                <c:pt idx="3">
                  <c:v>32.22</c:v>
                </c:pt>
                <c:pt idx="4">
                  <c:v>38.83</c:v>
                </c:pt>
              </c:numCache>
            </c:numRef>
          </c:val>
          <c:smooth val="0"/>
        </c:ser>
        <c:dLbls>
          <c:showLegendKey val="0"/>
          <c:showVal val="0"/>
          <c:showCatName val="0"/>
          <c:showSerName val="0"/>
          <c:showPercent val="0"/>
          <c:showBubbleSize val="0"/>
        </c:dLbls>
        <c:marker val="1"/>
        <c:smooth val="0"/>
        <c:axId val="99121792"/>
        <c:axId val="99128064"/>
      </c:lineChart>
      <c:dateAx>
        <c:axId val="99121792"/>
        <c:scaling>
          <c:orientation val="minMax"/>
        </c:scaling>
        <c:delete val="1"/>
        <c:axPos val="b"/>
        <c:numFmt formatCode="ge" sourceLinked="1"/>
        <c:majorTickMark val="none"/>
        <c:minorTickMark val="none"/>
        <c:tickLblPos val="none"/>
        <c:crossAx val="99128064"/>
        <c:crosses val="autoZero"/>
        <c:auto val="1"/>
        <c:lblOffset val="100"/>
        <c:baseTimeUnit val="years"/>
      </c:dateAx>
      <c:valAx>
        <c:axId val="9912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2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62.14</c:v>
                </c:pt>
                <c:pt idx="1">
                  <c:v>64.11</c:v>
                </c:pt>
                <c:pt idx="2">
                  <c:v>66.900000000000006</c:v>
                </c:pt>
                <c:pt idx="3">
                  <c:v>68.5</c:v>
                </c:pt>
                <c:pt idx="4">
                  <c:v>66.03</c:v>
                </c:pt>
              </c:numCache>
            </c:numRef>
          </c:val>
        </c:ser>
        <c:dLbls>
          <c:showLegendKey val="0"/>
          <c:showVal val="0"/>
          <c:showCatName val="0"/>
          <c:showSerName val="0"/>
          <c:showPercent val="0"/>
          <c:showBubbleSize val="0"/>
        </c:dLbls>
        <c:gapWidth val="150"/>
        <c:axId val="99145984"/>
        <c:axId val="10127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69.69</c:v>
                </c:pt>
                <c:pt idx="1">
                  <c:v>68.86</c:v>
                </c:pt>
                <c:pt idx="2">
                  <c:v>68.7</c:v>
                </c:pt>
                <c:pt idx="3">
                  <c:v>67.38</c:v>
                </c:pt>
                <c:pt idx="4">
                  <c:v>83.95</c:v>
                </c:pt>
              </c:numCache>
            </c:numRef>
          </c:val>
          <c:smooth val="0"/>
        </c:ser>
        <c:dLbls>
          <c:showLegendKey val="0"/>
          <c:showVal val="0"/>
          <c:showCatName val="0"/>
          <c:showSerName val="0"/>
          <c:showPercent val="0"/>
          <c:showBubbleSize val="0"/>
        </c:dLbls>
        <c:marker val="1"/>
        <c:smooth val="0"/>
        <c:axId val="99145984"/>
        <c:axId val="101273984"/>
      </c:lineChart>
      <c:dateAx>
        <c:axId val="99145984"/>
        <c:scaling>
          <c:orientation val="minMax"/>
        </c:scaling>
        <c:delete val="1"/>
        <c:axPos val="b"/>
        <c:numFmt formatCode="ge" sourceLinked="1"/>
        <c:majorTickMark val="none"/>
        <c:minorTickMark val="none"/>
        <c:tickLblPos val="none"/>
        <c:crossAx val="101273984"/>
        <c:crosses val="autoZero"/>
        <c:auto val="1"/>
        <c:lblOffset val="100"/>
        <c:baseTimeUnit val="years"/>
      </c:dateAx>
      <c:valAx>
        <c:axId val="10127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4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69.849999999999994</c:v>
                </c:pt>
                <c:pt idx="1">
                  <c:v>71.05</c:v>
                </c:pt>
                <c:pt idx="2">
                  <c:v>64.349999999999994</c:v>
                </c:pt>
                <c:pt idx="3">
                  <c:v>64.63</c:v>
                </c:pt>
                <c:pt idx="4">
                  <c:v>62.71</c:v>
                </c:pt>
              </c:numCache>
            </c:numRef>
          </c:val>
        </c:ser>
        <c:dLbls>
          <c:showLegendKey val="0"/>
          <c:showVal val="0"/>
          <c:showCatName val="0"/>
          <c:showSerName val="0"/>
          <c:showPercent val="0"/>
          <c:showBubbleSize val="0"/>
        </c:dLbls>
        <c:gapWidth val="150"/>
        <c:axId val="94799744"/>
        <c:axId val="948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799744"/>
        <c:axId val="94814208"/>
      </c:lineChart>
      <c:dateAx>
        <c:axId val="94799744"/>
        <c:scaling>
          <c:orientation val="minMax"/>
        </c:scaling>
        <c:delete val="1"/>
        <c:axPos val="b"/>
        <c:numFmt formatCode="ge" sourceLinked="1"/>
        <c:majorTickMark val="none"/>
        <c:minorTickMark val="none"/>
        <c:tickLblPos val="none"/>
        <c:crossAx val="94814208"/>
        <c:crosses val="autoZero"/>
        <c:auto val="1"/>
        <c:lblOffset val="100"/>
        <c:baseTimeUnit val="years"/>
      </c:dateAx>
      <c:valAx>
        <c:axId val="948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9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740288"/>
        <c:axId val="9774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740288"/>
        <c:axId val="97742208"/>
      </c:lineChart>
      <c:dateAx>
        <c:axId val="97740288"/>
        <c:scaling>
          <c:orientation val="minMax"/>
        </c:scaling>
        <c:delete val="1"/>
        <c:axPos val="b"/>
        <c:numFmt formatCode="ge" sourceLinked="1"/>
        <c:majorTickMark val="none"/>
        <c:minorTickMark val="none"/>
        <c:tickLblPos val="none"/>
        <c:crossAx val="97742208"/>
        <c:crosses val="autoZero"/>
        <c:auto val="1"/>
        <c:lblOffset val="100"/>
        <c:baseTimeUnit val="years"/>
      </c:dateAx>
      <c:valAx>
        <c:axId val="9774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4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760384"/>
        <c:axId val="9776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760384"/>
        <c:axId val="97762304"/>
      </c:lineChart>
      <c:dateAx>
        <c:axId val="97760384"/>
        <c:scaling>
          <c:orientation val="minMax"/>
        </c:scaling>
        <c:delete val="1"/>
        <c:axPos val="b"/>
        <c:numFmt formatCode="ge" sourceLinked="1"/>
        <c:majorTickMark val="none"/>
        <c:minorTickMark val="none"/>
        <c:tickLblPos val="none"/>
        <c:crossAx val="97762304"/>
        <c:crosses val="autoZero"/>
        <c:auto val="1"/>
        <c:lblOffset val="100"/>
        <c:baseTimeUnit val="years"/>
      </c:dateAx>
      <c:valAx>
        <c:axId val="9776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6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813632"/>
        <c:axId val="9781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813632"/>
        <c:axId val="97815552"/>
      </c:lineChart>
      <c:dateAx>
        <c:axId val="97813632"/>
        <c:scaling>
          <c:orientation val="minMax"/>
        </c:scaling>
        <c:delete val="1"/>
        <c:axPos val="b"/>
        <c:numFmt formatCode="ge" sourceLinked="1"/>
        <c:majorTickMark val="none"/>
        <c:minorTickMark val="none"/>
        <c:tickLblPos val="none"/>
        <c:crossAx val="97815552"/>
        <c:crosses val="autoZero"/>
        <c:auto val="1"/>
        <c:lblOffset val="100"/>
        <c:baseTimeUnit val="years"/>
      </c:dateAx>
      <c:valAx>
        <c:axId val="9781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1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850112"/>
        <c:axId val="9785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850112"/>
        <c:axId val="97852032"/>
      </c:lineChart>
      <c:dateAx>
        <c:axId val="97850112"/>
        <c:scaling>
          <c:orientation val="minMax"/>
        </c:scaling>
        <c:delete val="1"/>
        <c:axPos val="b"/>
        <c:numFmt formatCode="ge" sourceLinked="1"/>
        <c:majorTickMark val="none"/>
        <c:minorTickMark val="none"/>
        <c:tickLblPos val="none"/>
        <c:crossAx val="97852032"/>
        <c:crosses val="autoZero"/>
        <c:auto val="1"/>
        <c:lblOffset val="100"/>
        <c:baseTimeUnit val="years"/>
      </c:dateAx>
      <c:valAx>
        <c:axId val="9785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5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898880"/>
        <c:axId val="9790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1546.01</c:v>
                </c:pt>
                <c:pt idx="1">
                  <c:v>1723.1</c:v>
                </c:pt>
                <c:pt idx="2">
                  <c:v>1665.33</c:v>
                </c:pt>
                <c:pt idx="3">
                  <c:v>1716.47</c:v>
                </c:pt>
                <c:pt idx="4">
                  <c:v>830.5</c:v>
                </c:pt>
              </c:numCache>
            </c:numRef>
          </c:val>
          <c:smooth val="0"/>
        </c:ser>
        <c:dLbls>
          <c:showLegendKey val="0"/>
          <c:showVal val="0"/>
          <c:showCatName val="0"/>
          <c:showSerName val="0"/>
          <c:showPercent val="0"/>
          <c:showBubbleSize val="0"/>
        </c:dLbls>
        <c:marker val="1"/>
        <c:smooth val="0"/>
        <c:axId val="97898880"/>
        <c:axId val="97900800"/>
      </c:lineChart>
      <c:dateAx>
        <c:axId val="97898880"/>
        <c:scaling>
          <c:orientation val="minMax"/>
        </c:scaling>
        <c:delete val="1"/>
        <c:axPos val="b"/>
        <c:numFmt formatCode="ge" sourceLinked="1"/>
        <c:majorTickMark val="none"/>
        <c:minorTickMark val="none"/>
        <c:tickLblPos val="none"/>
        <c:crossAx val="97900800"/>
        <c:crosses val="autoZero"/>
        <c:auto val="1"/>
        <c:lblOffset val="100"/>
        <c:baseTimeUnit val="years"/>
      </c:dateAx>
      <c:valAx>
        <c:axId val="9790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9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33.159999999999997</c:v>
                </c:pt>
                <c:pt idx="1">
                  <c:v>34.229999999999997</c:v>
                </c:pt>
                <c:pt idx="2">
                  <c:v>22.74</c:v>
                </c:pt>
                <c:pt idx="3">
                  <c:v>23.81</c:v>
                </c:pt>
                <c:pt idx="4">
                  <c:v>25.37</c:v>
                </c:pt>
              </c:numCache>
            </c:numRef>
          </c:val>
        </c:ser>
        <c:dLbls>
          <c:showLegendKey val="0"/>
          <c:showVal val="0"/>
          <c:showCatName val="0"/>
          <c:showSerName val="0"/>
          <c:showPercent val="0"/>
          <c:showBubbleSize val="0"/>
        </c:dLbls>
        <c:gapWidth val="150"/>
        <c:axId val="97996800"/>
        <c:axId val="9799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38.049999999999997</c:v>
                </c:pt>
                <c:pt idx="1">
                  <c:v>35.909999999999997</c:v>
                </c:pt>
                <c:pt idx="2">
                  <c:v>37.92</c:v>
                </c:pt>
                <c:pt idx="3">
                  <c:v>35.049999999999997</c:v>
                </c:pt>
                <c:pt idx="4">
                  <c:v>43.66</c:v>
                </c:pt>
              </c:numCache>
            </c:numRef>
          </c:val>
          <c:smooth val="0"/>
        </c:ser>
        <c:dLbls>
          <c:showLegendKey val="0"/>
          <c:showVal val="0"/>
          <c:showCatName val="0"/>
          <c:showSerName val="0"/>
          <c:showPercent val="0"/>
          <c:showBubbleSize val="0"/>
        </c:dLbls>
        <c:marker val="1"/>
        <c:smooth val="0"/>
        <c:axId val="97996800"/>
        <c:axId val="97998720"/>
      </c:lineChart>
      <c:dateAx>
        <c:axId val="97996800"/>
        <c:scaling>
          <c:orientation val="minMax"/>
        </c:scaling>
        <c:delete val="1"/>
        <c:axPos val="b"/>
        <c:numFmt formatCode="ge" sourceLinked="1"/>
        <c:majorTickMark val="none"/>
        <c:minorTickMark val="none"/>
        <c:tickLblPos val="none"/>
        <c:crossAx val="97998720"/>
        <c:crosses val="autoZero"/>
        <c:auto val="1"/>
        <c:lblOffset val="100"/>
        <c:baseTimeUnit val="years"/>
      </c:dateAx>
      <c:valAx>
        <c:axId val="9799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9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631.16</c:v>
                </c:pt>
                <c:pt idx="1">
                  <c:v>600.66999999999996</c:v>
                </c:pt>
                <c:pt idx="2">
                  <c:v>623.44000000000005</c:v>
                </c:pt>
                <c:pt idx="3">
                  <c:v>657.63</c:v>
                </c:pt>
                <c:pt idx="4">
                  <c:v>608.66999999999996</c:v>
                </c:pt>
              </c:numCache>
            </c:numRef>
          </c:val>
        </c:ser>
        <c:dLbls>
          <c:showLegendKey val="0"/>
          <c:showVal val="0"/>
          <c:showCatName val="0"/>
          <c:showSerName val="0"/>
          <c:showPercent val="0"/>
          <c:showBubbleSize val="0"/>
        </c:dLbls>
        <c:gapWidth val="150"/>
        <c:axId val="98036736"/>
        <c:axId val="9803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438.41</c:v>
                </c:pt>
                <c:pt idx="1">
                  <c:v>459.38</c:v>
                </c:pt>
                <c:pt idx="2">
                  <c:v>438.71</c:v>
                </c:pt>
                <c:pt idx="3">
                  <c:v>463.38</c:v>
                </c:pt>
                <c:pt idx="4">
                  <c:v>382.09</c:v>
                </c:pt>
              </c:numCache>
            </c:numRef>
          </c:val>
          <c:smooth val="0"/>
        </c:ser>
        <c:dLbls>
          <c:showLegendKey val="0"/>
          <c:showVal val="0"/>
          <c:showCatName val="0"/>
          <c:showSerName val="0"/>
          <c:showPercent val="0"/>
          <c:showBubbleSize val="0"/>
        </c:dLbls>
        <c:marker val="1"/>
        <c:smooth val="0"/>
        <c:axId val="98036736"/>
        <c:axId val="98038912"/>
      </c:lineChart>
      <c:dateAx>
        <c:axId val="98036736"/>
        <c:scaling>
          <c:orientation val="minMax"/>
        </c:scaling>
        <c:delete val="1"/>
        <c:axPos val="b"/>
        <c:numFmt formatCode="ge" sourceLinked="1"/>
        <c:majorTickMark val="none"/>
        <c:minorTickMark val="none"/>
        <c:tickLblPos val="none"/>
        <c:crossAx val="98038912"/>
        <c:crosses val="autoZero"/>
        <c:auto val="1"/>
        <c:lblOffset val="100"/>
        <c:baseTimeUnit val="years"/>
      </c:dateAx>
      <c:valAx>
        <c:axId val="9803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3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【419.50】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【40.39】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10" zoomScale="70" zoomScaleNormal="70" workbookViewId="0">
      <selection activeCell="BE36" sqref="BE3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愛南町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H2</v>
      </c>
      <c r="X8" s="46"/>
      <c r="Y8" s="46"/>
      <c r="Z8" s="46"/>
      <c r="AA8" s="46"/>
      <c r="AB8" s="46"/>
      <c r="AC8" s="46"/>
      <c r="AD8" s="3"/>
      <c r="AE8" s="3"/>
      <c r="AF8" s="3"/>
      <c r="AG8" s="3"/>
      <c r="AH8" s="3"/>
      <c r="AI8" s="3"/>
      <c r="AJ8" s="3"/>
      <c r="AK8" s="3"/>
      <c r="AL8" s="47">
        <f>データ!R6</f>
        <v>23573</v>
      </c>
      <c r="AM8" s="47"/>
      <c r="AN8" s="47"/>
      <c r="AO8" s="47"/>
      <c r="AP8" s="47"/>
      <c r="AQ8" s="47"/>
      <c r="AR8" s="47"/>
      <c r="AS8" s="47"/>
      <c r="AT8" s="43">
        <f>データ!S6</f>
        <v>238.98</v>
      </c>
      <c r="AU8" s="43"/>
      <c r="AV8" s="43"/>
      <c r="AW8" s="43"/>
      <c r="AX8" s="43"/>
      <c r="AY8" s="43"/>
      <c r="AZ8" s="43"/>
      <c r="BA8" s="43"/>
      <c r="BB8" s="43">
        <f>データ!T6</f>
        <v>98.64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3.58</v>
      </c>
      <c r="Q10" s="43"/>
      <c r="R10" s="43"/>
      <c r="S10" s="43"/>
      <c r="T10" s="43"/>
      <c r="U10" s="43"/>
      <c r="V10" s="43"/>
      <c r="W10" s="43">
        <f>データ!P6</f>
        <v>100</v>
      </c>
      <c r="X10" s="43"/>
      <c r="Y10" s="43"/>
      <c r="Z10" s="43"/>
      <c r="AA10" s="43"/>
      <c r="AB10" s="43"/>
      <c r="AC10" s="43"/>
      <c r="AD10" s="47">
        <f>データ!Q6</f>
        <v>2580</v>
      </c>
      <c r="AE10" s="47"/>
      <c r="AF10" s="47"/>
      <c r="AG10" s="47"/>
      <c r="AH10" s="47"/>
      <c r="AI10" s="47"/>
      <c r="AJ10" s="47"/>
      <c r="AK10" s="2"/>
      <c r="AL10" s="47">
        <f>データ!U6</f>
        <v>839</v>
      </c>
      <c r="AM10" s="47"/>
      <c r="AN10" s="47"/>
      <c r="AO10" s="47"/>
      <c r="AP10" s="47"/>
      <c r="AQ10" s="47"/>
      <c r="AR10" s="47"/>
      <c r="AS10" s="47"/>
      <c r="AT10" s="43">
        <f>データ!V6</f>
        <v>0.3</v>
      </c>
      <c r="AU10" s="43"/>
      <c r="AV10" s="43"/>
      <c r="AW10" s="43"/>
      <c r="AX10" s="43"/>
      <c r="AY10" s="43"/>
      <c r="AZ10" s="43"/>
      <c r="BA10" s="43"/>
      <c r="BB10" s="43">
        <f>データ!W6</f>
        <v>2796.67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385069</v>
      </c>
      <c r="D6" s="31">
        <f t="shared" si="3"/>
        <v>47</v>
      </c>
      <c r="E6" s="31">
        <f t="shared" si="3"/>
        <v>17</v>
      </c>
      <c r="F6" s="31">
        <f t="shared" si="3"/>
        <v>6</v>
      </c>
      <c r="G6" s="31">
        <f t="shared" si="3"/>
        <v>0</v>
      </c>
      <c r="H6" s="31" t="str">
        <f t="shared" si="3"/>
        <v>愛媛県　愛南町</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3.58</v>
      </c>
      <c r="P6" s="32">
        <f t="shared" si="3"/>
        <v>100</v>
      </c>
      <c r="Q6" s="32">
        <f t="shared" si="3"/>
        <v>2580</v>
      </c>
      <c r="R6" s="32">
        <f t="shared" si="3"/>
        <v>23573</v>
      </c>
      <c r="S6" s="32">
        <f t="shared" si="3"/>
        <v>238.98</v>
      </c>
      <c r="T6" s="32">
        <f t="shared" si="3"/>
        <v>98.64</v>
      </c>
      <c r="U6" s="32">
        <f t="shared" si="3"/>
        <v>839</v>
      </c>
      <c r="V6" s="32">
        <f t="shared" si="3"/>
        <v>0.3</v>
      </c>
      <c r="W6" s="32">
        <f t="shared" si="3"/>
        <v>2796.67</v>
      </c>
      <c r="X6" s="33">
        <f>IF(X7="",NA(),X7)</f>
        <v>69.849999999999994</v>
      </c>
      <c r="Y6" s="33">
        <f t="shared" ref="Y6:AG6" si="4">IF(Y7="",NA(),Y7)</f>
        <v>71.05</v>
      </c>
      <c r="Z6" s="33">
        <f t="shared" si="4"/>
        <v>64.349999999999994</v>
      </c>
      <c r="AA6" s="33">
        <f t="shared" si="4"/>
        <v>64.63</v>
      </c>
      <c r="AB6" s="33">
        <f t="shared" si="4"/>
        <v>62.71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1546.01</v>
      </c>
      <c r="BK6" s="33">
        <f t="shared" si="7"/>
        <v>1723.1</v>
      </c>
      <c r="BL6" s="33">
        <f t="shared" si="7"/>
        <v>1665.33</v>
      </c>
      <c r="BM6" s="33">
        <f t="shared" si="7"/>
        <v>1716.47</v>
      </c>
      <c r="BN6" s="33">
        <f t="shared" si="7"/>
        <v>830.5</v>
      </c>
      <c r="BO6" s="32" t="str">
        <f>IF(BO7="","",IF(BO7="-","【-】","【"&amp;SUBSTITUTE(TEXT(BO7,"#,##0.00"),"-","△")&amp;"】"))</f>
        <v>【1,078.58】</v>
      </c>
      <c r="BP6" s="33">
        <f>IF(BP7="",NA(),BP7)</f>
        <v>33.159999999999997</v>
      </c>
      <c r="BQ6" s="33">
        <f t="shared" ref="BQ6:BY6" si="8">IF(BQ7="",NA(),BQ7)</f>
        <v>34.229999999999997</v>
      </c>
      <c r="BR6" s="33">
        <f t="shared" si="8"/>
        <v>22.74</v>
      </c>
      <c r="BS6" s="33">
        <f t="shared" si="8"/>
        <v>23.81</v>
      </c>
      <c r="BT6" s="33">
        <f t="shared" si="8"/>
        <v>25.37</v>
      </c>
      <c r="BU6" s="33">
        <f t="shared" si="8"/>
        <v>38.049999999999997</v>
      </c>
      <c r="BV6" s="33">
        <f t="shared" si="8"/>
        <v>35.909999999999997</v>
      </c>
      <c r="BW6" s="33">
        <f t="shared" si="8"/>
        <v>37.92</v>
      </c>
      <c r="BX6" s="33">
        <f t="shared" si="8"/>
        <v>35.049999999999997</v>
      </c>
      <c r="BY6" s="33">
        <f t="shared" si="8"/>
        <v>43.66</v>
      </c>
      <c r="BZ6" s="32" t="str">
        <f>IF(BZ7="","",IF(BZ7="-","【-】","【"&amp;SUBSTITUTE(TEXT(BZ7,"#,##0.00"),"-","△")&amp;"】"))</f>
        <v>【40.39】</v>
      </c>
      <c r="CA6" s="33">
        <f>IF(CA7="",NA(),CA7)</f>
        <v>631.16</v>
      </c>
      <c r="CB6" s="33">
        <f t="shared" ref="CB6:CJ6" si="9">IF(CB7="",NA(),CB7)</f>
        <v>600.66999999999996</v>
      </c>
      <c r="CC6" s="33">
        <f t="shared" si="9"/>
        <v>623.44000000000005</v>
      </c>
      <c r="CD6" s="33">
        <f t="shared" si="9"/>
        <v>657.63</v>
      </c>
      <c r="CE6" s="33">
        <f t="shared" si="9"/>
        <v>608.66999999999996</v>
      </c>
      <c r="CF6" s="33">
        <f t="shared" si="9"/>
        <v>438.41</v>
      </c>
      <c r="CG6" s="33">
        <f t="shared" si="9"/>
        <v>459.38</v>
      </c>
      <c r="CH6" s="33">
        <f t="shared" si="9"/>
        <v>438.71</v>
      </c>
      <c r="CI6" s="33">
        <f t="shared" si="9"/>
        <v>463.38</v>
      </c>
      <c r="CJ6" s="33">
        <f t="shared" si="9"/>
        <v>382.09</v>
      </c>
      <c r="CK6" s="32" t="str">
        <f>IF(CK7="","",IF(CK7="-","【-】","【"&amp;SUBSTITUTE(TEXT(CK7,"#,##0.00"),"-","△")&amp;"】"))</f>
        <v>【419.50】</v>
      </c>
      <c r="CL6" s="33">
        <f>IF(CL7="",NA(),CL7)</f>
        <v>20.07</v>
      </c>
      <c r="CM6" s="33">
        <f t="shared" ref="CM6:CU6" si="10">IF(CM7="",NA(),CM7)</f>
        <v>20.239999999999998</v>
      </c>
      <c r="CN6" s="33">
        <f t="shared" si="10"/>
        <v>21.09</v>
      </c>
      <c r="CO6" s="33">
        <f t="shared" si="10"/>
        <v>19.22</v>
      </c>
      <c r="CP6" s="33">
        <f t="shared" si="10"/>
        <v>20.07</v>
      </c>
      <c r="CQ6" s="33">
        <f t="shared" si="10"/>
        <v>32.46</v>
      </c>
      <c r="CR6" s="33">
        <f t="shared" si="10"/>
        <v>32.93</v>
      </c>
      <c r="CS6" s="33">
        <f t="shared" si="10"/>
        <v>34.71</v>
      </c>
      <c r="CT6" s="33">
        <f t="shared" si="10"/>
        <v>32.22</v>
      </c>
      <c r="CU6" s="33">
        <f t="shared" si="10"/>
        <v>38.83</v>
      </c>
      <c r="CV6" s="32" t="str">
        <f>IF(CV7="","",IF(CV7="-","【-】","【"&amp;SUBSTITUTE(TEXT(CV7,"#,##0.00"),"-","△")&amp;"】"))</f>
        <v>【35.95】</v>
      </c>
      <c r="CW6" s="33">
        <f>IF(CW7="",NA(),CW7)</f>
        <v>62.14</v>
      </c>
      <c r="CX6" s="33">
        <f t="shared" ref="CX6:DF6" si="11">IF(CX7="",NA(),CX7)</f>
        <v>64.11</v>
      </c>
      <c r="CY6" s="33">
        <f t="shared" si="11"/>
        <v>66.900000000000006</v>
      </c>
      <c r="CZ6" s="33">
        <f t="shared" si="11"/>
        <v>68.5</v>
      </c>
      <c r="DA6" s="33">
        <f t="shared" si="11"/>
        <v>66.03</v>
      </c>
      <c r="DB6" s="33">
        <f t="shared" si="11"/>
        <v>69.69</v>
      </c>
      <c r="DC6" s="33">
        <f t="shared" si="11"/>
        <v>68.86</v>
      </c>
      <c r="DD6" s="33">
        <f t="shared" si="11"/>
        <v>68.7</v>
      </c>
      <c r="DE6" s="33">
        <f t="shared" si="11"/>
        <v>67.38</v>
      </c>
      <c r="DF6" s="33">
        <f t="shared" si="11"/>
        <v>83.95</v>
      </c>
      <c r="DG6" s="32" t="str">
        <f>IF(DG7="","",IF(DG7="-","【-】","【"&amp;SUBSTITUTE(TEXT(DG7,"#,##0.00"),"-","△")&amp;"】"))</f>
        <v>【77.00】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0.26</v>
      </c>
      <c r="EJ6" s="33">
        <f t="shared" si="14"/>
        <v>0.4</v>
      </c>
      <c r="EK6" s="33">
        <f t="shared" si="14"/>
        <v>0.36</v>
      </c>
      <c r="EL6" s="33">
        <f t="shared" si="14"/>
        <v>0.25</v>
      </c>
      <c r="EM6" s="33">
        <f t="shared" si="14"/>
        <v>0.05</v>
      </c>
      <c r="EN6" s="32" t="str">
        <f>IF(EN7="","",IF(EN7="-","【-】","【"&amp;SUBSTITUTE(TEXT(EN7,"#,##0.00"),"-","△")&amp;"】"))</f>
        <v>【0.14】</v>
      </c>
    </row>
    <row r="7" spans="1:144" s="34" customFormat="1">
      <c r="A7" s="26"/>
      <c r="B7" s="35">
        <v>2014</v>
      </c>
      <c r="C7" s="35">
        <v>385069</v>
      </c>
      <c r="D7" s="35">
        <v>47</v>
      </c>
      <c r="E7" s="35">
        <v>17</v>
      </c>
      <c r="F7" s="35">
        <v>6</v>
      </c>
      <c r="G7" s="35">
        <v>0</v>
      </c>
      <c r="H7" s="35" t="s">
        <v>96</v>
      </c>
      <c r="I7" s="35" t="s">
        <v>97</v>
      </c>
      <c r="J7" s="35" t="s">
        <v>98</v>
      </c>
      <c r="K7" s="35" t="s">
        <v>99</v>
      </c>
      <c r="L7" s="35" t="s">
        <v>100</v>
      </c>
      <c r="M7" s="36" t="s">
        <v>101</v>
      </c>
      <c r="N7" s="36" t="s">
        <v>102</v>
      </c>
      <c r="O7" s="36">
        <v>3.58</v>
      </c>
      <c r="P7" s="36">
        <v>100</v>
      </c>
      <c r="Q7" s="36">
        <v>2580</v>
      </c>
      <c r="R7" s="36">
        <v>23573</v>
      </c>
      <c r="S7" s="36">
        <v>238.98</v>
      </c>
      <c r="T7" s="36">
        <v>98.64</v>
      </c>
      <c r="U7" s="36">
        <v>839</v>
      </c>
      <c r="V7" s="36">
        <v>0.3</v>
      </c>
      <c r="W7" s="36">
        <v>2796.67</v>
      </c>
      <c r="X7" s="36">
        <v>69.849999999999994</v>
      </c>
      <c r="Y7" s="36">
        <v>71.05</v>
      </c>
      <c r="Z7" s="36">
        <v>64.349999999999994</v>
      </c>
      <c r="AA7" s="36">
        <v>64.63</v>
      </c>
      <c r="AB7" s="36">
        <v>62.71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1546.01</v>
      </c>
      <c r="BK7" s="36">
        <v>1723.1</v>
      </c>
      <c r="BL7" s="36">
        <v>1665.33</v>
      </c>
      <c r="BM7" s="36">
        <v>1716.47</v>
      </c>
      <c r="BN7" s="36">
        <v>830.5</v>
      </c>
      <c r="BO7" s="36">
        <v>1078.58</v>
      </c>
      <c r="BP7" s="36">
        <v>33.159999999999997</v>
      </c>
      <c r="BQ7" s="36">
        <v>34.229999999999997</v>
      </c>
      <c r="BR7" s="36">
        <v>22.74</v>
      </c>
      <c r="BS7" s="36">
        <v>23.81</v>
      </c>
      <c r="BT7" s="36">
        <v>25.37</v>
      </c>
      <c r="BU7" s="36">
        <v>38.049999999999997</v>
      </c>
      <c r="BV7" s="36">
        <v>35.909999999999997</v>
      </c>
      <c r="BW7" s="36">
        <v>37.92</v>
      </c>
      <c r="BX7" s="36">
        <v>35.049999999999997</v>
      </c>
      <c r="BY7" s="36">
        <v>43.66</v>
      </c>
      <c r="BZ7" s="36">
        <v>40.39</v>
      </c>
      <c r="CA7" s="36">
        <v>631.16</v>
      </c>
      <c r="CB7" s="36">
        <v>600.66999999999996</v>
      </c>
      <c r="CC7" s="36">
        <v>623.44000000000005</v>
      </c>
      <c r="CD7" s="36">
        <v>657.63</v>
      </c>
      <c r="CE7" s="36">
        <v>608.66999999999996</v>
      </c>
      <c r="CF7" s="36">
        <v>438.41</v>
      </c>
      <c r="CG7" s="36">
        <v>459.38</v>
      </c>
      <c r="CH7" s="36">
        <v>438.71</v>
      </c>
      <c r="CI7" s="36">
        <v>463.38</v>
      </c>
      <c r="CJ7" s="36">
        <v>382.09</v>
      </c>
      <c r="CK7" s="36">
        <v>419.5</v>
      </c>
      <c r="CL7" s="36">
        <v>20.07</v>
      </c>
      <c r="CM7" s="36">
        <v>20.239999999999998</v>
      </c>
      <c r="CN7" s="36">
        <v>21.09</v>
      </c>
      <c r="CO7" s="36">
        <v>19.22</v>
      </c>
      <c r="CP7" s="36">
        <v>20.07</v>
      </c>
      <c r="CQ7" s="36">
        <v>32.46</v>
      </c>
      <c r="CR7" s="36">
        <v>32.93</v>
      </c>
      <c r="CS7" s="36">
        <v>34.71</v>
      </c>
      <c r="CT7" s="36">
        <v>32.22</v>
      </c>
      <c r="CU7" s="36">
        <v>38.83</v>
      </c>
      <c r="CV7" s="36">
        <v>35.950000000000003</v>
      </c>
      <c r="CW7" s="36">
        <v>62.14</v>
      </c>
      <c r="CX7" s="36">
        <v>64.11</v>
      </c>
      <c r="CY7" s="36">
        <v>66.900000000000006</v>
      </c>
      <c r="CZ7" s="36">
        <v>68.5</v>
      </c>
      <c r="DA7" s="36">
        <v>66.03</v>
      </c>
      <c r="DB7" s="36">
        <v>69.69</v>
      </c>
      <c r="DC7" s="36">
        <v>68.86</v>
      </c>
      <c r="DD7" s="36">
        <v>68.7</v>
      </c>
      <c r="DE7" s="36">
        <v>67.38</v>
      </c>
      <c r="DF7" s="36">
        <v>83.95</v>
      </c>
      <c r="DG7" s="36">
        <v>77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0.26</v>
      </c>
      <c r="EJ7" s="36">
        <v>0.4</v>
      </c>
      <c r="EK7" s="36">
        <v>0.36</v>
      </c>
      <c r="EL7" s="36">
        <v>0.25</v>
      </c>
      <c r="EM7" s="36">
        <v>0.05</v>
      </c>
      <c r="EN7" s="36">
        <v>0.14000000000000001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愛南町</cp:lastModifiedBy>
  <cp:lastPrinted>2016-02-24T07:16:03Z</cp:lastPrinted>
  <dcterms:created xsi:type="dcterms:W3CDTF">2016-01-14T11:08:22Z</dcterms:created>
  <dcterms:modified xsi:type="dcterms:W3CDTF">2016-02-24T07:16:31Z</dcterms:modified>
</cp:coreProperties>
</file>