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W10" i="4" s="1"/>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<sst xmlns="http://schemas.openxmlformats.org/spreadsheetml/2006/main" count="223" uniqueCount="110">
  <si>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</si>
  <si>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</si>
  <si>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</si>
  <si>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</si>
  <si>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</si>
  <si>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</si>
  <si>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</si>
  <si>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</si>
  <si>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</si>
  <si>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</si>
  <si>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</si>
  <si>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</si>
  <si>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</si>
  <si>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</si>
  <si>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</si>
  <si>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</si>
  <si>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</si>
  <si>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</si>
  <si>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</si>
  <si>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</si>
  <si>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</si>
  <si>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</si>
  <si>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</si>
  <si>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</si>
  <si>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</si>
  <si>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</si>
  <si>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</si>
  <si>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</si>
  <si>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</si>
  <si>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</si>
  <si>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</si>
  <si>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</si>
  <si>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</si>
  <si>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</si>
  <si>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</si>
  <si>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</si>
  <si>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</si>
  <si>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</si>
  <si>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</si>
  <si>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</si>
  <si>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</si>
  <si>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</si>
  <si>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</si>
  <si>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</si>
  <si>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</si>
  <si>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</si>
  <si>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</si>
  <si>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</si>
  <si>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</si>
  <si>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</si>
  <si>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</si>
  <si>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</si>
  <si>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</si>
  <si>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</si>
  <si>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</si>
  <si>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</si>
  <si>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</si>
  <si>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</si>
  <si>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</si>
  <si>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</si>
  <si>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</si>
  <si>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</si>
  <si>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</si>
  <si>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</si>
  <si>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</si>
  <si>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</si>
  <si>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</si>
  <si>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</si>
  <si>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</si>
  <si>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</si>
  <si>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</si>
  <si>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</si>
  <si>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</si>
  <si>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</si>
  <si>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</si>
  <si>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</si>
  <si>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</si>
  <si>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</si>
  <si>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</si>
  <si>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</si>
  <si>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</si>
  <si>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</si>
  <si>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</si>
  <si>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</si>
  <si>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</si>
  <si>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</si>
  <si>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</si>
  <si>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</si>
  <si>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</si>
  <si>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</si>
  <si>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</si>
  <si>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</si>
  <si>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</si>
  <si>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</si>
  <si>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</si>
  <si>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</si>
  <si>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松山市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</si>
  <si>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</si>
  <si>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</si>
  <si>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</si>
  <si>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</si>
  <si>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</si>
  <si>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</si>
  <si>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</si>
  <si>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</si>
  <si>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</si>
  <si>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</si>
  <si>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本市の下水道事業は、平成初期に集中して整備を行ったため、類似都市と比べると「有形固定資産減価償却率」は低い。</t>
    <rPh sb="4" eb="7">
      <t>ゲスイドウ</t>
    </rPh>
    <rPh sb="7" eb="9">
      <t>ジギョウ</t>
    </rPh>
    <rPh sb="11" eb="13">
      <t>ヘイセイ</t>
    </rPh>
    <rPh sb="13" eb="15">
      <t>ショキ</t>
    </rPh>
    <rPh sb="16" eb="18">
      <t>シュウチュウ</t>
    </rPh>
    <rPh sb="20" eb="22">
      <t>セイビ</t>
    </rPh>
    <rPh sb="23" eb="24">
      <t>オコナ</t>
    </rPh>
    <rPh sb="29" eb="31">
      <t>ルイジ</t>
    </rPh>
    <rPh sb="31" eb="33">
      <t>トシ</t>
    </rPh>
    <rPh sb="34" eb="35">
      <t>クラ</t>
    </rPh>
    <rPh sb="39" eb="41">
      <t>ユウケイ</t>
    </rPh>
    <rPh sb="41" eb="43">
      <t>コテイ</t>
    </rPh>
    <rPh sb="43" eb="45">
      <t>シサン</t>
    </rPh>
    <rPh sb="45" eb="47">
      <t>ゲンカ</t>
    </rPh>
    <rPh sb="47" eb="49">
      <t>ショウキャク</t>
    </rPh>
    <rPh sb="49" eb="50">
      <t>リツ</t>
    </rPh>
    <rPh sb="52" eb="53">
      <t>ヒク</t>
    </rPh>
    <phoneticPr fontId="4"/>
  </si>
  <si>
    <t>　本市の特定環境保全公共下水道事業は、公共下水道事業側の処理場にて汚水処理を実施する等、公共下水道事業と一体的に運営している。こうした中、本市では、過去の大規模な投資により企業債残高が増大し、特に事業規模の小さい特定環境保全公共下水道事業については、減価償却費や利子負担額等の資本費が経営を圧迫する状況となっている。そこで、今後は企業債の借入期間を短縮すること等で、支払利息を削減し収支の改善を目指す。
　また、人口減少や施設の老朽化が進み、使用料収入の減少や改築更新需要の増大が見込まれるため、経営戦略に基づき、「資産・業務」「組織・人材」「財務」「広報」４つの視点で経営改善に取り組み、将来にわたって、安定的かつ持続的に事業運営が可能となるよう経営の効率化を進めていく。</t>
    <rPh sb="162" eb="164">
      <t>コンゴ</t>
    </rPh>
    <rPh sb="165" eb="167">
      <t>キギョウ</t>
    </rPh>
    <rPh sb="167" eb="168">
      <t>サイ</t>
    </rPh>
    <rPh sb="169" eb="171">
      <t>カリイレ</t>
    </rPh>
    <rPh sb="171" eb="173">
      <t>キカン</t>
    </rPh>
    <rPh sb="174" eb="176">
      <t>タンシュク</t>
    </rPh>
    <rPh sb="180" eb="181">
      <t>ナド</t>
    </rPh>
    <rPh sb="183" eb="185">
      <t>シハライ</t>
    </rPh>
    <rPh sb="185" eb="187">
      <t>リソク</t>
    </rPh>
    <rPh sb="188" eb="190">
      <t>サクゲン</t>
    </rPh>
    <rPh sb="191" eb="193">
      <t>シュウシ</t>
    </rPh>
    <rPh sb="194" eb="196">
      <t>カイゼン</t>
    </rPh>
    <rPh sb="197" eb="199">
      <t>メザ</t>
    </rPh>
    <rPh sb="282" eb="284">
      <t>シテン</t>
    </rPh>
    <rPh sb="285" eb="287">
      <t>ケイエイ</t>
    </rPh>
    <rPh sb="287" eb="289">
      <t>カイゼン</t>
    </rPh>
    <rPh sb="290" eb="291">
      <t>ト</t>
    </rPh>
    <rPh sb="292" eb="293">
      <t>ク</t>
    </rPh>
    <phoneticPr fontId="4"/>
  </si>
  <si>
    <t>　本市の特定環境保全公共下水道事業は、公共下水道事業側の処理場にて汚水処理を実施する等、公共下水道事業と一体的に運営しているが、事業規模が小さく、使用料収入に対して、資本費（減価償却費や企業債利息）の負担が大きいため、採算が取りづらい構造になっており、各指標も類似団体の平均に及んでいない。平成27年度は、汚水処理費の負担が増えたため「経費回収率」や「汚水処理原価」が悪化するとともに、純損失が発生し、「経常収支比率」や「累積欠損金比率」、「流動比率」も悪化した。
　一方で、企業債の新規発行を適正な範囲に抑制していることなどから「企業債残高対事業規模比率」は改善した。
　「施設利用率」については、本市では下水道の普及拡大を進めているため、類似団体と比べ低いが、晴天時の最大処理水量で見ると最大稼働率は52％を超えている。
　また、「水洗化率」は水洗化人口の減少により悪化したが、接続勧奨は継続的に実施する必要がある。</t>
    <rPh sb="109" eb="111">
      <t>サイサン</t>
    </rPh>
    <rPh sb="112" eb="113">
      <t>ト</t>
    </rPh>
    <rPh sb="117" eb="119">
      <t>コウゾウ</t>
    </rPh>
    <rPh sb="126" eb="129">
      <t>カクシヒョウ</t>
    </rPh>
    <rPh sb="130" eb="132">
      <t>ルイジ</t>
    </rPh>
    <rPh sb="132" eb="134">
      <t>ダンタイ</t>
    </rPh>
    <rPh sb="135" eb="137">
      <t>ヘイキン</t>
    </rPh>
    <rPh sb="138" eb="139">
      <t>オヨ</t>
    </rPh>
    <rPh sb="145" eb="147">
      <t>ヘイセイ</t>
    </rPh>
    <rPh sb="149" eb="151">
      <t>ネンド</t>
    </rPh>
    <rPh sb="153" eb="155">
      <t>オスイ</t>
    </rPh>
    <rPh sb="155" eb="157">
      <t>ショリ</t>
    </rPh>
    <rPh sb="157" eb="158">
      <t>ヒ</t>
    </rPh>
    <rPh sb="159" eb="161">
      <t>フタン</t>
    </rPh>
    <rPh sb="162" eb="163">
      <t>フ</t>
    </rPh>
    <rPh sb="168" eb="170">
      <t>ケイヒ</t>
    </rPh>
    <rPh sb="170" eb="172">
      <t>カイシュウ</t>
    </rPh>
    <rPh sb="172" eb="173">
      <t>リツ</t>
    </rPh>
    <rPh sb="176" eb="178">
      <t>オスイ</t>
    </rPh>
    <rPh sb="178" eb="180">
      <t>ショリ</t>
    </rPh>
    <rPh sb="180" eb="182">
      <t>ゲンカ</t>
    </rPh>
    <rPh sb="184" eb="186">
      <t>アッカ</t>
    </rPh>
    <rPh sb="202" eb="204">
      <t>ケイジョウ</t>
    </rPh>
    <rPh sb="204" eb="206">
      <t>シュウシ</t>
    </rPh>
    <rPh sb="206" eb="208">
      <t>ヒリツ</t>
    </rPh>
    <rPh sb="211" eb="213">
      <t>ルイセキ</t>
    </rPh>
    <rPh sb="213" eb="216">
      <t>ケッソンキン</t>
    </rPh>
    <rPh sb="216" eb="218">
      <t>ヒリツ</t>
    </rPh>
    <rPh sb="221" eb="223">
      <t>リュウドウ</t>
    </rPh>
    <rPh sb="223" eb="225">
      <t>ヒリツ</t>
    </rPh>
    <rPh sb="227" eb="229">
      <t>アッカ</t>
    </rPh>
    <rPh sb="234" eb="236">
      <t>イッポウ</t>
    </rPh>
    <rPh sb="238" eb="240">
      <t>キギョウ</t>
    </rPh>
    <rPh sb="240" eb="241">
      <t>サイ</t>
    </rPh>
    <rPh sb="242" eb="244">
      <t>シンキ</t>
    </rPh>
    <rPh sb="244" eb="246">
      <t>ハッコウ</t>
    </rPh>
    <rPh sb="247" eb="249">
      <t>テキセイ</t>
    </rPh>
    <rPh sb="250" eb="252">
      <t>ハンイ</t>
    </rPh>
    <rPh sb="253" eb="255">
      <t>ヨクセイ</t>
    </rPh>
    <rPh sb="266" eb="268">
      <t>キギョウ</t>
    </rPh>
    <rPh sb="268" eb="269">
      <t>サイ</t>
    </rPh>
    <rPh sb="269" eb="271">
      <t>ザンダカ</t>
    </rPh>
    <rPh sb="271" eb="272">
      <t>タイ</t>
    </rPh>
    <rPh sb="272" eb="274">
      <t>ジギョウ</t>
    </rPh>
    <rPh sb="274" eb="276">
      <t>キボ</t>
    </rPh>
    <rPh sb="276" eb="278">
      <t>ヒリツ</t>
    </rPh>
    <rPh sb="280" eb="282">
      <t>カイゼン</t>
    </rPh>
    <rPh sb="288" eb="290">
      <t>シセツ</t>
    </rPh>
    <rPh sb="290" eb="292">
      <t>リヨウ</t>
    </rPh>
    <rPh sb="292" eb="293">
      <t>リツ</t>
    </rPh>
    <rPh sb="368" eb="371">
      <t>スイセンカ</t>
    </rPh>
    <rPh sb="371" eb="372">
      <t>リツ</t>
    </rPh>
    <rPh sb="374" eb="377">
      <t>スイセンカ</t>
    </rPh>
    <rPh sb="377" eb="379">
      <t>ジンコウ</t>
    </rPh>
    <rPh sb="380" eb="382">
      <t>ゲンショウ</t>
    </rPh>
    <rPh sb="385" eb="387">
      <t>アッカ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</si>
</sst>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484160"/>
        <c:axId val="15949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59484160"/>
        <c:axId val="159490432"/>
      </c:lineChart>
      <c:dateAx>
        <c:axId val="159484160"/>
        <c:scaling>
          <c:orientation val="minMax"/>
        </c:scaling>
        <c:delete val="1"/>
        <c:axPos val="b"/>
        <c:numFmt formatCode="ge" sourceLinked="1"/>
        <c:majorTickMark val="none"/>
        <c:minorTickMark val="none"/>
        <c:tickLblPos val="none"/>
        <c:crossAx val="159490432"/>
        <c:crosses val="autoZero"/>
        <c:auto val="1"/>
        <c:lblOffset val="100"/>
        <c:baseTimeUnit val="years"/>
      </c:dateAx>
      <c:valAx>
        <c:axId val="15949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8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47.32</c:v>
                </c:pt>
                <c:pt idx="1">
                  <c:v>44.85</c:v>
                </c:pt>
                <c:pt idx="2">
                  <c:v>43.02</c:v>
                </c:pt>
                <c:pt idx="3">
                  <c:v>42.15</c:v>
                </c:pt>
                <c:pt idx="4">
                  <c:v>40.46</c:v>
                </c:pt>
              </c:numCache>
            </c:numRef>
          </c:val>
        </c:ser>
        <c:dLbls>
          <c:showLegendKey val="0"/>
          <c:showVal val="0"/>
          <c:showCatName val="0"/>
          <c:showSerName val="0"/>
          <c:showPercent val="0"/>
          <c:showBubbleSize val="0"/>
        </c:dLbls>
        <c:gapWidth val="150"/>
        <c:axId val="168717696"/>
        <c:axId val="16874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68717696"/>
        <c:axId val="168748544"/>
      </c:lineChart>
      <c:dateAx>
        <c:axId val="168717696"/>
        <c:scaling>
          <c:orientation val="minMax"/>
        </c:scaling>
        <c:delete val="1"/>
        <c:axPos val="b"/>
        <c:numFmt formatCode="ge" sourceLinked="1"/>
        <c:majorTickMark val="none"/>
        <c:minorTickMark val="none"/>
        <c:tickLblPos val="none"/>
        <c:crossAx val="168748544"/>
        <c:crosses val="autoZero"/>
        <c:auto val="1"/>
        <c:lblOffset val="100"/>
        <c:baseTimeUnit val="years"/>
      </c:dateAx>
      <c:valAx>
        <c:axId val="16874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1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87.28</c:v>
                </c:pt>
                <c:pt idx="1">
                  <c:v>89.98</c:v>
                </c:pt>
                <c:pt idx="2">
                  <c:v>84.78</c:v>
                </c:pt>
                <c:pt idx="3">
                  <c:v>83.92</c:v>
                </c:pt>
                <c:pt idx="4">
                  <c:v>82.04</c:v>
                </c:pt>
              </c:numCache>
            </c:numRef>
          </c:val>
        </c:ser>
        <c:dLbls>
          <c:showLegendKey val="0"/>
          <c:showVal val="0"/>
          <c:showCatName val="0"/>
          <c:showSerName val="0"/>
          <c:showPercent val="0"/>
          <c:showBubbleSize val="0"/>
        </c:dLbls>
        <c:gapWidth val="150"/>
        <c:axId val="168430592"/>
        <c:axId val="16844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68430592"/>
        <c:axId val="168440960"/>
      </c:lineChart>
      <c:dateAx>
        <c:axId val="168430592"/>
        <c:scaling>
          <c:orientation val="minMax"/>
        </c:scaling>
        <c:delete val="1"/>
        <c:axPos val="b"/>
        <c:numFmt formatCode="ge" sourceLinked="1"/>
        <c:majorTickMark val="none"/>
        <c:minorTickMark val="none"/>
        <c:tickLblPos val="none"/>
        <c:crossAx val="168440960"/>
        <c:crosses val="autoZero"/>
        <c:auto val="1"/>
        <c:lblOffset val="100"/>
        <c:baseTimeUnit val="years"/>
      </c:dateAx>
      <c:valAx>
        <c:axId val="16844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43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65.66</c:v>
                </c:pt>
                <c:pt idx="1">
                  <c:v>68.45</c:v>
                </c:pt>
                <c:pt idx="2">
                  <c:v>67.52</c:v>
                </c:pt>
                <c:pt idx="3">
                  <c:v>81.86</c:v>
                </c:pt>
                <c:pt idx="4">
                  <c:v>69.52</c:v>
                </c:pt>
              </c:numCache>
            </c:numRef>
          </c:val>
        </c:ser>
        <c:dLbls>
          <c:showLegendKey val="0"/>
          <c:showVal val="0"/>
          <c:showCatName val="0"/>
          <c:showSerName val="0"/>
          <c:showPercent val="0"/>
          <c:showBubbleSize val="0"/>
        </c:dLbls>
        <c:gapWidth val="150"/>
        <c:axId val="159524736"/>
        <c:axId val="15953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159524736"/>
        <c:axId val="159535104"/>
      </c:lineChart>
      <c:dateAx>
        <c:axId val="159524736"/>
        <c:scaling>
          <c:orientation val="minMax"/>
        </c:scaling>
        <c:delete val="1"/>
        <c:axPos val="b"/>
        <c:numFmt formatCode="ge" sourceLinked="1"/>
        <c:majorTickMark val="none"/>
        <c:minorTickMark val="none"/>
        <c:tickLblPos val="none"/>
        <c:crossAx val="159535104"/>
        <c:crosses val="autoZero"/>
        <c:auto val="1"/>
        <c:lblOffset val="100"/>
        <c:baseTimeUnit val="years"/>
      </c:dateAx>
      <c:valAx>
        <c:axId val="15953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2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3.71</c:v>
                </c:pt>
                <c:pt idx="1">
                  <c:v>4.6500000000000004</c:v>
                </c:pt>
                <c:pt idx="2">
                  <c:v>5.56</c:v>
                </c:pt>
                <c:pt idx="3">
                  <c:v>17.760000000000002</c:v>
                </c:pt>
                <c:pt idx="4">
                  <c:v>20.079999999999998</c:v>
                </c:pt>
              </c:numCache>
            </c:numRef>
          </c:val>
        </c:ser>
        <c:dLbls>
          <c:showLegendKey val="0"/>
          <c:showVal val="0"/>
          <c:showCatName val="0"/>
          <c:showSerName val="0"/>
          <c:showPercent val="0"/>
          <c:showBubbleSize val="0"/>
        </c:dLbls>
        <c:gapWidth val="150"/>
        <c:axId val="159565312"/>
        <c:axId val="15957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159565312"/>
        <c:axId val="159572352"/>
      </c:lineChart>
      <c:dateAx>
        <c:axId val="159565312"/>
        <c:scaling>
          <c:orientation val="minMax"/>
        </c:scaling>
        <c:delete val="1"/>
        <c:axPos val="b"/>
        <c:numFmt formatCode="ge" sourceLinked="1"/>
        <c:majorTickMark val="none"/>
        <c:minorTickMark val="none"/>
        <c:tickLblPos val="none"/>
        <c:crossAx val="159572352"/>
        <c:crosses val="autoZero"/>
        <c:auto val="1"/>
        <c:lblOffset val="100"/>
        <c:baseTimeUnit val="years"/>
      </c:dateAx>
      <c:valAx>
        <c:axId val="15957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6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033856"/>
        <c:axId val="16504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165033856"/>
        <c:axId val="165044224"/>
      </c:lineChart>
      <c:dateAx>
        <c:axId val="165033856"/>
        <c:scaling>
          <c:orientation val="minMax"/>
        </c:scaling>
        <c:delete val="1"/>
        <c:axPos val="b"/>
        <c:numFmt formatCode="ge" sourceLinked="1"/>
        <c:majorTickMark val="none"/>
        <c:minorTickMark val="none"/>
        <c:tickLblPos val="none"/>
        <c:crossAx val="165044224"/>
        <c:crosses val="autoZero"/>
        <c:auto val="1"/>
        <c:lblOffset val="100"/>
        <c:baseTimeUnit val="years"/>
      </c:dateAx>
      <c:valAx>
        <c:axId val="16504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3385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873.82</c:v>
                </c:pt>
                <c:pt idx="1">
                  <c:v>1040.3</c:v>
                </c:pt>
                <c:pt idx="2">
                  <c:v>1089.45</c:v>
                </c:pt>
                <c:pt idx="3">
                  <c:v>1235.45</c:v>
                </c:pt>
                <c:pt idx="4">
                  <c:v>1471.12</c:v>
                </c:pt>
              </c:numCache>
            </c:numRef>
          </c:val>
        </c:ser>
        <c:dLbls>
          <c:showLegendKey val="0"/>
          <c:showVal val="0"/>
          <c:showCatName val="0"/>
          <c:showSerName val="0"/>
          <c:showPercent val="0"/>
          <c:showBubbleSize val="0"/>
        </c:dLbls>
        <c:gapWidth val="150"/>
        <c:axId val="168234368"/>
        <c:axId val="16824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168234368"/>
        <c:axId val="168240640"/>
      </c:lineChart>
      <c:dateAx>
        <c:axId val="168234368"/>
        <c:scaling>
          <c:orientation val="minMax"/>
        </c:scaling>
        <c:delete val="1"/>
        <c:axPos val="b"/>
        <c:numFmt formatCode="ge" sourceLinked="1"/>
        <c:majorTickMark val="none"/>
        <c:minorTickMark val="none"/>
        <c:tickLblPos val="none"/>
        <c:crossAx val="168240640"/>
        <c:crosses val="autoZero"/>
        <c:auto val="1"/>
        <c:lblOffset val="100"/>
        <c:baseTimeUnit val="years"/>
      </c:dateAx>
      <c:valAx>
        <c:axId val="16824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3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27.93</c:v>
                </c:pt>
                <c:pt idx="4">
                  <c:v>15.48</c:v>
                </c:pt>
              </c:numCache>
            </c:numRef>
          </c:val>
        </c:ser>
        <c:dLbls>
          <c:showLegendKey val="0"/>
          <c:showVal val="0"/>
          <c:showCatName val="0"/>
          <c:showSerName val="0"/>
          <c:showPercent val="0"/>
          <c:showBubbleSize val="0"/>
        </c:dLbls>
        <c:gapWidth val="150"/>
        <c:axId val="168263040"/>
        <c:axId val="16826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168263040"/>
        <c:axId val="168269312"/>
      </c:lineChart>
      <c:dateAx>
        <c:axId val="168263040"/>
        <c:scaling>
          <c:orientation val="minMax"/>
        </c:scaling>
        <c:delete val="1"/>
        <c:axPos val="b"/>
        <c:numFmt formatCode="ge" sourceLinked="1"/>
        <c:majorTickMark val="none"/>
        <c:minorTickMark val="none"/>
        <c:tickLblPos val="none"/>
        <c:crossAx val="168269312"/>
        <c:crosses val="autoZero"/>
        <c:auto val="1"/>
        <c:lblOffset val="100"/>
        <c:baseTimeUnit val="years"/>
      </c:dateAx>
      <c:valAx>
        <c:axId val="16826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6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4553.54</c:v>
                </c:pt>
                <c:pt idx="1">
                  <c:v>4420.17</c:v>
                </c:pt>
                <c:pt idx="2">
                  <c:v>3597.16</c:v>
                </c:pt>
                <c:pt idx="3">
                  <c:v>3455.29</c:v>
                </c:pt>
                <c:pt idx="4">
                  <c:v>3239.07</c:v>
                </c:pt>
              </c:numCache>
            </c:numRef>
          </c:val>
        </c:ser>
        <c:dLbls>
          <c:showLegendKey val="0"/>
          <c:showVal val="0"/>
          <c:showCatName val="0"/>
          <c:showSerName val="0"/>
          <c:showPercent val="0"/>
          <c:showBubbleSize val="0"/>
        </c:dLbls>
        <c:gapWidth val="150"/>
        <c:axId val="168287232"/>
        <c:axId val="16837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68287232"/>
        <c:axId val="168371328"/>
      </c:lineChart>
      <c:dateAx>
        <c:axId val="168287232"/>
        <c:scaling>
          <c:orientation val="minMax"/>
        </c:scaling>
        <c:delete val="1"/>
        <c:axPos val="b"/>
        <c:numFmt formatCode="ge" sourceLinked="1"/>
        <c:majorTickMark val="none"/>
        <c:minorTickMark val="none"/>
        <c:tickLblPos val="none"/>
        <c:crossAx val="168371328"/>
        <c:crosses val="autoZero"/>
        <c:auto val="1"/>
        <c:lblOffset val="100"/>
        <c:baseTimeUnit val="years"/>
      </c:dateAx>
      <c:valAx>
        <c:axId val="16837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8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32.31</c:v>
                </c:pt>
                <c:pt idx="1">
                  <c:v>35.729999999999997</c:v>
                </c:pt>
                <c:pt idx="2">
                  <c:v>37.29</c:v>
                </c:pt>
                <c:pt idx="3">
                  <c:v>38.909999999999997</c:v>
                </c:pt>
                <c:pt idx="4">
                  <c:v>28.22</c:v>
                </c:pt>
              </c:numCache>
            </c:numRef>
          </c:val>
        </c:ser>
        <c:dLbls>
          <c:showLegendKey val="0"/>
          <c:showVal val="0"/>
          <c:showCatName val="0"/>
          <c:showSerName val="0"/>
          <c:showPercent val="0"/>
          <c:showBubbleSize val="0"/>
        </c:dLbls>
        <c:gapWidth val="150"/>
        <c:axId val="168408192"/>
        <c:axId val="16841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68408192"/>
        <c:axId val="168410112"/>
      </c:lineChart>
      <c:dateAx>
        <c:axId val="168408192"/>
        <c:scaling>
          <c:orientation val="minMax"/>
        </c:scaling>
        <c:delete val="1"/>
        <c:axPos val="b"/>
        <c:numFmt formatCode="ge" sourceLinked="1"/>
        <c:majorTickMark val="none"/>
        <c:minorTickMark val="none"/>
        <c:tickLblPos val="none"/>
        <c:crossAx val="168410112"/>
        <c:crosses val="autoZero"/>
        <c:auto val="1"/>
        <c:lblOffset val="100"/>
        <c:baseTimeUnit val="years"/>
      </c:dateAx>
      <c:valAx>
        <c:axId val="16841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40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458.69</c:v>
                </c:pt>
                <c:pt idx="1">
                  <c:v>415.17</c:v>
                </c:pt>
                <c:pt idx="2">
                  <c:v>439.85</c:v>
                </c:pt>
                <c:pt idx="3">
                  <c:v>430.72</c:v>
                </c:pt>
                <c:pt idx="4">
                  <c:v>589.17999999999995</c:v>
                </c:pt>
              </c:numCache>
            </c:numRef>
          </c:val>
        </c:ser>
        <c:dLbls>
          <c:showLegendKey val="0"/>
          <c:showVal val="0"/>
          <c:showCatName val="0"/>
          <c:showSerName val="0"/>
          <c:showPercent val="0"/>
          <c:showBubbleSize val="0"/>
        </c:dLbls>
        <c:gapWidth val="150"/>
        <c:axId val="168701952"/>
        <c:axId val="16870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68701952"/>
        <c:axId val="168703872"/>
      </c:lineChart>
      <c:dateAx>
        <c:axId val="168701952"/>
        <c:scaling>
          <c:orientation val="minMax"/>
        </c:scaling>
        <c:delete val="1"/>
        <c:axPos val="b"/>
        <c:numFmt formatCode="ge" sourceLinked="1"/>
        <c:majorTickMark val="none"/>
        <c:minorTickMark val="none"/>
        <c:tickLblPos val="none"/>
        <c:crossAx val="168703872"/>
        <c:crosses val="autoZero"/>
        <c:auto val="1"/>
        <c:lblOffset val="100"/>
        <c:baseTimeUnit val="years"/>
      </c:dateAx>
      <c:valAx>
        <c:axId val="16870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0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松山市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517057</v>
      </c>
      <c r="AM8" s="47"/>
      <c r="AN8" s="47"/>
      <c r="AO8" s="47"/>
      <c r="AP8" s="47"/>
      <c r="AQ8" s="47"/>
      <c r="AR8" s="47"/>
      <c r="AS8" s="47"/>
      <c r="AT8" s="43">
        <f>データ!S6</f>
        <v>429.37</v>
      </c>
      <c r="AU8" s="43"/>
      <c r="AV8" s="43"/>
      <c r="AW8" s="43"/>
      <c r="AX8" s="43"/>
      <c r="AY8" s="43"/>
      <c r="AZ8" s="43"/>
      <c r="BA8" s="43"/>
      <c r="BB8" s="43">
        <f>データ!T6</f>
        <v>1204.22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71.12</v>
      </c>
      <c r="J10" s="43"/>
      <c r="K10" s="43"/>
      <c r="L10" s="43"/>
      <c r="M10" s="43"/>
      <c r="N10" s="43"/>
      <c r="O10" s="43"/>
      <c r="P10" s="43">
        <f>データ!O6</f>
        <v>0.15</v>
      </c>
      <c r="Q10" s="43"/>
      <c r="R10" s="43"/>
      <c r="S10" s="43"/>
      <c r="T10" s="43"/>
      <c r="U10" s="43"/>
      <c r="V10" s="43"/>
      <c r="W10" s="43">
        <f>データ!P6</f>
        <v>57.26</v>
      </c>
      <c r="X10" s="43"/>
      <c r="Y10" s="43"/>
      <c r="Z10" s="43"/>
      <c r="AA10" s="43"/>
      <c r="AB10" s="43"/>
      <c r="AC10" s="43"/>
      <c r="AD10" s="47">
        <f>データ!Q6</f>
        <v>3315</v>
      </c>
      <c r="AE10" s="47"/>
      <c r="AF10" s="47"/>
      <c r="AG10" s="47"/>
      <c r="AH10" s="47"/>
      <c r="AI10" s="47"/>
      <c r="AJ10" s="47"/>
      <c r="AK10" s="2"/>
      <c r="AL10" s="47">
        <f>データ!U6</f>
        <v>774</v>
      </c>
      <c r="AM10" s="47"/>
      <c r="AN10" s="47"/>
      <c r="AO10" s="47"/>
      <c r="AP10" s="47"/>
      <c r="AQ10" s="47"/>
      <c r="AR10" s="47"/>
      <c r="AS10" s="47"/>
      <c r="AT10" s="43">
        <f>データ!V6</f>
        <v>0.35</v>
      </c>
      <c r="AU10" s="43"/>
      <c r="AV10" s="43"/>
      <c r="AW10" s="43"/>
      <c r="AX10" s="43"/>
      <c r="AY10" s="43"/>
      <c r="AZ10" s="43"/>
      <c r="BA10" s="43"/>
      <c r="BB10" s="43">
        <f>データ!W6</f>
        <v>2211.4299999999998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382019</v>
      </c>
      <c r="D6" s="31">
        <f t="shared" si="3"/>
        <v>46</v>
      </c>
      <c r="E6" s="31">
        <f t="shared" si="3"/>
        <v>17</v>
      </c>
      <c r="F6" s="31">
        <f t="shared" si="3"/>
        <v>4</v>
      </c>
      <c r="G6" s="31">
        <f t="shared" si="3"/>
        <v>0</v>
      </c>
      <c r="H6" s="31" t="str">
        <f t="shared" si="3"/>
        <v>愛媛県　松山市</v>
      </c>
      <c r="I6" s="31" t="str">
        <f t="shared" si="3"/>
        <v>法適用</v>
      </c>
      <c r="J6" s="31" t="str">
        <f t="shared" si="3"/>
        <v>下水道事業</v>
      </c>
      <c r="K6" s="31" t="str">
        <f t="shared" si="3"/>
        <v>特定環境保全公共下水道</v>
      </c>
      <c r="L6" s="31" t="str">
        <f t="shared" si="3"/>
        <v>D2</v>
      </c>
      <c r="M6" s="32" t="str">
        <f t="shared" si="3"/>
        <v>-</v>
      </c>
      <c r="N6" s="32">
        <f t="shared" si="3"/>
        <v>71.12</v>
      </c>
      <c r="O6" s="32">
        <f t="shared" si="3"/>
        <v>0.15</v>
      </c>
      <c r="P6" s="32">
        <f t="shared" si="3"/>
        <v>57.26</v>
      </c>
      <c r="Q6" s="32">
        <f t="shared" si="3"/>
        <v>3315</v>
      </c>
      <c r="R6" s="32">
        <f t="shared" si="3"/>
        <v>517057</v>
      </c>
      <c r="S6" s="32">
        <f t="shared" si="3"/>
        <v>429.37</v>
      </c>
      <c r="T6" s="32">
        <f t="shared" si="3"/>
        <v>1204.22</v>
      </c>
      <c r="U6" s="32">
        <f t="shared" si="3"/>
        <v>774</v>
      </c>
      <c r="V6" s="32">
        <f t="shared" si="3"/>
        <v>0.35</v>
      </c>
      <c r="W6" s="32">
        <f t="shared" si="3"/>
        <v>2211.4299999999998</v>
      </c>
      <c r="X6" s="33">
        <f>IF(X7="",NA(),X7)</f>
        <v>65.66</v>
      </c>
      <c r="Y6" s="33">
        <f t="shared" ref="Y6:AG6" si="4">IF(Y7="",NA(),Y7)</f>
        <v>68.45</v>
      </c>
      <c r="Z6" s="33">
        <f t="shared" si="4"/>
        <v>67.52</v>
      </c>
      <c r="AA6" s="33">
        <f t="shared" si="4"/>
        <v>81.86</v>
      </c>
      <c r="AB6" s="33">
        <f t="shared" si="4"/>
        <v>69.52</v>
      </c>
      <c r="AC6" s="33">
        <f t="shared" si="4"/>
        <v>91.52</v>
      </c>
      <c r="AD6" s="33">
        <f t="shared" si="4"/>
        <v>94.73</v>
      </c>
      <c r="AE6" s="33">
        <f t="shared" si="4"/>
        <v>96.59</v>
      </c>
      <c r="AF6" s="33">
        <f t="shared" si="4"/>
        <v>101.24</v>
      </c>
      <c r="AG6" s="33">
        <f t="shared" si="4"/>
        <v>100.94</v>
      </c>
      <c r="AH6" s="32" t="str">
        <f>IF(AH7="","",IF(AH7="-","【-】","【"&amp;SUBSTITUTE(TEXT(AH7,"#,##0.00"),"-","△")&amp;"】"))</f>
        <v>【100.36】</v>
      </c>
      <c r="AI6" s="33">
        <f>IF(AI7="",NA(),AI7)</f>
        <v>873.82</v>
      </c>
      <c r="AJ6" s="33">
        <f t="shared" ref="AJ6:AR6" si="5">IF(AJ7="",NA(),AJ7)</f>
        <v>1040.3</v>
      </c>
      <c r="AK6" s="33">
        <f t="shared" si="5"/>
        <v>1089.45</v>
      </c>
      <c r="AL6" s="33">
        <f t="shared" si="5"/>
        <v>1235.45</v>
      </c>
      <c r="AM6" s="33">
        <f t="shared" si="5"/>
        <v>1471.12</v>
      </c>
      <c r="AN6" s="33">
        <f t="shared" si="5"/>
        <v>243.86</v>
      </c>
      <c r="AO6" s="33">
        <f t="shared" si="5"/>
        <v>236.15</v>
      </c>
      <c r="AP6" s="33">
        <f t="shared" si="5"/>
        <v>232.81</v>
      </c>
      <c r="AQ6" s="33">
        <f t="shared" si="5"/>
        <v>184.13</v>
      </c>
      <c r="AR6" s="33">
        <f t="shared" si="5"/>
        <v>101.85</v>
      </c>
      <c r="AS6" s="32" t="str">
        <f>IF(AS7="","",IF(AS7="-","【-】","【"&amp;SUBSTITUTE(TEXT(AS7,"#,##0.00"),"-","△")&amp;"】"))</f>
        <v>【98.78】</v>
      </c>
      <c r="AT6" s="33" t="str">
        <f>IF(AT7="",NA(),AT7)</f>
        <v>-</v>
      </c>
      <c r="AU6" s="33" t="str">
        <f t="shared" ref="AU6:BC6" si="6">IF(AU7="",NA(),AU7)</f>
        <v>-</v>
      </c>
      <c r="AV6" s="33" t="str">
        <f t="shared" si="6"/>
        <v>-</v>
      </c>
      <c r="AW6" s="33">
        <f t="shared" si="6"/>
        <v>27.93</v>
      </c>
      <c r="AX6" s="33">
        <f t="shared" si="6"/>
        <v>15.48</v>
      </c>
      <c r="AY6" s="33">
        <f t="shared" si="6"/>
        <v>341.28</v>
      </c>
      <c r="AZ6" s="33">
        <f t="shared" si="6"/>
        <v>243.58</v>
      </c>
      <c r="BA6" s="33">
        <f t="shared" si="6"/>
        <v>290.19</v>
      </c>
      <c r="BB6" s="33">
        <f t="shared" si="6"/>
        <v>63.22</v>
      </c>
      <c r="BC6" s="33">
        <f t="shared" si="6"/>
        <v>49.07</v>
      </c>
      <c r="BD6" s="32" t="str">
        <f>IF(BD7="","",IF(BD7="-","【-】","【"&amp;SUBSTITUTE(TEXT(BD7,"#,##0.00"),"-","△")&amp;"】"))</f>
        <v>【58.70】</v>
      </c>
      <c r="BE6" s="33">
        <f>IF(BE7="",NA(),BE7)</f>
        <v>4553.54</v>
      </c>
      <c r="BF6" s="33">
        <f t="shared" ref="BF6:BN6" si="7">IF(BF7="",NA(),BF7)</f>
        <v>4420.17</v>
      </c>
      <c r="BG6" s="33">
        <f t="shared" si="7"/>
        <v>3597.16</v>
      </c>
      <c r="BH6" s="33">
        <f t="shared" si="7"/>
        <v>3455.29</v>
      </c>
      <c r="BI6" s="33">
        <f t="shared" si="7"/>
        <v>3239.07</v>
      </c>
      <c r="BJ6" s="33">
        <f t="shared" si="7"/>
        <v>1764.87</v>
      </c>
      <c r="BK6" s="33">
        <f t="shared" si="7"/>
        <v>1622.51</v>
      </c>
      <c r="BL6" s="33">
        <f t="shared" si="7"/>
        <v>1569.13</v>
      </c>
      <c r="BM6" s="33">
        <f t="shared" si="7"/>
        <v>1436</v>
      </c>
      <c r="BN6" s="33">
        <f t="shared" si="7"/>
        <v>1434.89</v>
      </c>
      <c r="BO6" s="32" t="str">
        <f>IF(BO7="","",IF(BO7="-","【-】","【"&amp;SUBSTITUTE(TEXT(BO7,"#,##0.00"),"-","△")&amp;"】"))</f>
        <v>【1,457.06】</v>
      </c>
      <c r="BP6" s="33">
        <f>IF(BP7="",NA(),BP7)</f>
        <v>32.31</v>
      </c>
      <c r="BQ6" s="33">
        <f t="shared" ref="BQ6:BY6" si="8">IF(BQ7="",NA(),BQ7)</f>
        <v>35.729999999999997</v>
      </c>
      <c r="BR6" s="33">
        <f t="shared" si="8"/>
        <v>37.29</v>
      </c>
      <c r="BS6" s="33">
        <f t="shared" si="8"/>
        <v>38.909999999999997</v>
      </c>
      <c r="BT6" s="33">
        <f t="shared" si="8"/>
        <v>28.22</v>
      </c>
      <c r="BU6" s="33">
        <f t="shared" si="8"/>
        <v>60.75</v>
      </c>
      <c r="BV6" s="33">
        <f t="shared" si="8"/>
        <v>62.83</v>
      </c>
      <c r="BW6" s="33">
        <f t="shared" si="8"/>
        <v>64.63</v>
      </c>
      <c r="BX6" s="33">
        <f t="shared" si="8"/>
        <v>66.56</v>
      </c>
      <c r="BY6" s="33">
        <f t="shared" si="8"/>
        <v>66.22</v>
      </c>
      <c r="BZ6" s="32" t="str">
        <f>IF(BZ7="","",IF(BZ7="-","【-】","【"&amp;SUBSTITUTE(TEXT(BZ7,"#,##0.00"),"-","△")&amp;"】"))</f>
        <v>【64.73】</v>
      </c>
      <c r="CA6" s="33">
        <f>IF(CA7="",NA(),CA7)</f>
        <v>458.69</v>
      </c>
      <c r="CB6" s="33">
        <f t="shared" ref="CB6:CJ6" si="9">IF(CB7="",NA(),CB7)</f>
        <v>415.17</v>
      </c>
      <c r="CC6" s="33">
        <f t="shared" si="9"/>
        <v>439.85</v>
      </c>
      <c r="CD6" s="33">
        <f t="shared" si="9"/>
        <v>430.72</v>
      </c>
      <c r="CE6" s="33">
        <f t="shared" si="9"/>
        <v>589.17999999999995</v>
      </c>
      <c r="CF6" s="33">
        <f t="shared" si="9"/>
        <v>256</v>
      </c>
      <c r="CG6" s="33">
        <f t="shared" si="9"/>
        <v>250.43</v>
      </c>
      <c r="CH6" s="33">
        <f t="shared" si="9"/>
        <v>245.75</v>
      </c>
      <c r="CI6" s="33">
        <f t="shared" si="9"/>
        <v>244.29</v>
      </c>
      <c r="CJ6" s="33">
        <f t="shared" si="9"/>
        <v>246.72</v>
      </c>
      <c r="CK6" s="32" t="str">
        <f>IF(CK7="","",IF(CK7="-","【-】","【"&amp;SUBSTITUTE(TEXT(CK7,"#,##0.00"),"-","△")&amp;"】"))</f>
        <v>【250.25】</v>
      </c>
      <c r="CL6" s="33">
        <f>IF(CL7="",NA(),CL7)</f>
        <v>47.32</v>
      </c>
      <c r="CM6" s="33">
        <f t="shared" ref="CM6:CU6" si="10">IF(CM7="",NA(),CM7)</f>
        <v>44.85</v>
      </c>
      <c r="CN6" s="33">
        <f t="shared" si="10"/>
        <v>43.02</v>
      </c>
      <c r="CO6" s="33">
        <f t="shared" si="10"/>
        <v>42.15</v>
      </c>
      <c r="CP6" s="33">
        <f t="shared" si="10"/>
        <v>40.46</v>
      </c>
      <c r="CQ6" s="33">
        <f t="shared" si="10"/>
        <v>41.59</v>
      </c>
      <c r="CR6" s="33">
        <f t="shared" si="10"/>
        <v>42.31</v>
      </c>
      <c r="CS6" s="33">
        <f t="shared" si="10"/>
        <v>43.65</v>
      </c>
      <c r="CT6" s="33">
        <f t="shared" si="10"/>
        <v>43.58</v>
      </c>
      <c r="CU6" s="33">
        <f t="shared" si="10"/>
        <v>41.35</v>
      </c>
      <c r="CV6" s="32" t="str">
        <f>IF(CV7="","",IF(CV7="-","【-】","【"&amp;SUBSTITUTE(TEXT(CV7,"#,##0.00"),"-","△")&amp;"】"))</f>
        <v>【40.31】</v>
      </c>
      <c r="CW6" s="33">
        <f>IF(CW7="",NA(),CW7)</f>
        <v>87.28</v>
      </c>
      <c r="CX6" s="33">
        <f t="shared" ref="CX6:DF6" si="11">IF(CX7="",NA(),CX7)</f>
        <v>89.98</v>
      </c>
      <c r="CY6" s="33">
        <f t="shared" si="11"/>
        <v>84.78</v>
      </c>
      <c r="CZ6" s="33">
        <f t="shared" si="11"/>
        <v>83.92</v>
      </c>
      <c r="DA6" s="33">
        <f t="shared" si="11"/>
        <v>82.04</v>
      </c>
      <c r="DB6" s="33">
        <f t="shared" si="11"/>
        <v>80.47</v>
      </c>
      <c r="DC6" s="33">
        <f t="shared" si="11"/>
        <v>81.3</v>
      </c>
      <c r="DD6" s="33">
        <f t="shared" si="11"/>
        <v>82.2</v>
      </c>
      <c r="DE6" s="33">
        <f t="shared" si="11"/>
        <v>82.35</v>
      </c>
      <c r="DF6" s="33">
        <f t="shared" si="11"/>
        <v>82.9</v>
      </c>
      <c r="DG6" s="32" t="str">
        <f>IF(DG7="","",IF(DG7="-","【-】","【"&amp;SUBSTITUTE(TEXT(DG7,"#,##0.00"),"-","△")&amp;"】"))</f>
        <v>【81.28】</v>
      </c>
      <c r="DH6" s="33">
        <f>IF(DH7="",NA(),DH7)</f>
        <v>3.71</v>
      </c>
      <c r="DI6" s="33">
        <f t="shared" ref="DI6:DQ6" si="12">IF(DI7="",NA(),DI7)</f>
        <v>4.6500000000000004</v>
      </c>
      <c r="DJ6" s="33">
        <f t="shared" si="12"/>
        <v>5.56</v>
      </c>
      <c r="DK6" s="33">
        <f t="shared" si="12"/>
        <v>17.760000000000002</v>
      </c>
      <c r="DL6" s="33">
        <f t="shared" si="12"/>
        <v>20.079999999999998</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382019</v>
      </c>
      <c r="D7" s="35">
        <v>46</v>
      </c>
      <c r="E7" s="35">
        <v>17</v>
      </c>
      <c r="F7" s="35">
        <v>4</v>
      </c>
      <c r="G7" s="35">
        <v>0</v>
      </c>
      <c r="H7" s="35" t="s">
        <v>96</v>
      </c>
      <c r="I7" s="35" t="s">
        <v>97</v>
      </c>
      <c r="J7" s="35" t="s">
        <v>98</v>
      </c>
      <c r="K7" s="35" t="s">
        <v>99</v>
      </c>
      <c r="L7" s="35" t="s">
        <v>100</v>
      </c>
      <c r="M7" s="36" t="s">
        <v>101</v>
      </c>
      <c r="N7" s="36">
        <v>71.12</v>
      </c>
      <c r="O7" s="36">
        <v>0.15</v>
      </c>
      <c r="P7" s="36">
        <v>57.26</v>
      </c>
      <c r="Q7" s="36">
        <v>3315</v>
      </c>
      <c r="R7" s="36">
        <v>517057</v>
      </c>
      <c r="S7" s="36">
        <v>429.37</v>
      </c>
      <c r="T7" s="36">
        <v>1204.22</v>
      </c>
      <c r="U7" s="36">
        <v>774</v>
      </c>
      <c r="V7" s="36">
        <v>0.35</v>
      </c>
      <c r="W7" s="36">
        <v>2211.4299999999998</v>
      </c>
      <c r="X7" s="36">
        <v>65.66</v>
      </c>
      <c r="Y7" s="36">
        <v>68.45</v>
      </c>
      <c r="Z7" s="36">
        <v>67.52</v>
      </c>
      <c r="AA7" s="36">
        <v>81.86</v>
      </c>
      <c r="AB7" s="36">
        <v>69.52</v>
      </c>
      <c r="AC7" s="36">
        <v>91.52</v>
      </c>
      <c r="AD7" s="36">
        <v>94.73</v>
      </c>
      <c r="AE7" s="36">
        <v>96.59</v>
      </c>
      <c r="AF7" s="36">
        <v>101.24</v>
      </c>
      <c r="AG7" s="36">
        <v>100.94</v>
      </c>
      <c r="AH7" s="36">
        <v>100.36</v>
      </c>
      <c r="AI7" s="36">
        <v>873.82</v>
      </c>
      <c r="AJ7" s="36">
        <v>1040.3</v>
      </c>
      <c r="AK7" s="36">
        <v>1089.45</v>
      </c>
      <c r="AL7" s="36">
        <v>1235.45</v>
      </c>
      <c r="AM7" s="36">
        <v>1471.12</v>
      </c>
      <c r="AN7" s="36">
        <v>243.86</v>
      </c>
      <c r="AO7" s="36">
        <v>236.15</v>
      </c>
      <c r="AP7" s="36">
        <v>232.81</v>
      </c>
      <c r="AQ7" s="36">
        <v>184.13</v>
      </c>
      <c r="AR7" s="36">
        <v>101.85</v>
      </c>
      <c r="AS7" s="36">
        <v>98.78</v>
      </c>
      <c r="AT7" s="36" t="s">
        <v>101</v>
      </c>
      <c r="AU7" s="36" t="s">
        <v>101</v>
      </c>
      <c r="AV7" s="36" t="s">
        <v>101</v>
      </c>
      <c r="AW7" s="36">
        <v>27.93</v>
      </c>
      <c r="AX7" s="36">
        <v>15.48</v>
      </c>
      <c r="AY7" s="36">
        <v>341.28</v>
      </c>
      <c r="AZ7" s="36">
        <v>243.58</v>
      </c>
      <c r="BA7" s="36">
        <v>290.19</v>
      </c>
      <c r="BB7" s="36">
        <v>63.22</v>
      </c>
      <c r="BC7" s="36">
        <v>49.07</v>
      </c>
      <c r="BD7" s="36">
        <v>58.7</v>
      </c>
      <c r="BE7" s="36">
        <v>4553.54</v>
      </c>
      <c r="BF7" s="36">
        <v>4420.17</v>
      </c>
      <c r="BG7" s="36">
        <v>3597.16</v>
      </c>
      <c r="BH7" s="36">
        <v>3455.29</v>
      </c>
      <c r="BI7" s="36">
        <v>3239.07</v>
      </c>
      <c r="BJ7" s="36">
        <v>1764.87</v>
      </c>
      <c r="BK7" s="36">
        <v>1622.51</v>
      </c>
      <c r="BL7" s="36">
        <v>1569.13</v>
      </c>
      <c r="BM7" s="36">
        <v>1436</v>
      </c>
      <c r="BN7" s="36">
        <v>1434.89</v>
      </c>
      <c r="BO7" s="36">
        <v>1457.06</v>
      </c>
      <c r="BP7" s="36">
        <v>32.31</v>
      </c>
      <c r="BQ7" s="36">
        <v>35.729999999999997</v>
      </c>
      <c r="BR7" s="36">
        <v>37.29</v>
      </c>
      <c r="BS7" s="36">
        <v>38.909999999999997</v>
      </c>
      <c r="BT7" s="36">
        <v>28.22</v>
      </c>
      <c r="BU7" s="36">
        <v>60.75</v>
      </c>
      <c r="BV7" s="36">
        <v>62.83</v>
      </c>
      <c r="BW7" s="36">
        <v>64.63</v>
      </c>
      <c r="BX7" s="36">
        <v>66.56</v>
      </c>
      <c r="BY7" s="36">
        <v>66.22</v>
      </c>
      <c r="BZ7" s="36">
        <v>64.73</v>
      </c>
      <c r="CA7" s="36">
        <v>458.69</v>
      </c>
      <c r="CB7" s="36">
        <v>415.17</v>
      </c>
      <c r="CC7" s="36">
        <v>439.85</v>
      </c>
      <c r="CD7" s="36">
        <v>430.72</v>
      </c>
      <c r="CE7" s="36">
        <v>589.17999999999995</v>
      </c>
      <c r="CF7" s="36">
        <v>256</v>
      </c>
      <c r="CG7" s="36">
        <v>250.43</v>
      </c>
      <c r="CH7" s="36">
        <v>245.75</v>
      </c>
      <c r="CI7" s="36">
        <v>244.29</v>
      </c>
      <c r="CJ7" s="36">
        <v>246.72</v>
      </c>
      <c r="CK7" s="36">
        <v>250.25</v>
      </c>
      <c r="CL7" s="36">
        <v>47.32</v>
      </c>
      <c r="CM7" s="36">
        <v>44.85</v>
      </c>
      <c r="CN7" s="36">
        <v>43.02</v>
      </c>
      <c r="CO7" s="36">
        <v>42.15</v>
      </c>
      <c r="CP7" s="36">
        <v>40.46</v>
      </c>
      <c r="CQ7" s="36">
        <v>41.59</v>
      </c>
      <c r="CR7" s="36">
        <v>42.31</v>
      </c>
      <c r="CS7" s="36">
        <v>43.65</v>
      </c>
      <c r="CT7" s="36">
        <v>43.58</v>
      </c>
      <c r="CU7" s="36">
        <v>41.35</v>
      </c>
      <c r="CV7" s="36">
        <v>40.31</v>
      </c>
      <c r="CW7" s="36">
        <v>87.28</v>
      </c>
      <c r="CX7" s="36">
        <v>89.98</v>
      </c>
      <c r="CY7" s="36">
        <v>84.78</v>
      </c>
      <c r="CZ7" s="36">
        <v>83.92</v>
      </c>
      <c r="DA7" s="36">
        <v>82.04</v>
      </c>
      <c r="DB7" s="36">
        <v>80.47</v>
      </c>
      <c r="DC7" s="36">
        <v>81.3</v>
      </c>
      <c r="DD7" s="36">
        <v>82.2</v>
      </c>
      <c r="DE7" s="36">
        <v>82.35</v>
      </c>
      <c r="DF7" s="36">
        <v>82.9</v>
      </c>
      <c r="DG7" s="36">
        <v>81.28</v>
      </c>
      <c r="DH7" s="36">
        <v>3.71</v>
      </c>
      <c r="DI7" s="36">
        <v>4.6500000000000004</v>
      </c>
      <c r="DJ7" s="36">
        <v>5.56</v>
      </c>
      <c r="DK7" s="36">
        <v>17.760000000000002</v>
      </c>
      <c r="DL7" s="36">
        <v>20.079999999999998</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0.1</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2017-02-15T02:13:33Z</cp:lastPrinted>
  <dcterms:created xsi:type="dcterms:W3CDTF">2017-02-08T02:40:03Z</dcterms:created>
  <dcterms:modified xsi:type="dcterms:W3CDTF">2017-02-21T02:27:36Z</dcterms:modified>
  <cp:category/>
</cp:coreProperties>
</file>