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<sst xmlns="http://schemas.openxmlformats.org/spreadsheetml/2006/main" count="221" uniqueCount="111">
  <si>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</si>
  <si>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</si>
  <si>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</si>
  <si>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</si>
  <si>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</si>
  <si>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</si>
  <si>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</si>
  <si>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</si>
  <si>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</si>
  <si>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</si>
  <si>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</si>
  <si>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</si>
  <si>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</si>
  <si>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</si>
  <si>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</si>
  <si>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</si>
  <si>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</si>
  <si>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</si>
  <si>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</si>
  <si>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</si>
  <si>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</si>
  <si>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</si>
  <si>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</si>
  <si>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</si>
  <si>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</si>
  <si>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</si>
  <si>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</si>
  <si>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</si>
  <si>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</si>
  <si>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</si>
  <si>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</si>
  <si>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</si>
  <si>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</si>
  <si>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</si>
  <si>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</si>
  <si>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</si>
  <si>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</si>
  <si>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</si>
  <si>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</si>
  <si>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</si>
  <si>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</si>
  <si>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</si>
  <si>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</si>
  <si>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</si>
  <si>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</si>
  <si>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</si>
  <si>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</si>
  <si>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</si>
  <si>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</si>
  <si>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</si>
  <si>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</si>
  <si>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</si>
  <si>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</si>
  <si>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</si>
  <si>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</si>
  <si>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</si>
  <si>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</si>
  <si>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</si>
  <si>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</si>
  <si>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</si>
  <si>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</si>
  <si>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</si>
  <si>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</si>
  <si>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</si>
  <si>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</si>
  <si>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</si>
  <si>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</si>
  <si>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</si>
  <si>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</si>
  <si>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</si>
  <si>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</si>
  <si>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</si>
  <si>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</si>
  <si>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</si>
  <si>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</si>
  <si>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</si>
  <si>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</si>
  <si>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</si>
  <si>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</si>
  <si>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</si>
  <si>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</si>
  <si>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</si>
  <si>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</si>
  <si>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</si>
  <si>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</si>
  <si>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</si>
  <si>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</si>
  <si>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</si>
  <si>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</si>
  <si>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</si>
  <si>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</si>
  <si>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</si>
  <si>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</si>
  <si>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</si>
  <si>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</si>
  <si>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</si>
  <si>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</si>
  <si>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</si>
  <si>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</si>
  <si>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公共下水道</t>
  </si>
  <si>
    <t>Bd1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</si>
  <si>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</si>
  <si>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</si>
  <si>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</si>
  <si>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</si>
  <si>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</si>
  <si>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</si>
  <si>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</si>
  <si>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治処理区については、昭和28年に事業着手し、昭和51年に今治浄化センターが完成し汚水処理を開始している。供用開始後40年を経過する今治処理区の処理場については、中央監視設備等に経年劣化が見られるため、長寿命化計画に基づく改築工事を行っており、ポンプ場については、計装設備、機械設備に経年劣化が見られるため、改築工事を行っている。
　管渠改善率については、類似団体平均値を下回っているが、当初に整備した合流地区については、平成28年度から長寿命化計画に基づく老朽管対策事業を行っている。　</t>
    <rPh sb="1" eb="3">
      <t>イマバリ</t>
    </rPh>
    <rPh sb="3" eb="6">
      <t>ショリク</t>
    </rPh>
    <rPh sb="12" eb="14">
      <t>ショウワ</t>
    </rPh>
    <rPh sb="16" eb="17">
      <t>ネン</t>
    </rPh>
    <rPh sb="18" eb="20">
      <t>ジギョウ</t>
    </rPh>
    <rPh sb="20" eb="22">
      <t>チャクシュ</t>
    </rPh>
    <rPh sb="24" eb="26">
      <t>ショウワ</t>
    </rPh>
    <rPh sb="28" eb="29">
      <t>ネン</t>
    </rPh>
    <rPh sb="30" eb="34">
      <t>イマバリジョウカ</t>
    </rPh>
    <rPh sb="39" eb="41">
      <t>カンセイ</t>
    </rPh>
    <rPh sb="42" eb="44">
      <t>オスイ</t>
    </rPh>
    <rPh sb="44" eb="46">
      <t>ショリ</t>
    </rPh>
    <rPh sb="47" eb="49">
      <t>カイシ</t>
    </rPh>
    <rPh sb="54" eb="56">
      <t>キョウヨウ</t>
    </rPh>
    <rPh sb="56" eb="59">
      <t>カイシゴ</t>
    </rPh>
    <rPh sb="61" eb="62">
      <t>ネン</t>
    </rPh>
    <rPh sb="63" eb="65">
      <t>ケイカ</t>
    </rPh>
    <rPh sb="67" eb="69">
      <t>イマバリ</t>
    </rPh>
    <rPh sb="69" eb="72">
      <t>ショリク</t>
    </rPh>
    <rPh sb="73" eb="76">
      <t>ショリジョウ</t>
    </rPh>
    <rPh sb="82" eb="84">
      <t>チュウオウ</t>
    </rPh>
    <rPh sb="84" eb="86">
      <t>カンシ</t>
    </rPh>
    <rPh sb="86" eb="88">
      <t>セツビ</t>
    </rPh>
    <rPh sb="88" eb="89">
      <t>トウ</t>
    </rPh>
    <rPh sb="90" eb="92">
      <t>ケイネン</t>
    </rPh>
    <rPh sb="92" eb="94">
      <t>レッカ</t>
    </rPh>
    <rPh sb="95" eb="96">
      <t>ミ</t>
    </rPh>
    <rPh sb="102" eb="106">
      <t>チョウジュミョウカ</t>
    </rPh>
    <rPh sb="106" eb="108">
      <t>ケイカク</t>
    </rPh>
    <rPh sb="109" eb="110">
      <t>モト</t>
    </rPh>
    <rPh sb="112" eb="114">
      <t>カイチク</t>
    </rPh>
    <rPh sb="114" eb="116">
      <t>コウジ</t>
    </rPh>
    <rPh sb="117" eb="118">
      <t>オコナ</t>
    </rPh>
    <rPh sb="126" eb="127">
      <t>ジョウ</t>
    </rPh>
    <rPh sb="133" eb="135">
      <t>ケイソウ</t>
    </rPh>
    <rPh sb="135" eb="137">
      <t>セツビ</t>
    </rPh>
    <rPh sb="138" eb="140">
      <t>キカイ</t>
    </rPh>
    <rPh sb="140" eb="142">
      <t>セツビ</t>
    </rPh>
    <rPh sb="143" eb="145">
      <t>ケイネン</t>
    </rPh>
    <rPh sb="145" eb="147">
      <t>レッカ</t>
    </rPh>
    <rPh sb="148" eb="149">
      <t>ミ</t>
    </rPh>
    <rPh sb="155" eb="157">
      <t>カイチク</t>
    </rPh>
    <rPh sb="157" eb="159">
      <t>コウジ</t>
    </rPh>
    <rPh sb="160" eb="161">
      <t>オコナ</t>
    </rPh>
    <rPh sb="168" eb="170">
      <t>カンキョ</t>
    </rPh>
    <rPh sb="170" eb="173">
      <t>カイゼンリツ</t>
    </rPh>
    <rPh sb="179" eb="181">
      <t>ルイジ</t>
    </rPh>
    <rPh sb="181" eb="183">
      <t>ダンタイ</t>
    </rPh>
    <rPh sb="183" eb="186">
      <t>ヘイキンチ</t>
    </rPh>
    <rPh sb="187" eb="189">
      <t>シタマワ</t>
    </rPh>
    <rPh sb="195" eb="197">
      <t>トウショ</t>
    </rPh>
    <rPh sb="198" eb="200">
      <t>セイビ</t>
    </rPh>
    <rPh sb="202" eb="204">
      <t>ゴウリュウ</t>
    </rPh>
    <rPh sb="204" eb="206">
      <t>チク</t>
    </rPh>
    <rPh sb="212" eb="214">
      <t>ヘイセイ</t>
    </rPh>
    <rPh sb="216" eb="218">
      <t>ネンド</t>
    </rPh>
    <rPh sb="220" eb="224">
      <t>チョウジュミョウカ</t>
    </rPh>
    <rPh sb="224" eb="226">
      <t>ケイカク</t>
    </rPh>
    <rPh sb="227" eb="228">
      <t>モト</t>
    </rPh>
    <rPh sb="230" eb="233">
      <t>ロウキュウカン</t>
    </rPh>
    <rPh sb="233" eb="235">
      <t>タイサク</t>
    </rPh>
    <rPh sb="235" eb="237">
      <t>ジギョウ</t>
    </rPh>
    <rPh sb="238" eb="239">
      <t>オコナ</t>
    </rPh>
    <phoneticPr fontId="5"/>
  </si>
  <si>
    <r>
      <t xml:space="preserve"> 処理場3箇所、汚水中継ポンプ場6箇所、汚水マンホールポンプ31箇所を有しており、その建設に係る資本費と老朽施設の更新に係る資本費が高いため、汚水処理原価が類似団体平均値と比べて高くなっている。
　平成28年度から地方公営企業法の一部適用を行い企業会計へ移行するにあたり、平成27年度は平成28年3月31日で打ち切り決算を行ったため、収益的収支比率、経費回収率及び企業債残高対事業規模比率が前年度より悪化している。
　</t>
    </r>
    <r>
      <rPr>
        <sz val="11"/>
        <rFont val="ＭＳ ゴシック"/>
        <family val="3"/>
        <charset val="128"/>
      </rPr>
      <t>人口減少や節水機器の普</t>
    </r>
    <r>
      <rPr>
        <sz val="11"/>
        <color theme="1"/>
        <rFont val="ＭＳ ゴシック"/>
        <family val="3"/>
        <charset val="128"/>
      </rPr>
      <t xml:space="preserve">及、社会情勢の変化による企業の上水道使用量の減少等により施設利用率は類似団体平均値と比べて低くなっているが、今後処理区域を見直し、より効率的な区域を重点的に整備することで、有収水量の増加と施設利用率の向上を図る予定である。
　未接続世帯への接続促進により水洗化率については,類似団体平均値と比べて高くなっている。
</t>
    </r>
    <rPh sb="78" eb="80">
      <t>ルイジ</t>
    </rPh>
    <rPh sb="80" eb="82">
      <t>ダンタイ</t>
    </rPh>
    <rPh sb="82" eb="85">
      <t>ヘイキンチ</t>
    </rPh>
    <rPh sb="86" eb="87">
      <t>クラ</t>
    </rPh>
    <rPh sb="99" eb="101">
      <t>ヘイセイ</t>
    </rPh>
    <rPh sb="103" eb="104">
      <t>ネン</t>
    </rPh>
    <rPh sb="104" eb="105">
      <t>ド</t>
    </rPh>
    <rPh sb="107" eb="109">
      <t>チホウ</t>
    </rPh>
    <rPh sb="109" eb="111">
      <t>コウエイ</t>
    </rPh>
    <rPh sb="111" eb="113">
      <t>キギョウ</t>
    </rPh>
    <rPh sb="113" eb="114">
      <t>ホウ</t>
    </rPh>
    <rPh sb="115" eb="117">
      <t>イチブ</t>
    </rPh>
    <rPh sb="117" eb="119">
      <t>テキヨウ</t>
    </rPh>
    <rPh sb="120" eb="121">
      <t>オコナ</t>
    </rPh>
    <rPh sb="122" eb="124">
      <t>キギョウ</t>
    </rPh>
    <rPh sb="124" eb="126">
      <t>カイケイ</t>
    </rPh>
    <rPh sb="127" eb="129">
      <t>イコウ</t>
    </rPh>
    <rPh sb="136" eb="138">
      <t>ヘイセイ</t>
    </rPh>
    <rPh sb="140" eb="142">
      <t>ネンド</t>
    </rPh>
    <rPh sb="143" eb="145">
      <t>ヘイセイ</t>
    </rPh>
    <rPh sb="147" eb="148">
      <t>ネン</t>
    </rPh>
    <rPh sb="149" eb="150">
      <t>ガツ</t>
    </rPh>
    <rPh sb="152" eb="153">
      <t>ニチ</t>
    </rPh>
    <rPh sb="154" eb="155">
      <t>ウ</t>
    </rPh>
    <rPh sb="156" eb="157">
      <t>キ</t>
    </rPh>
    <rPh sb="158" eb="160">
      <t>ケッサン</t>
    </rPh>
    <rPh sb="161" eb="162">
      <t>オコナ</t>
    </rPh>
    <rPh sb="248" eb="250">
      <t>シセツ</t>
    </rPh>
    <rPh sb="250" eb="253">
      <t>リヨウリツ</t>
    </rPh>
    <rPh sb="254" eb="256">
      <t>ルイジ</t>
    </rPh>
    <rPh sb="256" eb="258">
      <t>ダンタイ</t>
    </rPh>
    <rPh sb="258" eb="261">
      <t>ヘイキンチ</t>
    </rPh>
    <rPh sb="262" eb="263">
      <t>クラ</t>
    </rPh>
    <rPh sb="274" eb="276">
      <t>コンゴ</t>
    </rPh>
    <rPh sb="276" eb="278">
      <t>ショリ</t>
    </rPh>
    <rPh sb="278" eb="280">
      <t>クイキ</t>
    </rPh>
    <rPh sb="281" eb="283">
      <t>ミナオ</t>
    </rPh>
    <rPh sb="287" eb="290">
      <t>コウリツテキ</t>
    </rPh>
    <rPh sb="291" eb="293">
      <t>クイキ</t>
    </rPh>
    <rPh sb="294" eb="297">
      <t>ジュウテンテキ</t>
    </rPh>
    <rPh sb="298" eb="300">
      <t>セイビ</t>
    </rPh>
    <rPh sb="306" eb="308">
      <t>ユウシュウ</t>
    </rPh>
    <rPh sb="308" eb="310">
      <t>スイリョウ</t>
    </rPh>
    <rPh sb="311" eb="313">
      <t>ゾウカ</t>
    </rPh>
    <rPh sb="314" eb="316">
      <t>シセツ</t>
    </rPh>
    <rPh sb="316" eb="319">
      <t>リヨウリツ</t>
    </rPh>
    <rPh sb="320" eb="322">
      <t>コウジョウ</t>
    </rPh>
    <rPh sb="323" eb="324">
      <t>ハカ</t>
    </rPh>
    <rPh sb="325" eb="327">
      <t>ヨテイ</t>
    </rPh>
    <rPh sb="347" eb="350">
      <t>スイセンカ</t>
    </rPh>
    <rPh sb="350" eb="351">
      <t>リツ</t>
    </rPh>
    <rPh sb="357" eb="359">
      <t>ルイジ</t>
    </rPh>
    <rPh sb="359" eb="361">
      <t>ダンタイ</t>
    </rPh>
    <rPh sb="361" eb="364">
      <t>ヘイキンチ</t>
    </rPh>
    <rPh sb="365" eb="366">
      <t>クラ</t>
    </rPh>
    <rPh sb="368" eb="369">
      <t>タカ</t>
    </rPh>
    <phoneticPr fontId="5"/>
  </si>
  <si>
    <t>　長寿命化計画に基づき施設の老朽化対策に取り組んでいるが、新たにストックマネジメント計画を策定し施設全体での最適な改築更新を行うこととしている。また、施設の重要度に応じ、順次耐震化等の地震対策を実施していく予定である。整備事業のピークは過ぎているため、地方債償還金については逓減することから、汚水処理原価についても逓減し、経費回収率も改善すると考えている。
　また、資産の老朽化や人口減少等に伴う料金収入の減少に対応するため、平成28年度に策定する経営戦略に沿って、経営基盤強化と財政マネジメントの向上を図る。</t>
    <rPh sb="29" eb="30">
      <t>アラ</t>
    </rPh>
    <rPh sb="42" eb="44">
      <t>ケイカク</t>
    </rPh>
    <rPh sb="45" eb="47">
      <t>サクテイ</t>
    </rPh>
    <rPh sb="48" eb="50">
      <t>シセツ</t>
    </rPh>
    <rPh sb="50" eb="52">
      <t>ゼンタイ</t>
    </rPh>
    <rPh sb="54" eb="56">
      <t>サイテキ</t>
    </rPh>
    <rPh sb="57" eb="59">
      <t>カイチク</t>
    </rPh>
    <rPh sb="59" eb="61">
      <t>コウシン</t>
    </rPh>
    <rPh sb="62" eb="63">
      <t>オコナ</t>
    </rPh>
    <rPh sb="109" eb="111">
      <t>セイビ</t>
    </rPh>
    <rPh sb="161" eb="163">
      <t>ケイヒ</t>
    </rPh>
    <rPh sb="163" eb="166">
      <t>カイシュウリツ</t>
    </rPh>
    <rPh sb="167" eb="169">
      <t>カイゼン</t>
    </rPh>
    <rPh sb="172" eb="173">
      <t>カンガ</t>
    </rPh>
    <rPh sb="183" eb="185">
      <t>シサン</t>
    </rPh>
    <rPh sb="186" eb="189">
      <t>ロウキュウカ</t>
    </rPh>
    <rPh sb="190" eb="192">
      <t>ジンコウ</t>
    </rPh>
    <rPh sb="192" eb="194">
      <t>ゲンショウ</t>
    </rPh>
    <rPh sb="194" eb="195">
      <t>トウ</t>
    </rPh>
    <rPh sb="196" eb="197">
      <t>トモナ</t>
    </rPh>
    <rPh sb="198" eb="200">
      <t>リョウキン</t>
    </rPh>
    <rPh sb="200" eb="202">
      <t>シュウニュウ</t>
    </rPh>
    <rPh sb="203" eb="205">
      <t>ゲンショウ</t>
    </rPh>
    <rPh sb="206" eb="208">
      <t>タイオウ</t>
    </rPh>
    <rPh sb="213" eb="215">
      <t>ヘイセイ</t>
    </rPh>
    <rPh sb="217" eb="219">
      <t>ネンド</t>
    </rPh>
    <rPh sb="220" eb="222">
      <t>サクテイ</t>
    </rPh>
    <rPh sb="224" eb="226">
      <t>ケイエイ</t>
    </rPh>
    <rPh sb="226" eb="228">
      <t>センリャク</t>
    </rPh>
    <rPh sb="229" eb="230">
      <t>ソ</t>
    </rPh>
    <rPh sb="233" eb="235">
      <t>ケイエイ</t>
    </rPh>
    <rPh sb="235" eb="237">
      <t>キバン</t>
    </rPh>
    <rPh sb="237" eb="239">
      <t>キョウカ</t>
    </rPh>
    <rPh sb="240" eb="242">
      <t>ザイセイ</t>
    </rPh>
    <rPh sb="249" eb="251">
      <t>コウジョウ</t>
    </rPh>
    <rPh sb="252" eb="253">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</si>
</sst>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7"/>
    <cellStyle name="標準 2 3 4" xfId="24"/>
    <cellStyle name="標準 2 3 5" xfId="21"/>
    <cellStyle name="標準 2 4" xfId="10"/>
    <cellStyle name="標準 2 5" xfId="26"/>
    <cellStyle name="標準 2 6" xfId="23"/>
    <cellStyle name="標準 2 7" xfId="20"/>
    <cellStyle name="標準 2_【重要】（県）指数表_書式まとめ" xfId="11"/>
    <cellStyle name="標準 3" xfId="12"/>
    <cellStyle name="標準 3 2" xfId="13"/>
    <cellStyle name="標準 3 2 2" xfId="14"/>
    <cellStyle name="標準 3 3" xfId="15"/>
    <cellStyle name="標準 4" xfId="16"/>
    <cellStyle name="標準 4 2" xfId="28"/>
    <cellStyle name="標準 4 3" xfId="25"/>
    <cellStyle name="標準 4 4"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0.02</c:v>
                </c:pt>
                <c:pt idx="1">
                  <c:v>0.01</c:v>
                </c:pt>
                <c:pt idx="2">
                  <c:v>0.01</c:v>
                </c:pt>
                <c:pt idx="3">
                  <c:v>0.03</c:v>
                </c:pt>
                <c:pt idx="4">
                  <c:v>0.04</c:v>
                </c:pt>
              </c:numCache>
            </c:numRef>
          </c:val>
        </c:ser>
        <c:dLbls>
          <c:showLegendKey val="0"/>
          <c:showVal val="0"/>
          <c:showCatName val="0"/>
          <c:showSerName val="0"/>
          <c:showPercent val="0"/>
          <c:showBubbleSize val="0"/>
        </c:dLbls>
        <c:gapWidth val="150"/>
        <c:axId val="159287552"/>
        <c:axId val="1592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159287552"/>
        <c:axId val="159293824"/>
      </c:lineChart>
      <c:dateAx>
        <c:axId val="159287552"/>
        <c:scaling>
          <c:orientation val="minMax"/>
        </c:scaling>
        <c:delete val="1"/>
        <c:axPos val="b"/>
        <c:numFmt formatCode="ge" sourceLinked="1"/>
        <c:majorTickMark val="none"/>
        <c:minorTickMark val="none"/>
        <c:tickLblPos val="none"/>
        <c:crossAx val="159293824"/>
        <c:crosses val="autoZero"/>
        <c:auto val="1"/>
        <c:lblOffset val="100"/>
        <c:baseTimeUnit val="years"/>
      </c:dateAx>
      <c:valAx>
        <c:axId val="1592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63.06</c:v>
                </c:pt>
                <c:pt idx="1">
                  <c:v>61.68</c:v>
                </c:pt>
                <c:pt idx="2">
                  <c:v>64.150000000000006</c:v>
                </c:pt>
                <c:pt idx="3">
                  <c:v>64.55</c:v>
                </c:pt>
                <c:pt idx="4">
                  <c:v>64.239999999999995</c:v>
                </c:pt>
              </c:numCache>
            </c:numRef>
          </c:val>
        </c:ser>
        <c:dLbls>
          <c:showLegendKey val="0"/>
          <c:showVal val="0"/>
          <c:showCatName val="0"/>
          <c:showSerName val="0"/>
          <c:showPercent val="0"/>
          <c:showBubbleSize val="0"/>
        </c:dLbls>
        <c:gapWidth val="150"/>
        <c:axId val="166558720"/>
        <c:axId val="1665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166558720"/>
        <c:axId val="166585472"/>
      </c:lineChart>
      <c:dateAx>
        <c:axId val="166558720"/>
        <c:scaling>
          <c:orientation val="minMax"/>
        </c:scaling>
        <c:delete val="1"/>
        <c:axPos val="b"/>
        <c:numFmt formatCode="ge" sourceLinked="1"/>
        <c:majorTickMark val="none"/>
        <c:minorTickMark val="none"/>
        <c:tickLblPos val="none"/>
        <c:crossAx val="166585472"/>
        <c:crosses val="autoZero"/>
        <c:auto val="1"/>
        <c:lblOffset val="100"/>
        <c:baseTimeUnit val="years"/>
      </c:dateAx>
      <c:valAx>
        <c:axId val="1665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92.3</c:v>
                </c:pt>
                <c:pt idx="1">
                  <c:v>92.52</c:v>
                </c:pt>
                <c:pt idx="2">
                  <c:v>92.56</c:v>
                </c:pt>
                <c:pt idx="3">
                  <c:v>93.15</c:v>
                </c:pt>
                <c:pt idx="4">
                  <c:v>92.11</c:v>
                </c:pt>
              </c:numCache>
            </c:numRef>
          </c:val>
        </c:ser>
        <c:dLbls>
          <c:showLegendKey val="0"/>
          <c:showVal val="0"/>
          <c:showCatName val="0"/>
          <c:showSerName val="0"/>
          <c:showPercent val="0"/>
          <c:showBubbleSize val="0"/>
        </c:dLbls>
        <c:gapWidth val="150"/>
        <c:axId val="166275712"/>
        <c:axId val="16628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166275712"/>
        <c:axId val="166281984"/>
      </c:lineChart>
      <c:dateAx>
        <c:axId val="166275712"/>
        <c:scaling>
          <c:orientation val="minMax"/>
        </c:scaling>
        <c:delete val="1"/>
        <c:axPos val="b"/>
        <c:numFmt formatCode="ge" sourceLinked="1"/>
        <c:majorTickMark val="none"/>
        <c:minorTickMark val="none"/>
        <c:tickLblPos val="none"/>
        <c:crossAx val="166281984"/>
        <c:crosses val="autoZero"/>
        <c:auto val="1"/>
        <c:lblOffset val="100"/>
        <c:baseTimeUnit val="years"/>
      </c:dateAx>
      <c:valAx>
        <c:axId val="166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76.239999999999995</c:v>
                </c:pt>
                <c:pt idx="1">
                  <c:v>79.3</c:v>
                </c:pt>
                <c:pt idx="2">
                  <c:v>81.8</c:v>
                </c:pt>
                <c:pt idx="3">
                  <c:v>84.79</c:v>
                </c:pt>
                <c:pt idx="4">
                  <c:v>79.63</c:v>
                </c:pt>
              </c:numCache>
            </c:numRef>
          </c:val>
        </c:ser>
        <c:dLbls>
          <c:showLegendKey val="0"/>
          <c:showVal val="0"/>
          <c:showCatName val="0"/>
          <c:showSerName val="0"/>
          <c:showPercent val="0"/>
          <c:showBubbleSize val="0"/>
        </c:dLbls>
        <c:gapWidth val="150"/>
        <c:axId val="166143872"/>
        <c:axId val="16615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43872"/>
        <c:axId val="166154240"/>
      </c:lineChart>
      <c:dateAx>
        <c:axId val="166143872"/>
        <c:scaling>
          <c:orientation val="minMax"/>
        </c:scaling>
        <c:delete val="1"/>
        <c:axPos val="b"/>
        <c:numFmt formatCode="ge" sourceLinked="1"/>
        <c:majorTickMark val="none"/>
        <c:minorTickMark val="none"/>
        <c:tickLblPos val="none"/>
        <c:crossAx val="166154240"/>
        <c:crosses val="autoZero"/>
        <c:auto val="1"/>
        <c:lblOffset val="100"/>
        <c:baseTimeUnit val="years"/>
      </c:dateAx>
      <c:valAx>
        <c:axId val="16615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80352"/>
        <c:axId val="1661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80352"/>
        <c:axId val="166182272"/>
      </c:lineChart>
      <c:dateAx>
        <c:axId val="166180352"/>
        <c:scaling>
          <c:orientation val="minMax"/>
        </c:scaling>
        <c:delete val="1"/>
        <c:axPos val="b"/>
        <c:numFmt formatCode="ge" sourceLinked="1"/>
        <c:majorTickMark val="none"/>
        <c:minorTickMark val="none"/>
        <c:tickLblPos val="none"/>
        <c:crossAx val="166182272"/>
        <c:crosses val="autoZero"/>
        <c:auto val="1"/>
        <c:lblOffset val="100"/>
        <c:baseTimeUnit val="years"/>
      </c:dateAx>
      <c:valAx>
        <c:axId val="1661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50976"/>
        <c:axId val="1659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50976"/>
        <c:axId val="165952896"/>
      </c:lineChart>
      <c:dateAx>
        <c:axId val="165950976"/>
        <c:scaling>
          <c:orientation val="minMax"/>
        </c:scaling>
        <c:delete val="1"/>
        <c:axPos val="b"/>
        <c:numFmt formatCode="ge" sourceLinked="1"/>
        <c:majorTickMark val="none"/>
        <c:minorTickMark val="none"/>
        <c:tickLblPos val="none"/>
        <c:crossAx val="165952896"/>
        <c:crosses val="autoZero"/>
        <c:auto val="1"/>
        <c:lblOffset val="100"/>
        <c:baseTimeUnit val="years"/>
      </c:dateAx>
      <c:valAx>
        <c:axId val="1659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08704"/>
        <c:axId val="16601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08704"/>
        <c:axId val="166010880"/>
      </c:lineChart>
      <c:dateAx>
        <c:axId val="166008704"/>
        <c:scaling>
          <c:orientation val="minMax"/>
        </c:scaling>
        <c:delete val="1"/>
        <c:axPos val="b"/>
        <c:numFmt formatCode="ge" sourceLinked="1"/>
        <c:majorTickMark val="none"/>
        <c:minorTickMark val="none"/>
        <c:tickLblPos val="none"/>
        <c:crossAx val="166010880"/>
        <c:crosses val="autoZero"/>
        <c:auto val="1"/>
        <c:lblOffset val="100"/>
        <c:baseTimeUnit val="years"/>
      </c:dateAx>
      <c:valAx>
        <c:axId val="1660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36992"/>
        <c:axId val="1660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36992"/>
        <c:axId val="166038912"/>
      </c:lineChart>
      <c:dateAx>
        <c:axId val="166036992"/>
        <c:scaling>
          <c:orientation val="minMax"/>
        </c:scaling>
        <c:delete val="1"/>
        <c:axPos val="b"/>
        <c:numFmt formatCode="ge" sourceLinked="1"/>
        <c:majorTickMark val="none"/>
        <c:minorTickMark val="none"/>
        <c:tickLblPos val="none"/>
        <c:crossAx val="166038912"/>
        <c:crosses val="autoZero"/>
        <c:auto val="1"/>
        <c:lblOffset val="100"/>
        <c:baseTimeUnit val="years"/>
      </c:dateAx>
      <c:valAx>
        <c:axId val="1660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1091.78</c:v>
                </c:pt>
                <c:pt idx="1">
                  <c:v>1009.94</c:v>
                </c:pt>
                <c:pt idx="2">
                  <c:v>957.29</c:v>
                </c:pt>
                <c:pt idx="3">
                  <c:v>830.71</c:v>
                </c:pt>
                <c:pt idx="4">
                  <c:v>981.39</c:v>
                </c:pt>
              </c:numCache>
            </c:numRef>
          </c:val>
        </c:ser>
        <c:dLbls>
          <c:showLegendKey val="0"/>
          <c:showVal val="0"/>
          <c:showCatName val="0"/>
          <c:showSerName val="0"/>
          <c:showPercent val="0"/>
          <c:showBubbleSize val="0"/>
        </c:dLbls>
        <c:gapWidth val="150"/>
        <c:axId val="166069376"/>
        <c:axId val="16607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166069376"/>
        <c:axId val="166071296"/>
      </c:lineChart>
      <c:dateAx>
        <c:axId val="166069376"/>
        <c:scaling>
          <c:orientation val="minMax"/>
        </c:scaling>
        <c:delete val="1"/>
        <c:axPos val="b"/>
        <c:numFmt formatCode="ge" sourceLinked="1"/>
        <c:majorTickMark val="none"/>
        <c:minorTickMark val="none"/>
        <c:tickLblPos val="none"/>
        <c:crossAx val="166071296"/>
        <c:crosses val="autoZero"/>
        <c:auto val="1"/>
        <c:lblOffset val="100"/>
        <c:baseTimeUnit val="years"/>
      </c:dateAx>
      <c:valAx>
        <c:axId val="1660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69.02</c:v>
                </c:pt>
                <c:pt idx="1">
                  <c:v>69</c:v>
                </c:pt>
                <c:pt idx="2">
                  <c:v>72.38</c:v>
                </c:pt>
                <c:pt idx="3">
                  <c:v>77.31</c:v>
                </c:pt>
                <c:pt idx="4">
                  <c:v>66.91</c:v>
                </c:pt>
              </c:numCache>
            </c:numRef>
          </c:val>
        </c:ser>
        <c:dLbls>
          <c:showLegendKey val="0"/>
          <c:showVal val="0"/>
          <c:showCatName val="0"/>
          <c:showSerName val="0"/>
          <c:showPercent val="0"/>
          <c:showBubbleSize val="0"/>
        </c:dLbls>
        <c:gapWidth val="150"/>
        <c:axId val="166114048"/>
        <c:axId val="166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166114048"/>
        <c:axId val="166115968"/>
      </c:lineChart>
      <c:dateAx>
        <c:axId val="166114048"/>
        <c:scaling>
          <c:orientation val="minMax"/>
        </c:scaling>
        <c:delete val="1"/>
        <c:axPos val="b"/>
        <c:numFmt formatCode="ge" sourceLinked="1"/>
        <c:majorTickMark val="none"/>
        <c:minorTickMark val="none"/>
        <c:tickLblPos val="none"/>
        <c:crossAx val="166115968"/>
        <c:crosses val="autoZero"/>
        <c:auto val="1"/>
        <c:lblOffset val="100"/>
        <c:baseTimeUnit val="years"/>
      </c:dateAx>
      <c:valAx>
        <c:axId val="166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217.26</c:v>
                </c:pt>
                <c:pt idx="1">
                  <c:v>217.16</c:v>
                </c:pt>
                <c:pt idx="2">
                  <c:v>216.31</c:v>
                </c:pt>
                <c:pt idx="3">
                  <c:v>217.99</c:v>
                </c:pt>
                <c:pt idx="4">
                  <c:v>208.03</c:v>
                </c:pt>
              </c:numCache>
            </c:numRef>
          </c:val>
        </c:ser>
        <c:dLbls>
          <c:showLegendKey val="0"/>
          <c:showVal val="0"/>
          <c:showCatName val="0"/>
          <c:showSerName val="0"/>
          <c:showPercent val="0"/>
          <c:showBubbleSize val="0"/>
        </c:dLbls>
        <c:gapWidth val="150"/>
        <c:axId val="166534528"/>
        <c:axId val="1665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166534528"/>
        <c:axId val="166544896"/>
      </c:lineChart>
      <c:dateAx>
        <c:axId val="166534528"/>
        <c:scaling>
          <c:orientation val="minMax"/>
        </c:scaling>
        <c:delete val="1"/>
        <c:axPos val="b"/>
        <c:numFmt formatCode="ge" sourceLinked="1"/>
        <c:majorTickMark val="none"/>
        <c:minorTickMark val="none"/>
        <c:tickLblPos val="none"/>
        <c:crossAx val="166544896"/>
        <c:crosses val="autoZero"/>
        <c:auto val="1"/>
        <c:lblOffset val="100"/>
        <c:baseTimeUnit val="years"/>
      </c:dateAx>
      <c:valAx>
        <c:axId val="1665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164769</v>
      </c>
      <c r="AM8" s="64"/>
      <c r="AN8" s="64"/>
      <c r="AO8" s="64"/>
      <c r="AP8" s="64"/>
      <c r="AQ8" s="64"/>
      <c r="AR8" s="64"/>
      <c r="AS8" s="64"/>
      <c r="AT8" s="63">
        <f>データ!S6</f>
        <v>419.13</v>
      </c>
      <c r="AU8" s="63"/>
      <c r="AV8" s="63"/>
      <c r="AW8" s="63"/>
      <c r="AX8" s="63"/>
      <c r="AY8" s="63"/>
      <c r="AZ8" s="63"/>
      <c r="BA8" s="63"/>
      <c r="BB8" s="63">
        <f>データ!T6</f>
        <v>393.12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53.04</v>
      </c>
      <c r="Q10" s="63"/>
      <c r="R10" s="63"/>
      <c r="S10" s="63"/>
      <c r="T10" s="63"/>
      <c r="U10" s="63"/>
      <c r="V10" s="63"/>
      <c r="W10" s="63">
        <f>データ!P6</f>
        <v>58.71</v>
      </c>
      <c r="X10" s="63"/>
      <c r="Y10" s="63"/>
      <c r="Z10" s="63"/>
      <c r="AA10" s="63"/>
      <c r="AB10" s="63"/>
      <c r="AC10" s="63"/>
      <c r="AD10" s="64">
        <f>データ!Q6</f>
        <v>2741</v>
      </c>
      <c r="AE10" s="64"/>
      <c r="AF10" s="64"/>
      <c r="AG10" s="64"/>
      <c r="AH10" s="64"/>
      <c r="AI10" s="64"/>
      <c r="AJ10" s="64"/>
      <c r="AK10" s="2"/>
      <c r="AL10" s="64">
        <f>データ!U6</f>
        <v>87157</v>
      </c>
      <c r="AM10" s="64"/>
      <c r="AN10" s="64"/>
      <c r="AO10" s="64"/>
      <c r="AP10" s="64"/>
      <c r="AQ10" s="64"/>
      <c r="AR10" s="64"/>
      <c r="AS10" s="64"/>
      <c r="AT10" s="63">
        <f>データ!V6</f>
        <v>20.57</v>
      </c>
      <c r="AU10" s="63"/>
      <c r="AV10" s="63"/>
      <c r="AW10" s="63"/>
      <c r="AX10" s="63"/>
      <c r="AY10" s="63"/>
      <c r="AZ10" s="63"/>
      <c r="BA10" s="63"/>
      <c r="BB10" s="63">
        <f>データ!W6</f>
        <v>4237.09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9" t="s">
        <v>25</v>
      </c>
      <c r="BM14" s="50"/>
      <c r="BN14" s="50"/>
      <c r="BO14" s="50"/>
      <c r="BP14" s="50"/>
      <c r="BQ14" s="50"/>
      <c r="BR14" s="50"/>
      <c r="BS14" s="50"/>
      <c r="BT14" s="50"/>
      <c r="BU14" s="50"/>
      <c r="BV14" s="50"/>
      <c r="BW14" s="50"/>
      <c r="BX14" s="50"/>
      <c r="BY14" s="50"/>
      <c r="BZ14" s="51"/>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52"/>
      <c r="BM15" s="53"/>
      <c r="BN15" s="53"/>
      <c r="BO15" s="53"/>
      <c r="BP15" s="53"/>
      <c r="BQ15" s="53"/>
      <c r="BR15" s="53"/>
      <c r="BS15" s="53"/>
      <c r="BT15" s="53"/>
      <c r="BU15" s="53"/>
      <c r="BV15" s="53"/>
      <c r="BW15" s="53"/>
      <c r="BX15" s="53"/>
      <c r="BY15" s="53"/>
      <c r="BZ15" s="5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109</v>
      </c>
      <c r="BM16" s="44"/>
      <c r="BN16" s="44"/>
      <c r="BO16" s="44"/>
      <c r="BP16" s="44"/>
      <c r="BQ16" s="44"/>
      <c r="BR16" s="44"/>
      <c r="BS16" s="44"/>
      <c r="BT16" s="44"/>
      <c r="BU16" s="44"/>
      <c r="BV16" s="44"/>
      <c r="BW16" s="44"/>
      <c r="BX16" s="44"/>
      <c r="BY16" s="44"/>
      <c r="BZ16" s="4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c r="A34" s="2"/>
      <c r="B34" s="16"/>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3"/>
      <c r="BM34" s="44"/>
      <c r="BN34" s="44"/>
      <c r="BO34" s="44"/>
      <c r="BP34" s="44"/>
      <c r="BQ34" s="44"/>
      <c r="BR34" s="44"/>
      <c r="BS34" s="44"/>
      <c r="BT34" s="44"/>
      <c r="BU34" s="44"/>
      <c r="BV34" s="44"/>
      <c r="BW34" s="44"/>
      <c r="BX34" s="44"/>
      <c r="BY34" s="44"/>
      <c r="BZ34" s="45"/>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3"/>
      <c r="BM35" s="44"/>
      <c r="BN35" s="44"/>
      <c r="BO35" s="44"/>
      <c r="BP35" s="44"/>
      <c r="BQ35" s="44"/>
      <c r="BR35" s="44"/>
      <c r="BS35" s="44"/>
      <c r="BT35" s="44"/>
      <c r="BU35" s="44"/>
      <c r="BV35" s="44"/>
      <c r="BW35" s="44"/>
      <c r="BX35" s="44"/>
      <c r="BY35" s="44"/>
      <c r="BZ35" s="4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9" t="s">
        <v>30</v>
      </c>
      <c r="BM45" s="50"/>
      <c r="BN45" s="50"/>
      <c r="BO45" s="50"/>
      <c r="BP45" s="50"/>
      <c r="BQ45" s="50"/>
      <c r="BR45" s="50"/>
      <c r="BS45" s="50"/>
      <c r="BT45" s="50"/>
      <c r="BU45" s="50"/>
      <c r="BV45" s="50"/>
      <c r="BW45" s="50"/>
      <c r="BX45" s="50"/>
      <c r="BY45" s="50"/>
      <c r="BZ45" s="5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2"/>
      <c r="BM46" s="53"/>
      <c r="BN46" s="53"/>
      <c r="BO46" s="53"/>
      <c r="BP46" s="53"/>
      <c r="BQ46" s="53"/>
      <c r="BR46" s="53"/>
      <c r="BS46" s="53"/>
      <c r="BT46" s="53"/>
      <c r="BU46" s="53"/>
      <c r="BV46" s="53"/>
      <c r="BW46" s="53"/>
      <c r="BX46" s="53"/>
      <c r="BY46" s="53"/>
      <c r="BZ46" s="5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108</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3"/>
      <c r="BM56" s="44"/>
      <c r="BN56" s="44"/>
      <c r="BO56" s="44"/>
      <c r="BP56" s="44"/>
      <c r="BQ56" s="44"/>
      <c r="BR56" s="44"/>
      <c r="BS56" s="44"/>
      <c r="BT56" s="44"/>
      <c r="BU56" s="44"/>
      <c r="BV56" s="44"/>
      <c r="BW56" s="44"/>
      <c r="BX56" s="44"/>
      <c r="BY56" s="44"/>
      <c r="BZ56" s="45"/>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3"/>
      <c r="BM57" s="44"/>
      <c r="BN57" s="44"/>
      <c r="BO57" s="44"/>
      <c r="BP57" s="44"/>
      <c r="BQ57" s="44"/>
      <c r="BR57" s="44"/>
      <c r="BS57" s="44"/>
      <c r="BT57" s="44"/>
      <c r="BU57" s="44"/>
      <c r="BV57" s="44"/>
      <c r="BW57" s="44"/>
      <c r="BX57" s="44"/>
      <c r="BY57" s="44"/>
      <c r="BZ57" s="4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3"/>
      <c r="BM58" s="44"/>
      <c r="BN58" s="44"/>
      <c r="BO58" s="44"/>
      <c r="BP58" s="44"/>
      <c r="BQ58" s="44"/>
      <c r="BR58" s="44"/>
      <c r="BS58" s="44"/>
      <c r="BT58" s="44"/>
      <c r="BU58" s="44"/>
      <c r="BV58" s="44"/>
      <c r="BW58" s="44"/>
      <c r="BX58" s="44"/>
      <c r="BY58" s="44"/>
      <c r="BZ58" s="4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3"/>
      <c r="BM59" s="44"/>
      <c r="BN59" s="44"/>
      <c r="BO59" s="44"/>
      <c r="BP59" s="44"/>
      <c r="BQ59" s="44"/>
      <c r="BR59" s="44"/>
      <c r="BS59" s="44"/>
      <c r="BT59" s="44"/>
      <c r="BU59" s="44"/>
      <c r="BV59" s="44"/>
      <c r="BW59" s="44"/>
      <c r="BX59" s="44"/>
      <c r="BY59" s="44"/>
      <c r="BZ59" s="45"/>
    </row>
    <row r="60" spans="1:78" ht="13.5" customHeight="1">
      <c r="A60" s="2"/>
      <c r="B60" s="40" t="s">
        <v>35</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43"/>
      <c r="BM60" s="44"/>
      <c r="BN60" s="44"/>
      <c r="BO60" s="44"/>
      <c r="BP60" s="44"/>
      <c r="BQ60" s="44"/>
      <c r="BR60" s="44"/>
      <c r="BS60" s="44"/>
      <c r="BT60" s="44"/>
      <c r="BU60" s="44"/>
      <c r="BV60" s="44"/>
      <c r="BW60" s="44"/>
      <c r="BX60" s="44"/>
      <c r="BY60" s="44"/>
      <c r="BZ60" s="45"/>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9" t="s">
        <v>36</v>
      </c>
      <c r="BM64" s="50"/>
      <c r="BN64" s="50"/>
      <c r="BO64" s="50"/>
      <c r="BP64" s="50"/>
      <c r="BQ64" s="50"/>
      <c r="BR64" s="50"/>
      <c r="BS64" s="50"/>
      <c r="BT64" s="50"/>
      <c r="BU64" s="50"/>
      <c r="BV64" s="50"/>
      <c r="BW64" s="50"/>
      <c r="BX64" s="50"/>
      <c r="BY64" s="50"/>
      <c r="BZ64" s="5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2"/>
      <c r="BM65" s="53"/>
      <c r="BN65" s="53"/>
      <c r="BO65" s="53"/>
      <c r="BP65" s="53"/>
      <c r="BQ65" s="53"/>
      <c r="BR65" s="53"/>
      <c r="BS65" s="53"/>
      <c r="BT65" s="53"/>
      <c r="BU65" s="53"/>
      <c r="BV65" s="53"/>
      <c r="BW65" s="53"/>
      <c r="BX65" s="53"/>
      <c r="BY65" s="53"/>
      <c r="BZ65" s="5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110</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3"/>
      <c r="BM81" s="44"/>
      <c r="BN81" s="44"/>
      <c r="BO81" s="44"/>
      <c r="BP81" s="44"/>
      <c r="BQ81" s="44"/>
      <c r="BR81" s="44"/>
      <c r="BS81" s="44"/>
      <c r="BT81" s="44"/>
      <c r="BU81" s="44"/>
      <c r="BV81" s="44"/>
      <c r="BW81" s="44"/>
      <c r="BX81" s="44"/>
      <c r="BY81" s="44"/>
      <c r="BZ81" s="4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6"/>
      <c r="BM82" s="47"/>
      <c r="BN82" s="47"/>
      <c r="BO82" s="47"/>
      <c r="BP82" s="47"/>
      <c r="BQ82" s="47"/>
      <c r="BR82" s="47"/>
      <c r="BS82" s="47"/>
      <c r="BT82" s="47"/>
      <c r="BU82" s="47"/>
      <c r="BV82" s="47"/>
      <c r="BW82" s="47"/>
      <c r="BX82" s="47"/>
      <c r="BY82" s="47"/>
      <c r="BZ82" s="48"/>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17</v>
      </c>
      <c r="F6" s="31">
        <f t="shared" si="3"/>
        <v>1</v>
      </c>
      <c r="G6" s="31">
        <f t="shared" si="3"/>
        <v>0</v>
      </c>
      <c r="H6" s="31" t="str">
        <f t="shared" si="3"/>
        <v>愛媛県　今治市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53.04</v>
      </c>
      <c r="P6" s="32">
        <f t="shared" si="3"/>
        <v>58.71</v>
      </c>
      <c r="Q6" s="32">
        <f t="shared" si="3"/>
        <v>2741</v>
      </c>
      <c r="R6" s="32">
        <f t="shared" si="3"/>
        <v>164769</v>
      </c>
      <c r="S6" s="32">
        <f t="shared" si="3"/>
        <v>419.13</v>
      </c>
      <c r="T6" s="32">
        <f t="shared" si="3"/>
        <v>393.12</v>
      </c>
      <c r="U6" s="32">
        <f t="shared" si="3"/>
        <v>87157</v>
      </c>
      <c r="V6" s="32">
        <f t="shared" si="3"/>
        <v>20.57</v>
      </c>
      <c r="W6" s="32">
        <f t="shared" si="3"/>
        <v>4237.09</v>
      </c>
      <c r="X6" s="33">
        <f>IF(X7="",NA(),X7)</f>
        <v>76.239999999999995</v>
      </c>
      <c r="Y6" s="33">
        <f t="shared" ref="Y6:AG6" si="4">IF(Y7="",NA(),Y7)</f>
        <v>79.3</v>
      </c>
      <c r="Z6" s="33">
        <f t="shared" si="4"/>
        <v>81.8</v>
      </c>
      <c r="AA6" s="33">
        <f t="shared" si="4"/>
        <v>84.79</v>
      </c>
      <c r="AB6" s="33">
        <f t="shared" si="4"/>
        <v>79.63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1091.78</v>
      </c>
      <c r="BF6" s="33">
        <f t="shared" ref="BF6:BN6" si="7">IF(BF7="",NA(),BF7)</f>
        <v>1009.94</v>
      </c>
      <c r="BG6" s="33">
        <f t="shared" si="7"/>
        <v>957.29</v>
      </c>
      <c r="BH6" s="33">
        <f t="shared" si="7"/>
        <v>830.71</v>
      </c>
      <c r="BI6" s="33">
        <f t="shared" si="7"/>
        <v>981.39</v>
      </c>
      <c r="BJ6" s="33">
        <f t="shared" si="7"/>
        <v>936.66</v>
      </c>
      <c r="BK6" s="33">
        <f t="shared" si="7"/>
        <v>918.88</v>
      </c>
      <c r="BL6" s="33">
        <f t="shared" si="7"/>
        <v>885.97</v>
      </c>
      <c r="BM6" s="33">
        <f t="shared" si="7"/>
        <v>854.16</v>
      </c>
      <c r="BN6" s="33">
        <f t="shared" si="7"/>
        <v>848.31</v>
      </c>
      <c r="BO6" s="32" t="str">
        <f>IF(BO7="","",IF(BO7="-","【-】","【"&amp;SUBSTITUTE(TEXT(BO7,"#,##0.00"),"-","△")&amp;"】"))</f>
        <v>【763.62】</v>
      </c>
      <c r="BP6" s="33">
        <f>IF(BP7="",NA(),BP7)</f>
        <v>69.02</v>
      </c>
      <c r="BQ6" s="33">
        <f t="shared" ref="BQ6:BY6" si="8">IF(BQ7="",NA(),BQ7)</f>
        <v>69</v>
      </c>
      <c r="BR6" s="33">
        <f t="shared" si="8"/>
        <v>72.38</v>
      </c>
      <c r="BS6" s="33">
        <f t="shared" si="8"/>
        <v>77.31</v>
      </c>
      <c r="BT6" s="33">
        <f t="shared" si="8"/>
        <v>66.91</v>
      </c>
      <c r="BU6" s="33">
        <f t="shared" si="8"/>
        <v>88.44</v>
      </c>
      <c r="BV6" s="33">
        <f t="shared" si="8"/>
        <v>88.2</v>
      </c>
      <c r="BW6" s="33">
        <f t="shared" si="8"/>
        <v>89.94</v>
      </c>
      <c r="BX6" s="33">
        <f t="shared" si="8"/>
        <v>93.13</v>
      </c>
      <c r="BY6" s="33">
        <f t="shared" si="8"/>
        <v>94.38</v>
      </c>
      <c r="BZ6" s="32" t="str">
        <f>IF(BZ7="","",IF(BZ7="-","【-】","【"&amp;SUBSTITUTE(TEXT(BZ7,"#,##0.00"),"-","△")&amp;"】"))</f>
        <v>【98.53】</v>
      </c>
      <c r="CA6" s="33">
        <f>IF(CA7="",NA(),CA7)</f>
        <v>217.26</v>
      </c>
      <c r="CB6" s="33">
        <f t="shared" ref="CB6:CJ6" si="9">IF(CB7="",NA(),CB7)</f>
        <v>217.16</v>
      </c>
      <c r="CC6" s="33">
        <f t="shared" si="9"/>
        <v>216.31</v>
      </c>
      <c r="CD6" s="33">
        <f t="shared" si="9"/>
        <v>217.99</v>
      </c>
      <c r="CE6" s="33">
        <f t="shared" si="9"/>
        <v>208.03</v>
      </c>
      <c r="CF6" s="33">
        <f t="shared" si="9"/>
        <v>169.89</v>
      </c>
      <c r="CG6" s="33">
        <f t="shared" si="9"/>
        <v>171.78</v>
      </c>
      <c r="CH6" s="33">
        <f t="shared" si="9"/>
        <v>168.57</v>
      </c>
      <c r="CI6" s="33">
        <f t="shared" si="9"/>
        <v>167.97</v>
      </c>
      <c r="CJ6" s="33">
        <f t="shared" si="9"/>
        <v>165.45</v>
      </c>
      <c r="CK6" s="32" t="str">
        <f>IF(CK7="","",IF(CK7="-","【-】","【"&amp;SUBSTITUTE(TEXT(CK7,"#,##0.00"),"-","△")&amp;"】"))</f>
        <v>【139.70】</v>
      </c>
      <c r="CL6" s="33">
        <f>IF(CL7="",NA(),CL7)</f>
        <v>63.06</v>
      </c>
      <c r="CM6" s="33">
        <f t="shared" ref="CM6:CU6" si="10">IF(CM7="",NA(),CM7)</f>
        <v>61.68</v>
      </c>
      <c r="CN6" s="33">
        <f t="shared" si="10"/>
        <v>64.150000000000006</v>
      </c>
      <c r="CO6" s="33">
        <f t="shared" si="10"/>
        <v>64.55</v>
      </c>
      <c r="CP6" s="33">
        <f t="shared" si="10"/>
        <v>64.239999999999995</v>
      </c>
      <c r="CQ6" s="33">
        <f t="shared" si="10"/>
        <v>62.55</v>
      </c>
      <c r="CR6" s="33">
        <f t="shared" si="10"/>
        <v>62.27</v>
      </c>
      <c r="CS6" s="33">
        <f t="shared" si="10"/>
        <v>64.12</v>
      </c>
      <c r="CT6" s="33">
        <f t="shared" si="10"/>
        <v>64.87</v>
      </c>
      <c r="CU6" s="33">
        <f t="shared" si="10"/>
        <v>65.62</v>
      </c>
      <c r="CV6" s="32" t="str">
        <f>IF(CV7="","",IF(CV7="-","【-】","【"&amp;SUBSTITUTE(TEXT(CV7,"#,##0.00"),"-","△")&amp;"】"))</f>
        <v>【60.01】</v>
      </c>
      <c r="CW6" s="33">
        <f>IF(CW7="",NA(),CW7)</f>
        <v>92.3</v>
      </c>
      <c r="CX6" s="33">
        <f t="shared" ref="CX6:DF6" si="11">IF(CX7="",NA(),CX7)</f>
        <v>92.52</v>
      </c>
      <c r="CY6" s="33">
        <f t="shared" si="11"/>
        <v>92.56</v>
      </c>
      <c r="CZ6" s="33">
        <f t="shared" si="11"/>
        <v>93.15</v>
      </c>
      <c r="DA6" s="33">
        <f t="shared" si="11"/>
        <v>92.11</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0.01</v>
      </c>
      <c r="EF6" s="33">
        <f t="shared" si="14"/>
        <v>0.01</v>
      </c>
      <c r="EG6" s="33">
        <f t="shared" si="14"/>
        <v>0.03</v>
      </c>
      <c r="EH6" s="33">
        <f t="shared" si="14"/>
        <v>0.04</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382027</v>
      </c>
      <c r="D7" s="35">
        <v>47</v>
      </c>
      <c r="E7" s="35">
        <v>17</v>
      </c>
      <c r="F7" s="35">
        <v>1</v>
      </c>
      <c r="G7" s="35">
        <v>0</v>
      </c>
      <c r="H7" s="35" t="s">
        <v>96</v>
      </c>
      <c r="I7" s="35" t="s">
        <v>97</v>
      </c>
      <c r="J7" s="35" t="s">
        <v>98</v>
      </c>
      <c r="K7" s="35" t="s">
        <v>99</v>
      </c>
      <c r="L7" s="35" t="s">
        <v>100</v>
      </c>
      <c r="M7" s="36" t="s">
        <v>101</v>
      </c>
      <c r="N7" s="36" t="s">
        <v>102</v>
      </c>
      <c r="O7" s="36">
        <v>53.04</v>
      </c>
      <c r="P7" s="36">
        <v>58.71</v>
      </c>
      <c r="Q7" s="36">
        <v>2741</v>
      </c>
      <c r="R7" s="36">
        <v>164769</v>
      </c>
      <c r="S7" s="36">
        <v>419.13</v>
      </c>
      <c r="T7" s="36">
        <v>393.12</v>
      </c>
      <c r="U7" s="36">
        <v>87157</v>
      </c>
      <c r="V7" s="36">
        <v>20.57</v>
      </c>
      <c r="W7" s="36">
        <v>4237.09</v>
      </c>
      <c r="X7" s="36">
        <v>76.239999999999995</v>
      </c>
      <c r="Y7" s="36">
        <v>79.3</v>
      </c>
      <c r="Z7" s="36">
        <v>81.8</v>
      </c>
      <c r="AA7" s="36">
        <v>84.79</v>
      </c>
      <c r="AB7" s="36">
        <v>79.63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1091.78</v>
      </c>
      <c r="BF7" s="36">
        <v>1009.94</v>
      </c>
      <c r="BG7" s="36">
        <v>957.29</v>
      </c>
      <c r="BH7" s="36">
        <v>830.71</v>
      </c>
      <c r="BI7" s="36">
        <v>981.39</v>
      </c>
      <c r="BJ7" s="36">
        <v>936.66</v>
      </c>
      <c r="BK7" s="36">
        <v>918.88</v>
      </c>
      <c r="BL7" s="36">
        <v>885.97</v>
      </c>
      <c r="BM7" s="36">
        <v>854.16</v>
      </c>
      <c r="BN7" s="36">
        <v>848.31</v>
      </c>
      <c r="BO7" s="36">
        <v>763.62</v>
      </c>
      <c r="BP7" s="36">
        <v>69.02</v>
      </c>
      <c r="BQ7" s="36">
        <v>69</v>
      </c>
      <c r="BR7" s="36">
        <v>72.38</v>
      </c>
      <c r="BS7" s="36">
        <v>77.31</v>
      </c>
      <c r="BT7" s="36">
        <v>66.91</v>
      </c>
      <c r="BU7" s="36">
        <v>88.44</v>
      </c>
      <c r="BV7" s="36">
        <v>88.2</v>
      </c>
      <c r="BW7" s="36">
        <v>89.94</v>
      </c>
      <c r="BX7" s="36">
        <v>93.13</v>
      </c>
      <c r="BY7" s="36">
        <v>94.38</v>
      </c>
      <c r="BZ7" s="36">
        <v>98.53</v>
      </c>
      <c r="CA7" s="36">
        <v>217.26</v>
      </c>
      <c r="CB7" s="36">
        <v>217.16</v>
      </c>
      <c r="CC7" s="36">
        <v>216.31</v>
      </c>
      <c r="CD7" s="36">
        <v>217.99</v>
      </c>
      <c r="CE7" s="36">
        <v>208.03</v>
      </c>
      <c r="CF7" s="36">
        <v>169.89</v>
      </c>
      <c r="CG7" s="36">
        <v>171.78</v>
      </c>
      <c r="CH7" s="36">
        <v>168.57</v>
      </c>
      <c r="CI7" s="36">
        <v>167.97</v>
      </c>
      <c r="CJ7" s="36">
        <v>165.45</v>
      </c>
      <c r="CK7" s="36">
        <v>139.69999999999999</v>
      </c>
      <c r="CL7" s="36">
        <v>63.06</v>
      </c>
      <c r="CM7" s="36">
        <v>61.68</v>
      </c>
      <c r="CN7" s="36">
        <v>64.150000000000006</v>
      </c>
      <c r="CO7" s="36">
        <v>64.55</v>
      </c>
      <c r="CP7" s="36">
        <v>64.239999999999995</v>
      </c>
      <c r="CQ7" s="36">
        <v>62.55</v>
      </c>
      <c r="CR7" s="36">
        <v>62.27</v>
      </c>
      <c r="CS7" s="36">
        <v>64.12</v>
      </c>
      <c r="CT7" s="36">
        <v>64.87</v>
      </c>
      <c r="CU7" s="36">
        <v>65.62</v>
      </c>
      <c r="CV7" s="36">
        <v>60.01</v>
      </c>
      <c r="CW7" s="36">
        <v>92.3</v>
      </c>
      <c r="CX7" s="36">
        <v>92.52</v>
      </c>
      <c r="CY7" s="36">
        <v>92.56</v>
      </c>
      <c r="CZ7" s="36">
        <v>93.15</v>
      </c>
      <c r="DA7" s="36">
        <v>92.11</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0.02</v>
      </c>
      <c r="EE7" s="36">
        <v>0.01</v>
      </c>
      <c r="EF7" s="36">
        <v>0.01</v>
      </c>
      <c r="EG7" s="36">
        <v>0.03</v>
      </c>
      <c r="EH7" s="36">
        <v>0.04</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2017-02-13T08:01:20Z</cp:lastPrinted>
  <dcterms:created xsi:type="dcterms:W3CDTF">2017-02-08T02:54:18Z</dcterms:created>
  <dcterms:modified xsi:type="dcterms:W3CDTF">2017-02-21T02:54:40Z</dcterms:modified>
  <cp:category/>
</cp:coreProperties>
</file>