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<sst xmlns="http://schemas.openxmlformats.org/spreadsheetml/2006/main" count="221" uniqueCount="111">
  <si>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5"/>
  </si>
  <si>
    <t>業務名</t>
    <rPh sb="2" eb="3">
      <t>メイ</t>
    </rPh>
    <phoneticPr fontId="5"/>
  </si>
  <si>
    <t>業種名</t>
    <rPh sb="2" eb="3">
      <t>メイ</t>
    </rPh>
    <phoneticPr fontId="5"/>
  </si>
  <si>
    <t>事業名</t>
    <phoneticPr fontId="5"/>
  </si>
  <si>
    <t>類似団体区分</t>
    <rPh sb="4" eb="6">
      <t>クブン</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</si>
  <si>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</si>
  <si>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</si>
  <si>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</si>
  <si>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</si>
  <si>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</si>
  <si>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</si>
  <si>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</si>
  <si>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</si>
  <si>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</si>
  <si>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</si>
  <si>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</si>
  <si>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</si>
  <si>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</si>
  <si>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</si>
  <si>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</si>
  <si>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</si>
  <si>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phoneticPr fontId="5"/>
  </si>
  <si>
    <t>平成27年度全国平均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</si>
  <si>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</si>
  <si>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</si>
  <si>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</si>
  <si>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</si>
  <si>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</si>
  <si>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</si>
  <si>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</si>
  <si>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</si>
  <si>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</si>
  <si>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</si>
  <si>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</si>
  <si>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「使用料対象の捕捉」</t>
    <rPh sb="1" eb="4">
      <t>シヨウリョウ</t>
    </rPh>
    <rPh sb="4" eb="6">
      <t>タイショウ</t>
    </rPh>
    <rPh sb="7" eb="9">
      <t>ホソク</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</si>
  <si>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</si>
  <si>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</si>
  <si>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</si>
  <si>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「管渠の経年化の状況」</t>
    <rPh sb="4" eb="7">
      <t>ケイネンカ</t>
    </rPh>
    <rPh sb="8" eb="10">
      <t>ジョウキョウ</t>
    </rPh>
    <phoneticPr fontId="5"/>
  </si>
  <si>
    <t>「管渠の更新投資・老朽化対策の実施状況」</t>
    <rPh sb="4" eb="6">
      <t>コウシン</t>
    </rPh>
    <rPh sb="6" eb="8">
      <t>トウシ</t>
    </rPh>
    <rPh sb="9" eb="12">
      <t>ロウキュウカ</t>
    </rPh>
    <rPh sb="12" eb="14">
      <t>タイサク</t>
    </rPh>
    <rPh sb="15" eb="17">
      <t>ジッシ</t>
    </rPh>
    <rPh sb="17" eb="19">
      <t>ジョウキョウ</t>
    </rPh>
    <phoneticPr fontId="5"/>
  </si>
  <si>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5"/>
  </si>
  <si>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5"/>
  </si>
  <si>
    <t>下水道事業(法非適用)</t>
    <rPh sb="3" eb="5">
      <t>ジギョウ</t>
    </rPh>
    <rPh sb="6" eb="7">
      <t>ホウ</t>
    </rPh>
    <rPh sb="7" eb="8">
      <t>ヒ</t>
    </rPh>
    <rPh sb="8" eb="10">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</si>
  <si>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</si>
  <si>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</si>
  <si>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</si>
  <si>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</si>
  <si>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</si>
  <si>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</si>
  <si>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</si>
  <si>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</si>
  <si>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</si>
  <si>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</si>
  <si>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</si>
  <si>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</si>
  <si>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</si>
  <si>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</si>
  <si>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</si>
  <si>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④企業債残高対事業規模比率(％)</t>
    <phoneticPr fontId="5"/>
  </si>
  <si>
    <t>⑤経費回収率(％)</t>
    <phoneticPr fontId="5"/>
  </si>
  <si>
    <t>⑥汚水処理原価(円)</t>
    <rPh sb="1" eb="3">
      <t>オスイ</t>
    </rPh>
    <rPh sb="3" eb="5">
      <t>ショリ</t>
    </rPh>
    <rPh sb="5" eb="7">
      <t>ゲンカ</t>
    </rPh>
    <rPh sb="8" eb="9">
      <t>エン</t>
    </rPh>
    <phoneticPr fontId="5"/>
  </si>
  <si>
    <t>⑦施設利用率(％)</t>
    <rPh sb="1" eb="3">
      <t>シセツ</t>
    </rPh>
    <rPh sb="3" eb="6">
      <t>リヨウリツ</t>
    </rPh>
    <phoneticPr fontId="5"/>
  </si>
  <si>
    <t>⑧水洗化率(％)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</si>
  <si>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</si>
  <si>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②管渠老朽化率(％)</t>
    <phoneticPr fontId="5"/>
  </si>
  <si>
    <t>③管渠改善率(％)</t>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</si>
  <si>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</si>
  <si>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</si>
  <si>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</si>
  <si>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</si>
  <si>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</si>
  <si>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</si>
  <si>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</si>
  <si>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</si>
  <si>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</si>
  <si>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有収率</t>
    <rPh sb="0" eb="1">
      <t>ユウ</t>
    </rPh>
    <rPh sb="1" eb="3">
      <t>シュウリツ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</si>
  <si>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</si>
  <si>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</si>
  <si>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</si>
  <si>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</si>
  <si>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処理区域内人口</t>
  </si>
  <si>
    <t>処理区域面積</t>
  </si>
  <si>
    <t>処理区域内人口密度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</si>
  <si>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</si>
  <si>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</si>
  <si>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</si>
  <si>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</si>
  <si>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</si>
  <si>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</si>
  <si>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</si>
  <si>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</si>
  <si>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</si>
  <si>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</si>
  <si>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</si>
  <si>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</si>
  <si>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参照用</t>
    <rPh sb="0" eb="3">
      <t>サンショウヨウ</t>
    </rPh>
    <phoneticPr fontId="5"/>
  </si>
  <si>
    <t>愛媛県　今治市</t>
  </si>
  <si>
    <t>法非適用</t>
  </si>
  <si>
    <t>下水道事業</t>
  </si>
  <si>
    <t>漁業集落排水</t>
  </si>
  <si>
    <t>H2</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</si>
  <si>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</si>
  <si>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</si>
  <si>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</si>
  <si>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</si>
  <si>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</si>
  <si>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</si>
  <si>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</si>
  <si>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大浜処理区については供用開始から25年以上が経過し、処理場の機械設備、電気設備等に老朽化が見られるため、公共下水道（北部処理区）との統合事業を実施している。志津見処理区は供用開始から16年、椋名処理区は供用開始から9年が経過しているが、今のところ大規模な改修の必要は無い。</t>
    <rPh sb="1" eb="3">
      <t>オオハマ</t>
    </rPh>
    <rPh sb="3" eb="6">
      <t>ショリク</t>
    </rPh>
    <rPh sb="11" eb="13">
      <t>キョウヨウ</t>
    </rPh>
    <rPh sb="13" eb="15">
      <t>カイシ</t>
    </rPh>
    <rPh sb="19" eb="20">
      <t>ネン</t>
    </rPh>
    <rPh sb="20" eb="22">
      <t>イジョウ</t>
    </rPh>
    <rPh sb="23" eb="25">
      <t>ケイカ</t>
    </rPh>
    <rPh sb="27" eb="30">
      <t>ショリジョウ</t>
    </rPh>
    <rPh sb="31" eb="33">
      <t>キカイ</t>
    </rPh>
    <rPh sb="33" eb="35">
      <t>セツビ</t>
    </rPh>
    <rPh sb="36" eb="38">
      <t>デンキ</t>
    </rPh>
    <rPh sb="38" eb="40">
      <t>セツビ</t>
    </rPh>
    <rPh sb="40" eb="41">
      <t>トウ</t>
    </rPh>
    <rPh sb="42" eb="45">
      <t>ロウキュウカ</t>
    </rPh>
    <rPh sb="46" eb="47">
      <t>ミ</t>
    </rPh>
    <rPh sb="53" eb="55">
      <t>コウキョウ</t>
    </rPh>
    <rPh sb="55" eb="58">
      <t>ゲスイドウ</t>
    </rPh>
    <rPh sb="59" eb="61">
      <t>ホクブ</t>
    </rPh>
    <rPh sb="61" eb="64">
      <t>ショリク</t>
    </rPh>
    <rPh sb="67" eb="69">
      <t>トウゴウ</t>
    </rPh>
    <rPh sb="69" eb="71">
      <t>ジギョウ</t>
    </rPh>
    <rPh sb="72" eb="74">
      <t>ジッシ</t>
    </rPh>
    <rPh sb="79" eb="80">
      <t>シ</t>
    </rPh>
    <rPh sb="80" eb="81">
      <t>ツ</t>
    </rPh>
    <rPh sb="81" eb="82">
      <t>ミ</t>
    </rPh>
    <rPh sb="82" eb="85">
      <t>ショリク</t>
    </rPh>
    <rPh sb="86" eb="88">
      <t>キョウヨウ</t>
    </rPh>
    <rPh sb="88" eb="90">
      <t>カイシ</t>
    </rPh>
    <rPh sb="94" eb="95">
      <t>ネン</t>
    </rPh>
    <rPh sb="98" eb="101">
      <t>ショリク</t>
    </rPh>
    <rPh sb="102" eb="104">
      <t>キョウヨウ</t>
    </rPh>
    <rPh sb="104" eb="106">
      <t>カイシ</t>
    </rPh>
    <rPh sb="109" eb="110">
      <t>ネン</t>
    </rPh>
    <rPh sb="111" eb="113">
      <t>ケイカ</t>
    </rPh>
    <rPh sb="119" eb="120">
      <t>イマ</t>
    </rPh>
    <rPh sb="124" eb="127">
      <t>ダイキボ</t>
    </rPh>
    <rPh sb="128" eb="130">
      <t>カイシュウ</t>
    </rPh>
    <rPh sb="131" eb="133">
      <t>ヒツヨウ</t>
    </rPh>
    <rPh sb="134" eb="135">
      <t>ナ</t>
    </rPh>
    <phoneticPr fontId="5"/>
  </si>
  <si>
    <t xml:space="preserve">　整備事業は完成しており、大規模な改修等も行っていないが、有収水量の減少により汚水処理原価が類似団体平均値と比べて高くなっている。また、公共下水道事業の料金体系に準じた料金設定にしていいることによって汚水処理原価が高いため、経費回収率については、類似団体平均値と比べて低くなっている。
  有収水量は減少傾向にあるが、企業債残高については逓減しているため、企業債残高対事業規模比率は類似団体平均値と比べて低くなっている。
　人口減少や節水機器の普及、社会情勢の変化による上水道使用量の減少等により施設利用率は、類似団体平均値と比べて低くなっている。
 未接続世帯への接続促進により水洗化率については,類似団体平均値と比べて高くなっている。
</t>
    <rPh sb="1" eb="3">
      <t>セイビ</t>
    </rPh>
    <rPh sb="3" eb="5">
      <t>ジギョウ</t>
    </rPh>
    <rPh sb="6" eb="8">
      <t>カンセイ</t>
    </rPh>
    <rPh sb="13" eb="16">
      <t>ダイキボ</t>
    </rPh>
    <rPh sb="17" eb="19">
      <t>カイシュウ</t>
    </rPh>
    <rPh sb="19" eb="20">
      <t>トウ</t>
    </rPh>
    <rPh sb="21" eb="22">
      <t>オコナ</t>
    </rPh>
    <rPh sb="29" eb="31">
      <t>ユウシュウ</t>
    </rPh>
    <rPh sb="31" eb="33">
      <t>スイリョウ</t>
    </rPh>
    <rPh sb="34" eb="36">
      <t>ゲンショウ</t>
    </rPh>
    <rPh sb="39" eb="41">
      <t>オスイ</t>
    </rPh>
    <rPh sb="41" eb="43">
      <t>ショリ</t>
    </rPh>
    <rPh sb="43" eb="45">
      <t>ゲンカ</t>
    </rPh>
    <rPh sb="46" eb="48">
      <t>ルイジ</t>
    </rPh>
    <rPh sb="48" eb="50">
      <t>ダンタイ</t>
    </rPh>
    <rPh sb="50" eb="53">
      <t>ヘイキンチ</t>
    </rPh>
    <rPh sb="54" eb="55">
      <t>クラ</t>
    </rPh>
    <rPh sb="57" eb="58">
      <t>タカ</t>
    </rPh>
    <rPh sb="178" eb="181">
      <t>キギョウサイ</t>
    </rPh>
    <rPh sb="181" eb="183">
      <t>ザンダカ</t>
    </rPh>
    <rPh sb="183" eb="184">
      <t>タイ</t>
    </rPh>
    <rPh sb="184" eb="186">
      <t>ジギョウ</t>
    </rPh>
    <rPh sb="186" eb="188">
      <t>キボ</t>
    </rPh>
    <rPh sb="188" eb="190">
      <t>ヒリツ</t>
    </rPh>
    <rPh sb="191" eb="193">
      <t>ルイジ</t>
    </rPh>
    <rPh sb="193" eb="195">
      <t>ダンタイ</t>
    </rPh>
    <rPh sb="195" eb="198">
      <t>ヘイキンチ</t>
    </rPh>
    <rPh sb="199" eb="200">
      <t>クラ</t>
    </rPh>
    <rPh sb="202" eb="203">
      <t>ヒク</t>
    </rPh>
    <phoneticPr fontId="5"/>
  </si>
  <si>
    <t>　整備事業は完了しているため、地方債償還金については逓減することから、汚水処理費用についても逓減していくと考えている。
　また、資産の老朽化や人口減少等に伴う料金収入の減少に対応するため、平成28年度に策定する経営戦略に沿って、経営基盤強化と財政マネジメントの向上を図る。</t>
    <rPh sb="1" eb="3">
      <t>セイビ</t>
    </rPh>
    <rPh sb="6" eb="8">
      <t>カンリョウ</t>
    </rPh>
    <rPh sb="39" eb="41">
      <t>ヒヨウ</t>
    </rPh>
    <rPh sb="46" eb="48">
      <t>テイゲン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</si>
</sst>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9">
    <xf numFmtId="0" fontId="0"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8" fillId="0" borderId="0">
      <alignment vertical="center"/>
    </xf>
    <xf numFmtId="0" fontId="17" fillId="0" borderId="0"/>
    <xf numFmtId="0" fontId="18" fillId="0" borderId="0">
      <alignment vertical="center"/>
    </xf>
    <xf numFmtId="0" fontId="2" fillId="0" borderId="0">
      <alignment vertical="center"/>
    </xf>
    <xf numFmtId="0" fontId="17" fillId="0" borderId="0"/>
    <xf numFmtId="0" fontId="19" fillId="0" borderId="0"/>
    <xf numFmtId="0" fontId="20" fillId="0" borderId="0">
      <alignment vertical="center"/>
    </xf>
    <xf numFmtId="0" fontId="14" fillId="0" borderId="0">
      <alignment vertical="center"/>
    </xf>
    <xf numFmtId="0" fontId="17" fillId="0" borderId="0">
      <alignment vertical="center"/>
    </xf>
    <xf numFmtId="0" fontId="17" fillId="0" borderId="0"/>
    <xf numFmtId="0" fontId="18" fillId="0" borderId="0">
      <alignment vertical="center"/>
    </xf>
    <xf numFmtId="0" fontId="19" fillId="0" borderId="0"/>
    <xf numFmtId="0" fontId="2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7"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0" borderId="0" xfId="0" applyFont="1" applyBorder="1" applyAlignment="1">
      <alignment horizontal="center" vertical="center"/>
    </xf>
    <xf numFmtId="0" fontId="3"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6" fillId="0" borderId="6"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4"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Border="1" applyAlignment="1">
      <alignment horizontal="center" vertical="center"/>
    </xf>
    <xf numFmtId="177" fontId="6" fillId="0" borderId="2" xfId="0" applyNumberFormat="1" applyFont="1" applyBorder="1" applyAlignment="1" applyProtection="1">
      <alignment horizontal="center" vertical="center"/>
      <protection hidden="1"/>
    </xf>
    <xf numFmtId="176" fontId="6" fillId="0" borderId="2" xfId="0" applyNumberFormat="1" applyFont="1" applyBorder="1" applyAlignment="1" applyProtection="1">
      <alignment horizontal="center" vertical="center"/>
      <protection hidden="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6" fillId="0" borderId="2" xfId="0" applyNumberFormat="1" applyFont="1" applyBorder="1" applyAlignment="1" applyProtection="1">
      <alignment horizontal="center" vertical="center"/>
      <protection hidden="1"/>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3 3" xfId="27"/>
    <cellStyle name="標準 2 3 4" xfId="24"/>
    <cellStyle name="標準 2 3 5" xfId="21"/>
    <cellStyle name="標準 2 4" xfId="10"/>
    <cellStyle name="標準 2 5" xfId="26"/>
    <cellStyle name="標準 2 6" xfId="23"/>
    <cellStyle name="標準 2 7" xfId="20"/>
    <cellStyle name="標準 2_【重要】（県）指数表_書式まとめ" xfId="11"/>
    <cellStyle name="標準 3" xfId="12"/>
    <cellStyle name="標準 3 2" xfId="13"/>
    <cellStyle name="標準 3 2 2" xfId="14"/>
    <cellStyle name="標準 3 3" xfId="15"/>
    <cellStyle name="標準 4" xfId="16"/>
    <cellStyle name="標準 4 2" xfId="28"/>
    <cellStyle name="標準 4 3" xfId="25"/>
    <cellStyle name="標準 4 4" xfId="22"/>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0.64</c:v>
                </c:pt>
                <c:pt idx="1">
                  <c:v>0</c:v>
                </c:pt>
                <c:pt idx="2">
                  <c:v>0</c:v>
                </c:pt>
                <c:pt idx="3">
                  <c:v>0</c:v>
                </c:pt>
                <c:pt idx="4">
                  <c:v>0</c:v>
                </c:pt>
              </c:numCache>
            </c:numRef>
          </c:val>
        </c:ser>
        <c:dLbls>
          <c:showLegendKey val="0"/>
          <c:showVal val="0"/>
          <c:showCatName val="0"/>
          <c:showSerName val="0"/>
          <c:showPercent val="0"/>
          <c:showBubbleSize val="0"/>
        </c:dLbls>
        <c:gapWidth val="150"/>
        <c:axId val="159025408"/>
        <c:axId val="15903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0.02</c:v>
                </c:pt>
                <c:pt idx="1">
                  <c:v>0</c:v>
                </c:pt>
                <c:pt idx="2" formatCode="#,##0.00;&quot;△&quot;#,##0.00;&quot;-&quot;">
                  <c:v>0.14000000000000001</c:v>
                </c:pt>
                <c:pt idx="3" formatCode="#,##0.00;&quot;△&quot;#,##0.00;&quot;-&quot;">
                  <c:v>0.05</c:v>
                </c:pt>
                <c:pt idx="4" formatCode="#,##0.00;&quot;△&quot;#,##0.00;&quot;-&quot;">
                  <c:v>0.18</c:v>
                </c:pt>
              </c:numCache>
            </c:numRef>
          </c:val>
          <c:smooth val="0"/>
        </c:ser>
        <c:dLbls>
          <c:showLegendKey val="0"/>
          <c:showVal val="0"/>
          <c:showCatName val="0"/>
          <c:showSerName val="0"/>
          <c:showPercent val="0"/>
          <c:showBubbleSize val="0"/>
        </c:dLbls>
        <c:marker val="1"/>
        <c:smooth val="0"/>
        <c:axId val="159025408"/>
        <c:axId val="159031680"/>
      </c:lineChart>
      <c:dateAx>
        <c:axId val="159025408"/>
        <c:scaling>
          <c:orientation val="minMax"/>
        </c:scaling>
        <c:delete val="1"/>
        <c:axPos val="b"/>
        <c:numFmt formatCode="ge" sourceLinked="1"/>
        <c:majorTickMark val="none"/>
        <c:minorTickMark val="none"/>
        <c:tickLblPos val="none"/>
        <c:crossAx val="159031680"/>
        <c:crosses val="autoZero"/>
        <c:auto val="1"/>
        <c:lblOffset val="100"/>
        <c:baseTimeUnit val="years"/>
      </c:dateAx>
      <c:valAx>
        <c:axId val="15903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0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37.24</c:v>
                </c:pt>
                <c:pt idx="1">
                  <c:v>39.56</c:v>
                </c:pt>
                <c:pt idx="2">
                  <c:v>37.659999999999997</c:v>
                </c:pt>
                <c:pt idx="3">
                  <c:v>36.71</c:v>
                </c:pt>
                <c:pt idx="4">
                  <c:v>35.229999999999997</c:v>
                </c:pt>
              </c:numCache>
            </c:numRef>
          </c:val>
        </c:ser>
        <c:dLbls>
          <c:showLegendKey val="0"/>
          <c:showVal val="0"/>
          <c:showCatName val="0"/>
          <c:showSerName val="0"/>
          <c:showPercent val="0"/>
          <c:showBubbleSize val="0"/>
        </c:dLbls>
        <c:gapWidth val="150"/>
        <c:axId val="165243520"/>
        <c:axId val="16527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37.130000000000003</c:v>
                </c:pt>
                <c:pt idx="1">
                  <c:v>38.24</c:v>
                </c:pt>
                <c:pt idx="2">
                  <c:v>39.42</c:v>
                </c:pt>
                <c:pt idx="3">
                  <c:v>39.68</c:v>
                </c:pt>
                <c:pt idx="4">
                  <c:v>35.64</c:v>
                </c:pt>
              </c:numCache>
            </c:numRef>
          </c:val>
          <c:smooth val="0"/>
        </c:ser>
        <c:dLbls>
          <c:showLegendKey val="0"/>
          <c:showVal val="0"/>
          <c:showCatName val="0"/>
          <c:showSerName val="0"/>
          <c:showPercent val="0"/>
          <c:showBubbleSize val="0"/>
        </c:dLbls>
        <c:marker val="1"/>
        <c:smooth val="0"/>
        <c:axId val="165243520"/>
        <c:axId val="165274368"/>
      </c:lineChart>
      <c:dateAx>
        <c:axId val="165243520"/>
        <c:scaling>
          <c:orientation val="minMax"/>
        </c:scaling>
        <c:delete val="1"/>
        <c:axPos val="b"/>
        <c:numFmt formatCode="ge" sourceLinked="1"/>
        <c:majorTickMark val="none"/>
        <c:minorTickMark val="none"/>
        <c:tickLblPos val="none"/>
        <c:crossAx val="165274368"/>
        <c:crosses val="autoZero"/>
        <c:auto val="1"/>
        <c:lblOffset val="100"/>
        <c:baseTimeUnit val="years"/>
      </c:dateAx>
      <c:valAx>
        <c:axId val="16527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4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80.58</c:v>
                </c:pt>
                <c:pt idx="1">
                  <c:v>81.11</c:v>
                </c:pt>
                <c:pt idx="2">
                  <c:v>81.75</c:v>
                </c:pt>
                <c:pt idx="3">
                  <c:v>82.66</c:v>
                </c:pt>
                <c:pt idx="4">
                  <c:v>83.63</c:v>
                </c:pt>
              </c:numCache>
            </c:numRef>
          </c:val>
        </c:ser>
        <c:dLbls>
          <c:showLegendKey val="0"/>
          <c:showVal val="0"/>
          <c:showCatName val="0"/>
          <c:showSerName val="0"/>
          <c:showPercent val="0"/>
          <c:showBubbleSize val="0"/>
        </c:dLbls>
        <c:gapWidth val="150"/>
        <c:axId val="165615872"/>
        <c:axId val="16562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81.8</c:v>
                </c:pt>
                <c:pt idx="1">
                  <c:v>81.84</c:v>
                </c:pt>
                <c:pt idx="2">
                  <c:v>82.97</c:v>
                </c:pt>
                <c:pt idx="3">
                  <c:v>83.95</c:v>
                </c:pt>
                <c:pt idx="4">
                  <c:v>82.92</c:v>
                </c:pt>
              </c:numCache>
            </c:numRef>
          </c:val>
          <c:smooth val="0"/>
        </c:ser>
        <c:dLbls>
          <c:showLegendKey val="0"/>
          <c:showVal val="0"/>
          <c:showCatName val="0"/>
          <c:showSerName val="0"/>
          <c:showPercent val="0"/>
          <c:showBubbleSize val="0"/>
        </c:dLbls>
        <c:marker val="1"/>
        <c:smooth val="0"/>
        <c:axId val="165615872"/>
        <c:axId val="165622144"/>
      </c:lineChart>
      <c:dateAx>
        <c:axId val="165615872"/>
        <c:scaling>
          <c:orientation val="minMax"/>
        </c:scaling>
        <c:delete val="1"/>
        <c:axPos val="b"/>
        <c:numFmt formatCode="ge" sourceLinked="1"/>
        <c:majorTickMark val="none"/>
        <c:minorTickMark val="none"/>
        <c:tickLblPos val="none"/>
        <c:crossAx val="165622144"/>
        <c:crosses val="autoZero"/>
        <c:auto val="1"/>
        <c:lblOffset val="100"/>
        <c:baseTimeUnit val="years"/>
      </c:dateAx>
      <c:valAx>
        <c:axId val="16562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61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66.290000000000006</c:v>
                </c:pt>
                <c:pt idx="1">
                  <c:v>64.17</c:v>
                </c:pt>
                <c:pt idx="2">
                  <c:v>59.62</c:v>
                </c:pt>
                <c:pt idx="3">
                  <c:v>60.13</c:v>
                </c:pt>
                <c:pt idx="4">
                  <c:v>61.21</c:v>
                </c:pt>
              </c:numCache>
            </c:numRef>
          </c:val>
        </c:ser>
        <c:dLbls>
          <c:showLegendKey val="0"/>
          <c:showVal val="0"/>
          <c:showCatName val="0"/>
          <c:showSerName val="0"/>
          <c:showPercent val="0"/>
          <c:showBubbleSize val="0"/>
        </c:dLbls>
        <c:gapWidth val="150"/>
        <c:axId val="164894592"/>
        <c:axId val="16490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894592"/>
        <c:axId val="164904960"/>
      </c:lineChart>
      <c:dateAx>
        <c:axId val="164894592"/>
        <c:scaling>
          <c:orientation val="minMax"/>
        </c:scaling>
        <c:delete val="1"/>
        <c:axPos val="b"/>
        <c:numFmt formatCode="ge" sourceLinked="1"/>
        <c:majorTickMark val="none"/>
        <c:minorTickMark val="none"/>
        <c:tickLblPos val="none"/>
        <c:crossAx val="164904960"/>
        <c:crosses val="autoZero"/>
        <c:auto val="1"/>
        <c:lblOffset val="100"/>
        <c:baseTimeUnit val="years"/>
      </c:dateAx>
      <c:valAx>
        <c:axId val="16490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9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935168"/>
        <c:axId val="16493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935168"/>
        <c:axId val="164937088"/>
      </c:lineChart>
      <c:dateAx>
        <c:axId val="164935168"/>
        <c:scaling>
          <c:orientation val="minMax"/>
        </c:scaling>
        <c:delete val="1"/>
        <c:axPos val="b"/>
        <c:numFmt formatCode="ge" sourceLinked="1"/>
        <c:majorTickMark val="none"/>
        <c:minorTickMark val="none"/>
        <c:tickLblPos val="none"/>
        <c:crossAx val="164937088"/>
        <c:crosses val="autoZero"/>
        <c:auto val="1"/>
        <c:lblOffset val="100"/>
        <c:baseTimeUnit val="years"/>
      </c:dateAx>
      <c:valAx>
        <c:axId val="16493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3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295232"/>
        <c:axId val="16529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295232"/>
        <c:axId val="165297152"/>
      </c:lineChart>
      <c:dateAx>
        <c:axId val="165295232"/>
        <c:scaling>
          <c:orientation val="minMax"/>
        </c:scaling>
        <c:delete val="1"/>
        <c:axPos val="b"/>
        <c:numFmt formatCode="ge" sourceLinked="1"/>
        <c:majorTickMark val="none"/>
        <c:minorTickMark val="none"/>
        <c:tickLblPos val="none"/>
        <c:crossAx val="165297152"/>
        <c:crosses val="autoZero"/>
        <c:auto val="1"/>
        <c:lblOffset val="100"/>
        <c:baseTimeUnit val="years"/>
      </c:dateAx>
      <c:valAx>
        <c:axId val="16529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9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020800"/>
        <c:axId val="16502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020800"/>
        <c:axId val="165022720"/>
      </c:lineChart>
      <c:dateAx>
        <c:axId val="165020800"/>
        <c:scaling>
          <c:orientation val="minMax"/>
        </c:scaling>
        <c:delete val="1"/>
        <c:axPos val="b"/>
        <c:numFmt formatCode="ge" sourceLinked="1"/>
        <c:majorTickMark val="none"/>
        <c:minorTickMark val="none"/>
        <c:tickLblPos val="none"/>
        <c:crossAx val="165022720"/>
        <c:crosses val="autoZero"/>
        <c:auto val="1"/>
        <c:lblOffset val="100"/>
        <c:baseTimeUnit val="years"/>
      </c:dateAx>
      <c:valAx>
        <c:axId val="16502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2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051008"/>
        <c:axId val="16505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051008"/>
        <c:axId val="165057280"/>
      </c:lineChart>
      <c:dateAx>
        <c:axId val="165051008"/>
        <c:scaling>
          <c:orientation val="minMax"/>
        </c:scaling>
        <c:delete val="1"/>
        <c:axPos val="b"/>
        <c:numFmt formatCode="ge" sourceLinked="1"/>
        <c:majorTickMark val="none"/>
        <c:minorTickMark val="none"/>
        <c:tickLblPos val="none"/>
        <c:crossAx val="165057280"/>
        <c:crosses val="autoZero"/>
        <c:auto val="1"/>
        <c:lblOffset val="100"/>
        <c:baseTimeUnit val="years"/>
      </c:dateAx>
      <c:valAx>
        <c:axId val="16505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5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745.67</c:v>
                </c:pt>
                <c:pt idx="1">
                  <c:v>697.45</c:v>
                </c:pt>
                <c:pt idx="2">
                  <c:v>659.95</c:v>
                </c:pt>
                <c:pt idx="3">
                  <c:v>566.87</c:v>
                </c:pt>
                <c:pt idx="4">
                  <c:v>506.66</c:v>
                </c:pt>
              </c:numCache>
            </c:numRef>
          </c:val>
        </c:ser>
        <c:dLbls>
          <c:showLegendKey val="0"/>
          <c:showVal val="0"/>
          <c:showCatName val="0"/>
          <c:showSerName val="0"/>
          <c:showPercent val="0"/>
          <c:showBubbleSize val="0"/>
        </c:dLbls>
        <c:gapWidth val="150"/>
        <c:axId val="165075200"/>
        <c:axId val="16515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866.07</c:v>
                </c:pt>
                <c:pt idx="1">
                  <c:v>827.19</c:v>
                </c:pt>
                <c:pt idx="2">
                  <c:v>817.63</c:v>
                </c:pt>
                <c:pt idx="3">
                  <c:v>830.5</c:v>
                </c:pt>
                <c:pt idx="4">
                  <c:v>1029.24</c:v>
                </c:pt>
              </c:numCache>
            </c:numRef>
          </c:val>
          <c:smooth val="0"/>
        </c:ser>
        <c:dLbls>
          <c:showLegendKey val="0"/>
          <c:showVal val="0"/>
          <c:showCatName val="0"/>
          <c:showSerName val="0"/>
          <c:showPercent val="0"/>
          <c:showBubbleSize val="0"/>
        </c:dLbls>
        <c:marker val="1"/>
        <c:smooth val="0"/>
        <c:axId val="165075200"/>
        <c:axId val="165159296"/>
      </c:lineChart>
      <c:dateAx>
        <c:axId val="165075200"/>
        <c:scaling>
          <c:orientation val="minMax"/>
        </c:scaling>
        <c:delete val="1"/>
        <c:axPos val="b"/>
        <c:numFmt formatCode="ge" sourceLinked="1"/>
        <c:majorTickMark val="none"/>
        <c:minorTickMark val="none"/>
        <c:tickLblPos val="none"/>
        <c:crossAx val="165159296"/>
        <c:crosses val="autoZero"/>
        <c:auto val="1"/>
        <c:lblOffset val="100"/>
        <c:baseTimeUnit val="years"/>
      </c:dateAx>
      <c:valAx>
        <c:axId val="16515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7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43.44</c:v>
                </c:pt>
                <c:pt idx="1">
                  <c:v>41.91</c:v>
                </c:pt>
                <c:pt idx="2">
                  <c:v>39.53</c:v>
                </c:pt>
                <c:pt idx="3">
                  <c:v>40.880000000000003</c:v>
                </c:pt>
                <c:pt idx="4">
                  <c:v>41.85</c:v>
                </c:pt>
              </c:numCache>
            </c:numRef>
          </c:val>
        </c:ser>
        <c:dLbls>
          <c:showLegendKey val="0"/>
          <c:showVal val="0"/>
          <c:showCatName val="0"/>
          <c:showSerName val="0"/>
          <c:showPercent val="0"/>
          <c:showBubbleSize val="0"/>
        </c:dLbls>
        <c:gapWidth val="150"/>
        <c:axId val="165197696"/>
        <c:axId val="16520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43.46</c:v>
                </c:pt>
                <c:pt idx="1">
                  <c:v>45.01</c:v>
                </c:pt>
                <c:pt idx="2">
                  <c:v>46.31</c:v>
                </c:pt>
                <c:pt idx="3">
                  <c:v>43.66</c:v>
                </c:pt>
                <c:pt idx="4">
                  <c:v>43.13</c:v>
                </c:pt>
              </c:numCache>
            </c:numRef>
          </c:val>
          <c:smooth val="0"/>
        </c:ser>
        <c:dLbls>
          <c:showLegendKey val="0"/>
          <c:showVal val="0"/>
          <c:showCatName val="0"/>
          <c:showSerName val="0"/>
          <c:showPercent val="0"/>
          <c:showBubbleSize val="0"/>
        </c:dLbls>
        <c:marker val="1"/>
        <c:smooth val="0"/>
        <c:axId val="165197696"/>
        <c:axId val="165203968"/>
      </c:lineChart>
      <c:dateAx>
        <c:axId val="165197696"/>
        <c:scaling>
          <c:orientation val="minMax"/>
        </c:scaling>
        <c:delete val="1"/>
        <c:axPos val="b"/>
        <c:numFmt formatCode="ge" sourceLinked="1"/>
        <c:majorTickMark val="none"/>
        <c:minorTickMark val="none"/>
        <c:tickLblPos val="none"/>
        <c:crossAx val="165203968"/>
        <c:crosses val="autoZero"/>
        <c:auto val="1"/>
        <c:lblOffset val="100"/>
        <c:baseTimeUnit val="years"/>
      </c:dateAx>
      <c:valAx>
        <c:axId val="16520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346.9</c:v>
                </c:pt>
                <c:pt idx="1">
                  <c:v>362.71</c:v>
                </c:pt>
                <c:pt idx="2">
                  <c:v>394.29</c:v>
                </c:pt>
                <c:pt idx="3">
                  <c:v>411.99</c:v>
                </c:pt>
                <c:pt idx="4">
                  <c:v>400.57</c:v>
                </c:pt>
              </c:numCache>
            </c:numRef>
          </c:val>
        </c:ser>
        <c:dLbls>
          <c:showLegendKey val="0"/>
          <c:showVal val="0"/>
          <c:showCatName val="0"/>
          <c:showSerName val="0"/>
          <c:showPercent val="0"/>
          <c:showBubbleSize val="0"/>
        </c:dLbls>
        <c:gapWidth val="150"/>
        <c:axId val="165211136"/>
        <c:axId val="16522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359.48</c:v>
                </c:pt>
                <c:pt idx="1">
                  <c:v>350.91</c:v>
                </c:pt>
                <c:pt idx="2">
                  <c:v>349.08</c:v>
                </c:pt>
                <c:pt idx="3">
                  <c:v>382.09</c:v>
                </c:pt>
                <c:pt idx="4">
                  <c:v>392.03</c:v>
                </c:pt>
              </c:numCache>
            </c:numRef>
          </c:val>
          <c:smooth val="0"/>
        </c:ser>
        <c:dLbls>
          <c:showLegendKey val="0"/>
          <c:showVal val="0"/>
          <c:showCatName val="0"/>
          <c:showSerName val="0"/>
          <c:showPercent val="0"/>
          <c:showBubbleSize val="0"/>
        </c:dLbls>
        <c:marker val="1"/>
        <c:smooth val="0"/>
        <c:axId val="165211136"/>
        <c:axId val="165229696"/>
      </c:lineChart>
      <c:dateAx>
        <c:axId val="165211136"/>
        <c:scaling>
          <c:orientation val="minMax"/>
        </c:scaling>
        <c:delete val="1"/>
        <c:axPos val="b"/>
        <c:numFmt formatCode="ge" sourceLinked="1"/>
        <c:majorTickMark val="none"/>
        <c:minorTickMark val="none"/>
        <c:tickLblPos val="none"/>
        <c:crossAx val="165229696"/>
        <c:crosses val="autoZero"/>
        <c:auto val="1"/>
        <c:lblOffset val="100"/>
        <c:baseTimeUnit val="years"/>
      </c:dateAx>
      <c:valAx>
        <c:axId val="16522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1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今治市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3"/>
      <c r="AE8" s="3"/>
      <c r="AF8" s="3"/>
      <c r="AG8" s="3"/>
      <c r="AH8" s="3"/>
      <c r="AI8" s="3"/>
      <c r="AJ8" s="3"/>
      <c r="AK8" s="3"/>
      <c r="AL8" s="64">
        <f>データ!R6</f>
        <v>164769</v>
      </c>
      <c r="AM8" s="64"/>
      <c r="AN8" s="64"/>
      <c r="AO8" s="64"/>
      <c r="AP8" s="64"/>
      <c r="AQ8" s="64"/>
      <c r="AR8" s="64"/>
      <c r="AS8" s="64"/>
      <c r="AT8" s="63">
        <f>データ!S6</f>
        <v>419.13</v>
      </c>
      <c r="AU8" s="63"/>
      <c r="AV8" s="63"/>
      <c r="AW8" s="63"/>
      <c r="AX8" s="63"/>
      <c r="AY8" s="63"/>
      <c r="AZ8" s="63"/>
      <c r="BA8" s="63"/>
      <c r="BB8" s="63">
        <f>データ!T6</f>
        <v>393.12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0.93</v>
      </c>
      <c r="Q10" s="63"/>
      <c r="R10" s="63"/>
      <c r="S10" s="63"/>
      <c r="T10" s="63"/>
      <c r="U10" s="63"/>
      <c r="V10" s="63"/>
      <c r="W10" s="63">
        <f>データ!P6</f>
        <v>101.9</v>
      </c>
      <c r="X10" s="63"/>
      <c r="Y10" s="63"/>
      <c r="Z10" s="63"/>
      <c r="AA10" s="63"/>
      <c r="AB10" s="63"/>
      <c r="AC10" s="63"/>
      <c r="AD10" s="64">
        <f>データ!Q6</f>
        <v>2741</v>
      </c>
      <c r="AE10" s="64"/>
      <c r="AF10" s="64"/>
      <c r="AG10" s="64"/>
      <c r="AH10" s="64"/>
      <c r="AI10" s="64"/>
      <c r="AJ10" s="64"/>
      <c r="AK10" s="2"/>
      <c r="AL10" s="64">
        <f>データ!U6</f>
        <v>1533</v>
      </c>
      <c r="AM10" s="64"/>
      <c r="AN10" s="64"/>
      <c r="AO10" s="64"/>
      <c r="AP10" s="64"/>
      <c r="AQ10" s="64"/>
      <c r="AR10" s="64"/>
      <c r="AS10" s="64"/>
      <c r="AT10" s="63">
        <f>データ!V6</f>
        <v>0.49</v>
      </c>
      <c r="AU10" s="63"/>
      <c r="AV10" s="63"/>
      <c r="AW10" s="63"/>
      <c r="AX10" s="63"/>
      <c r="AY10" s="63"/>
      <c r="AZ10" s="63"/>
      <c r="BA10" s="63"/>
      <c r="BB10" s="63">
        <f>データ!W6</f>
        <v>3128.57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9" t="s">
        <v>25</v>
      </c>
      <c r="BM14" s="50"/>
      <c r="BN14" s="50"/>
      <c r="BO14" s="50"/>
      <c r="BP14" s="50"/>
      <c r="BQ14" s="50"/>
      <c r="BR14" s="50"/>
      <c r="BS14" s="50"/>
      <c r="BT14" s="50"/>
      <c r="BU14" s="50"/>
      <c r="BV14" s="50"/>
      <c r="BW14" s="50"/>
      <c r="BX14" s="50"/>
      <c r="BY14" s="50"/>
      <c r="BZ14" s="51"/>
    </row>
    <row r="15" spans="1:78" ht="13.5" customHeight="1">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52"/>
      <c r="BM15" s="53"/>
      <c r="BN15" s="53"/>
      <c r="BO15" s="53"/>
      <c r="BP15" s="53"/>
      <c r="BQ15" s="53"/>
      <c r="BR15" s="53"/>
      <c r="BS15" s="53"/>
      <c r="BT15" s="53"/>
      <c r="BU15" s="53"/>
      <c r="BV15" s="53"/>
      <c r="BW15" s="53"/>
      <c r="BX15" s="53"/>
      <c r="BY15" s="53"/>
      <c r="BZ15" s="54"/>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109</v>
      </c>
      <c r="BM16" s="44"/>
      <c r="BN16" s="44"/>
      <c r="BO16" s="44"/>
      <c r="BP16" s="44"/>
      <c r="BQ16" s="44"/>
      <c r="BR16" s="44"/>
      <c r="BS16" s="44"/>
      <c r="BT16" s="44"/>
      <c r="BU16" s="44"/>
      <c r="BV16" s="44"/>
      <c r="BW16" s="44"/>
      <c r="BX16" s="44"/>
      <c r="BY16" s="44"/>
      <c r="BZ16" s="45"/>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c r="A34" s="2"/>
      <c r="B34" s="16"/>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3"/>
      <c r="BM34" s="44"/>
      <c r="BN34" s="44"/>
      <c r="BO34" s="44"/>
      <c r="BP34" s="44"/>
      <c r="BQ34" s="44"/>
      <c r="BR34" s="44"/>
      <c r="BS34" s="44"/>
      <c r="BT34" s="44"/>
      <c r="BU34" s="44"/>
      <c r="BV34" s="44"/>
      <c r="BW34" s="44"/>
      <c r="BX34" s="44"/>
      <c r="BY34" s="44"/>
      <c r="BZ34" s="45"/>
    </row>
    <row r="35" spans="1:78" ht="13.5" customHeight="1">
      <c r="A35" s="2"/>
      <c r="B35" s="16"/>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3"/>
      <c r="BM35" s="44"/>
      <c r="BN35" s="44"/>
      <c r="BO35" s="44"/>
      <c r="BP35" s="44"/>
      <c r="BQ35" s="44"/>
      <c r="BR35" s="44"/>
      <c r="BS35" s="44"/>
      <c r="BT35" s="44"/>
      <c r="BU35" s="44"/>
      <c r="BV35" s="44"/>
      <c r="BW35" s="44"/>
      <c r="BX35" s="44"/>
      <c r="BY35" s="44"/>
      <c r="BZ35" s="45"/>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9" t="s">
        <v>30</v>
      </c>
      <c r="BM45" s="50"/>
      <c r="BN45" s="50"/>
      <c r="BO45" s="50"/>
      <c r="BP45" s="50"/>
      <c r="BQ45" s="50"/>
      <c r="BR45" s="50"/>
      <c r="BS45" s="50"/>
      <c r="BT45" s="50"/>
      <c r="BU45" s="50"/>
      <c r="BV45" s="50"/>
      <c r="BW45" s="50"/>
      <c r="BX45" s="50"/>
      <c r="BY45" s="50"/>
      <c r="BZ45" s="51"/>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2"/>
      <c r="BM46" s="53"/>
      <c r="BN46" s="53"/>
      <c r="BO46" s="53"/>
      <c r="BP46" s="53"/>
      <c r="BQ46" s="53"/>
      <c r="BR46" s="53"/>
      <c r="BS46" s="53"/>
      <c r="BT46" s="53"/>
      <c r="BU46" s="53"/>
      <c r="BV46" s="53"/>
      <c r="BW46" s="53"/>
      <c r="BX46" s="53"/>
      <c r="BY46" s="53"/>
      <c r="BZ46" s="54"/>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108</v>
      </c>
      <c r="BM47" s="44"/>
      <c r="BN47" s="44"/>
      <c r="BO47" s="44"/>
      <c r="BP47" s="44"/>
      <c r="BQ47" s="44"/>
      <c r="BR47" s="44"/>
      <c r="BS47" s="44"/>
      <c r="BT47" s="44"/>
      <c r="BU47" s="44"/>
      <c r="BV47" s="44"/>
      <c r="BW47" s="44"/>
      <c r="BX47" s="44"/>
      <c r="BY47" s="44"/>
      <c r="BZ47" s="4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c r="A56" s="2"/>
      <c r="B56" s="16"/>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3"/>
      <c r="BM56" s="44"/>
      <c r="BN56" s="44"/>
      <c r="BO56" s="44"/>
      <c r="BP56" s="44"/>
      <c r="BQ56" s="44"/>
      <c r="BR56" s="44"/>
      <c r="BS56" s="44"/>
      <c r="BT56" s="44"/>
      <c r="BU56" s="44"/>
      <c r="BV56" s="44"/>
      <c r="BW56" s="44"/>
      <c r="BX56" s="44"/>
      <c r="BY56" s="44"/>
      <c r="BZ56" s="45"/>
    </row>
    <row r="57" spans="1:78" ht="13.5" customHeight="1">
      <c r="A57" s="2"/>
      <c r="B57" s="16"/>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3"/>
      <c r="BM57" s="44"/>
      <c r="BN57" s="44"/>
      <c r="BO57" s="44"/>
      <c r="BP57" s="44"/>
      <c r="BQ57" s="44"/>
      <c r="BR57" s="44"/>
      <c r="BS57" s="44"/>
      <c r="BT57" s="44"/>
      <c r="BU57" s="44"/>
      <c r="BV57" s="44"/>
      <c r="BW57" s="44"/>
      <c r="BX57" s="44"/>
      <c r="BY57" s="44"/>
      <c r="BZ57" s="4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3"/>
      <c r="BM58" s="44"/>
      <c r="BN58" s="44"/>
      <c r="BO58" s="44"/>
      <c r="BP58" s="44"/>
      <c r="BQ58" s="44"/>
      <c r="BR58" s="44"/>
      <c r="BS58" s="44"/>
      <c r="BT58" s="44"/>
      <c r="BU58" s="44"/>
      <c r="BV58" s="44"/>
      <c r="BW58" s="44"/>
      <c r="BX58" s="44"/>
      <c r="BY58" s="44"/>
      <c r="BZ58" s="4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3"/>
      <c r="BM59" s="44"/>
      <c r="BN59" s="44"/>
      <c r="BO59" s="44"/>
      <c r="BP59" s="44"/>
      <c r="BQ59" s="44"/>
      <c r="BR59" s="44"/>
      <c r="BS59" s="44"/>
      <c r="BT59" s="44"/>
      <c r="BU59" s="44"/>
      <c r="BV59" s="44"/>
      <c r="BW59" s="44"/>
      <c r="BX59" s="44"/>
      <c r="BY59" s="44"/>
      <c r="BZ59" s="45"/>
    </row>
    <row r="60" spans="1:78" ht="13.5" customHeight="1">
      <c r="A60" s="2"/>
      <c r="B60" s="40" t="s">
        <v>35</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43"/>
      <c r="BM60" s="44"/>
      <c r="BN60" s="44"/>
      <c r="BO60" s="44"/>
      <c r="BP60" s="44"/>
      <c r="BQ60" s="44"/>
      <c r="BR60" s="44"/>
      <c r="BS60" s="44"/>
      <c r="BT60" s="44"/>
      <c r="BU60" s="44"/>
      <c r="BV60" s="44"/>
      <c r="BW60" s="44"/>
      <c r="BX60" s="44"/>
      <c r="BY60" s="44"/>
      <c r="BZ60" s="45"/>
    </row>
    <row r="61" spans="1:78" ht="13.5" customHeight="1">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43"/>
      <c r="BM61" s="44"/>
      <c r="BN61" s="44"/>
      <c r="BO61" s="44"/>
      <c r="BP61" s="44"/>
      <c r="BQ61" s="44"/>
      <c r="BR61" s="44"/>
      <c r="BS61" s="44"/>
      <c r="BT61" s="44"/>
      <c r="BU61" s="44"/>
      <c r="BV61" s="44"/>
      <c r="BW61" s="44"/>
      <c r="BX61" s="44"/>
      <c r="BY61" s="44"/>
      <c r="BZ61" s="4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9" t="s">
        <v>36</v>
      </c>
      <c r="BM64" s="50"/>
      <c r="BN64" s="50"/>
      <c r="BO64" s="50"/>
      <c r="BP64" s="50"/>
      <c r="BQ64" s="50"/>
      <c r="BR64" s="50"/>
      <c r="BS64" s="50"/>
      <c r="BT64" s="50"/>
      <c r="BU64" s="50"/>
      <c r="BV64" s="50"/>
      <c r="BW64" s="50"/>
      <c r="BX64" s="50"/>
      <c r="BY64" s="50"/>
      <c r="BZ64" s="51"/>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2"/>
      <c r="BM65" s="53"/>
      <c r="BN65" s="53"/>
      <c r="BO65" s="53"/>
      <c r="BP65" s="53"/>
      <c r="BQ65" s="53"/>
      <c r="BR65" s="53"/>
      <c r="BS65" s="53"/>
      <c r="BT65" s="53"/>
      <c r="BU65" s="53"/>
      <c r="BV65" s="53"/>
      <c r="BW65" s="53"/>
      <c r="BX65" s="53"/>
      <c r="BY65" s="53"/>
      <c r="BZ65" s="54"/>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110</v>
      </c>
      <c r="BM66" s="44"/>
      <c r="BN66" s="44"/>
      <c r="BO66" s="44"/>
      <c r="BP66" s="44"/>
      <c r="BQ66" s="44"/>
      <c r="BR66" s="44"/>
      <c r="BS66" s="44"/>
      <c r="BT66" s="44"/>
      <c r="BU66" s="44"/>
      <c r="BV66" s="44"/>
      <c r="BW66" s="44"/>
      <c r="BX66" s="44"/>
      <c r="BY66" s="44"/>
      <c r="BZ66" s="4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c r="A79" s="2"/>
      <c r="B79" s="16"/>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17"/>
      <c r="BJ79" s="18"/>
      <c r="BK79" s="2"/>
      <c r="BL79" s="43"/>
      <c r="BM79" s="44"/>
      <c r="BN79" s="44"/>
      <c r="BO79" s="44"/>
      <c r="BP79" s="44"/>
      <c r="BQ79" s="44"/>
      <c r="BR79" s="44"/>
      <c r="BS79" s="44"/>
      <c r="BT79" s="44"/>
      <c r="BU79" s="44"/>
      <c r="BV79" s="44"/>
      <c r="BW79" s="44"/>
      <c r="BX79" s="44"/>
      <c r="BY79" s="44"/>
      <c r="BZ79" s="45"/>
    </row>
    <row r="80" spans="1:78" ht="13.5" customHeight="1">
      <c r="A80" s="2"/>
      <c r="B80" s="16"/>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17"/>
      <c r="BJ80" s="18"/>
      <c r="BK80" s="2"/>
      <c r="BL80" s="43"/>
      <c r="BM80" s="44"/>
      <c r="BN80" s="44"/>
      <c r="BO80" s="44"/>
      <c r="BP80" s="44"/>
      <c r="BQ80" s="44"/>
      <c r="BR80" s="44"/>
      <c r="BS80" s="44"/>
      <c r="BT80" s="44"/>
      <c r="BU80" s="44"/>
      <c r="BV80" s="44"/>
      <c r="BW80" s="44"/>
      <c r="BX80" s="44"/>
      <c r="BY80" s="44"/>
      <c r="BZ80" s="4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3"/>
      <c r="BM81" s="44"/>
      <c r="BN81" s="44"/>
      <c r="BO81" s="44"/>
      <c r="BP81" s="44"/>
      <c r="BQ81" s="44"/>
      <c r="BR81" s="44"/>
      <c r="BS81" s="44"/>
      <c r="BT81" s="44"/>
      <c r="BU81" s="44"/>
      <c r="BV81" s="44"/>
      <c r="BW81" s="44"/>
      <c r="BX81" s="44"/>
      <c r="BY81" s="44"/>
      <c r="BZ81" s="4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6"/>
      <c r="BM82" s="47"/>
      <c r="BN82" s="47"/>
      <c r="BO82" s="47"/>
      <c r="BP82" s="47"/>
      <c r="BQ82" s="47"/>
      <c r="BR82" s="47"/>
      <c r="BS82" s="47"/>
      <c r="BT82" s="47"/>
      <c r="BU82" s="47"/>
      <c r="BV82" s="47"/>
      <c r="BW82" s="47"/>
      <c r="BX82" s="47"/>
      <c r="BY82" s="47"/>
      <c r="BZ82" s="48"/>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382027</v>
      </c>
      <c r="D6" s="31">
        <f t="shared" si="3"/>
        <v>47</v>
      </c>
      <c r="E6" s="31">
        <f t="shared" si="3"/>
        <v>17</v>
      </c>
      <c r="F6" s="31">
        <f t="shared" si="3"/>
        <v>6</v>
      </c>
      <c r="G6" s="31">
        <f t="shared" si="3"/>
        <v>0</v>
      </c>
      <c r="H6" s="31" t="str">
        <f t="shared" si="3"/>
        <v>愛媛県　今治市</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0.93</v>
      </c>
      <c r="P6" s="32">
        <f t="shared" si="3"/>
        <v>101.9</v>
      </c>
      <c r="Q6" s="32">
        <f t="shared" si="3"/>
        <v>2741</v>
      </c>
      <c r="R6" s="32">
        <f t="shared" si="3"/>
        <v>164769</v>
      </c>
      <c r="S6" s="32">
        <f t="shared" si="3"/>
        <v>419.13</v>
      </c>
      <c r="T6" s="32">
        <f t="shared" si="3"/>
        <v>393.12</v>
      </c>
      <c r="U6" s="32">
        <f t="shared" si="3"/>
        <v>1533</v>
      </c>
      <c r="V6" s="32">
        <f t="shared" si="3"/>
        <v>0.49</v>
      </c>
      <c r="W6" s="32">
        <f t="shared" si="3"/>
        <v>3128.57</v>
      </c>
      <c r="X6" s="33">
        <f>IF(X7="",NA(),X7)</f>
        <v>66.290000000000006</v>
      </c>
      <c r="Y6" s="33">
        <f t="shared" ref="Y6:AG6" si="4">IF(Y7="",NA(),Y7)</f>
        <v>64.17</v>
      </c>
      <c r="Z6" s="33">
        <f t="shared" si="4"/>
        <v>59.62</v>
      </c>
      <c r="AA6" s="33">
        <f t="shared" si="4"/>
        <v>60.13</v>
      </c>
      <c r="AB6" s="33">
        <f t="shared" si="4"/>
        <v>61.21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745.67</v>
      </c>
      <c r="BF6" s="33">
        <f t="shared" ref="BF6:BN6" si="7">IF(BF7="",NA(),BF7)</f>
        <v>697.45</v>
      </c>
      <c r="BG6" s="33">
        <f t="shared" si="7"/>
        <v>659.95</v>
      </c>
      <c r="BH6" s="33">
        <f t="shared" si="7"/>
        <v>566.87</v>
      </c>
      <c r="BI6" s="33">
        <f t="shared" si="7"/>
        <v>506.66</v>
      </c>
      <c r="BJ6" s="33">
        <f t="shared" si="7"/>
        <v>866.07</v>
      </c>
      <c r="BK6" s="33">
        <f t="shared" si="7"/>
        <v>827.19</v>
      </c>
      <c r="BL6" s="33">
        <f t="shared" si="7"/>
        <v>817.63</v>
      </c>
      <c r="BM6" s="33">
        <f t="shared" si="7"/>
        <v>830.5</v>
      </c>
      <c r="BN6" s="33">
        <f t="shared" si="7"/>
        <v>1029.24</v>
      </c>
      <c r="BO6" s="32" t="str">
        <f>IF(BO7="","",IF(BO7="-","【-】","【"&amp;SUBSTITUTE(TEXT(BO7,"#,##0.00"),"-","△")&amp;"】"))</f>
        <v>【1,052.66】</v>
      </c>
      <c r="BP6" s="33">
        <f>IF(BP7="",NA(),BP7)</f>
        <v>43.44</v>
      </c>
      <c r="BQ6" s="33">
        <f t="shared" ref="BQ6:BY6" si="8">IF(BQ7="",NA(),BQ7)</f>
        <v>41.91</v>
      </c>
      <c r="BR6" s="33">
        <f t="shared" si="8"/>
        <v>39.53</v>
      </c>
      <c r="BS6" s="33">
        <f t="shared" si="8"/>
        <v>40.880000000000003</v>
      </c>
      <c r="BT6" s="33">
        <f t="shared" si="8"/>
        <v>41.85</v>
      </c>
      <c r="BU6" s="33">
        <f t="shared" si="8"/>
        <v>43.46</v>
      </c>
      <c r="BV6" s="33">
        <f t="shared" si="8"/>
        <v>45.01</v>
      </c>
      <c r="BW6" s="33">
        <f t="shared" si="8"/>
        <v>46.31</v>
      </c>
      <c r="BX6" s="33">
        <f t="shared" si="8"/>
        <v>43.66</v>
      </c>
      <c r="BY6" s="33">
        <f t="shared" si="8"/>
        <v>43.13</v>
      </c>
      <c r="BZ6" s="32" t="str">
        <f>IF(BZ7="","",IF(BZ7="-","【-】","【"&amp;SUBSTITUTE(TEXT(BZ7,"#,##0.00"),"-","△")&amp;"】"))</f>
        <v>【40.22】</v>
      </c>
      <c r="CA6" s="33">
        <f>IF(CA7="",NA(),CA7)</f>
        <v>346.9</v>
      </c>
      <c r="CB6" s="33">
        <f t="shared" ref="CB6:CJ6" si="9">IF(CB7="",NA(),CB7)</f>
        <v>362.71</v>
      </c>
      <c r="CC6" s="33">
        <f t="shared" si="9"/>
        <v>394.29</v>
      </c>
      <c r="CD6" s="33">
        <f t="shared" si="9"/>
        <v>411.99</v>
      </c>
      <c r="CE6" s="33">
        <f t="shared" si="9"/>
        <v>400.57</v>
      </c>
      <c r="CF6" s="33">
        <f t="shared" si="9"/>
        <v>359.48</v>
      </c>
      <c r="CG6" s="33">
        <f t="shared" si="9"/>
        <v>350.91</v>
      </c>
      <c r="CH6" s="33">
        <f t="shared" si="9"/>
        <v>349.08</v>
      </c>
      <c r="CI6" s="33">
        <f t="shared" si="9"/>
        <v>382.09</v>
      </c>
      <c r="CJ6" s="33">
        <f t="shared" si="9"/>
        <v>392.03</v>
      </c>
      <c r="CK6" s="32" t="str">
        <f>IF(CK7="","",IF(CK7="-","【-】","【"&amp;SUBSTITUTE(TEXT(CK7,"#,##0.00"),"-","△")&amp;"】"))</f>
        <v>【424.58】</v>
      </c>
      <c r="CL6" s="33">
        <f>IF(CL7="",NA(),CL7)</f>
        <v>37.24</v>
      </c>
      <c r="CM6" s="33">
        <f t="shared" ref="CM6:CU6" si="10">IF(CM7="",NA(),CM7)</f>
        <v>39.56</v>
      </c>
      <c r="CN6" s="33">
        <f t="shared" si="10"/>
        <v>37.659999999999997</v>
      </c>
      <c r="CO6" s="33">
        <f t="shared" si="10"/>
        <v>36.71</v>
      </c>
      <c r="CP6" s="33">
        <f t="shared" si="10"/>
        <v>35.229999999999997</v>
      </c>
      <c r="CQ6" s="33">
        <f t="shared" si="10"/>
        <v>37.130000000000003</v>
      </c>
      <c r="CR6" s="33">
        <f t="shared" si="10"/>
        <v>38.24</v>
      </c>
      <c r="CS6" s="33">
        <f t="shared" si="10"/>
        <v>39.42</v>
      </c>
      <c r="CT6" s="33">
        <f t="shared" si="10"/>
        <v>39.68</v>
      </c>
      <c r="CU6" s="33">
        <f t="shared" si="10"/>
        <v>35.64</v>
      </c>
      <c r="CV6" s="32" t="str">
        <f>IF(CV7="","",IF(CV7="-","【-】","【"&amp;SUBSTITUTE(TEXT(CV7,"#,##0.00"),"-","△")&amp;"】"))</f>
        <v>【33.90】</v>
      </c>
      <c r="CW6" s="33">
        <f>IF(CW7="",NA(),CW7)</f>
        <v>80.58</v>
      </c>
      <c r="CX6" s="33">
        <f t="shared" ref="CX6:DF6" si="11">IF(CX7="",NA(),CX7)</f>
        <v>81.11</v>
      </c>
      <c r="CY6" s="33">
        <f t="shared" si="11"/>
        <v>81.75</v>
      </c>
      <c r="CZ6" s="33">
        <f t="shared" si="11"/>
        <v>82.66</v>
      </c>
      <c r="DA6" s="33">
        <f t="shared" si="11"/>
        <v>83.63</v>
      </c>
      <c r="DB6" s="33">
        <f t="shared" si="11"/>
        <v>81.8</v>
      </c>
      <c r="DC6" s="33">
        <f t="shared" si="11"/>
        <v>81.84</v>
      </c>
      <c r="DD6" s="33">
        <f t="shared" si="11"/>
        <v>82.97</v>
      </c>
      <c r="DE6" s="33">
        <f t="shared" si="11"/>
        <v>83.95</v>
      </c>
      <c r="DF6" s="33">
        <f t="shared" si="11"/>
        <v>82.92</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0.64</v>
      </c>
      <c r="EE6" s="32">
        <f t="shared" ref="EE6:EM6" si="14">IF(EE7="",NA(),EE7)</f>
        <v>0</v>
      </c>
      <c r="EF6" s="32">
        <f t="shared" si="14"/>
        <v>0</v>
      </c>
      <c r="EG6" s="32">
        <f t="shared" si="14"/>
        <v>0</v>
      </c>
      <c r="EH6" s="32">
        <f t="shared" si="14"/>
        <v>0</v>
      </c>
      <c r="EI6" s="33">
        <f t="shared" si="14"/>
        <v>0.02</v>
      </c>
      <c r="EJ6" s="32">
        <f t="shared" si="14"/>
        <v>0</v>
      </c>
      <c r="EK6" s="33">
        <f t="shared" si="14"/>
        <v>0.14000000000000001</v>
      </c>
      <c r="EL6" s="33">
        <f t="shared" si="14"/>
        <v>0.05</v>
      </c>
      <c r="EM6" s="33">
        <f t="shared" si="14"/>
        <v>0.18</v>
      </c>
      <c r="EN6" s="32" t="str">
        <f>IF(EN7="","",IF(EN7="-","【-】","【"&amp;SUBSTITUTE(TEXT(EN7,"#,##0.00"),"-","△")&amp;"】"))</f>
        <v>【0.13】</v>
      </c>
    </row>
    <row r="7" spans="1:144" s="34" customFormat="1">
      <c r="A7" s="26"/>
      <c r="B7" s="35">
        <v>2015</v>
      </c>
      <c r="C7" s="35">
        <v>382027</v>
      </c>
      <c r="D7" s="35">
        <v>47</v>
      </c>
      <c r="E7" s="35">
        <v>17</v>
      </c>
      <c r="F7" s="35">
        <v>6</v>
      </c>
      <c r="G7" s="35">
        <v>0</v>
      </c>
      <c r="H7" s="35" t="s">
        <v>96</v>
      </c>
      <c r="I7" s="35" t="s">
        <v>97</v>
      </c>
      <c r="J7" s="35" t="s">
        <v>98</v>
      </c>
      <c r="K7" s="35" t="s">
        <v>99</v>
      </c>
      <c r="L7" s="35" t="s">
        <v>100</v>
      </c>
      <c r="M7" s="36" t="s">
        <v>101</v>
      </c>
      <c r="N7" s="36" t="s">
        <v>102</v>
      </c>
      <c r="O7" s="36">
        <v>0.93</v>
      </c>
      <c r="P7" s="36">
        <v>101.9</v>
      </c>
      <c r="Q7" s="36">
        <v>2741</v>
      </c>
      <c r="R7" s="36">
        <v>164769</v>
      </c>
      <c r="S7" s="36">
        <v>419.13</v>
      </c>
      <c r="T7" s="36">
        <v>393.12</v>
      </c>
      <c r="U7" s="36">
        <v>1533</v>
      </c>
      <c r="V7" s="36">
        <v>0.49</v>
      </c>
      <c r="W7" s="36">
        <v>3128.57</v>
      </c>
      <c r="X7" s="36">
        <v>66.290000000000006</v>
      </c>
      <c r="Y7" s="36">
        <v>64.17</v>
      </c>
      <c r="Z7" s="36">
        <v>59.62</v>
      </c>
      <c r="AA7" s="36">
        <v>60.13</v>
      </c>
      <c r="AB7" s="36">
        <v>61.21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745.67</v>
      </c>
      <c r="BF7" s="36">
        <v>697.45</v>
      </c>
      <c r="BG7" s="36">
        <v>659.95</v>
      </c>
      <c r="BH7" s="36">
        <v>566.87</v>
      </c>
      <c r="BI7" s="36">
        <v>506.66</v>
      </c>
      <c r="BJ7" s="36">
        <v>866.07</v>
      </c>
      <c r="BK7" s="36">
        <v>827.19</v>
      </c>
      <c r="BL7" s="36">
        <v>817.63</v>
      </c>
      <c r="BM7" s="36">
        <v>830.5</v>
      </c>
      <c r="BN7" s="36">
        <v>1029.24</v>
      </c>
      <c r="BO7" s="36">
        <v>1052.6600000000001</v>
      </c>
      <c r="BP7" s="36">
        <v>43.44</v>
      </c>
      <c r="BQ7" s="36">
        <v>41.91</v>
      </c>
      <c r="BR7" s="36">
        <v>39.53</v>
      </c>
      <c r="BS7" s="36">
        <v>40.880000000000003</v>
      </c>
      <c r="BT7" s="36">
        <v>41.85</v>
      </c>
      <c r="BU7" s="36">
        <v>43.46</v>
      </c>
      <c r="BV7" s="36">
        <v>45.01</v>
      </c>
      <c r="BW7" s="36">
        <v>46.31</v>
      </c>
      <c r="BX7" s="36">
        <v>43.66</v>
      </c>
      <c r="BY7" s="36">
        <v>43.13</v>
      </c>
      <c r="BZ7" s="36">
        <v>40.22</v>
      </c>
      <c r="CA7" s="36">
        <v>346.9</v>
      </c>
      <c r="CB7" s="36">
        <v>362.71</v>
      </c>
      <c r="CC7" s="36">
        <v>394.29</v>
      </c>
      <c r="CD7" s="36">
        <v>411.99</v>
      </c>
      <c r="CE7" s="36">
        <v>400.57</v>
      </c>
      <c r="CF7" s="36">
        <v>359.48</v>
      </c>
      <c r="CG7" s="36">
        <v>350.91</v>
      </c>
      <c r="CH7" s="36">
        <v>349.08</v>
      </c>
      <c r="CI7" s="36">
        <v>382.09</v>
      </c>
      <c r="CJ7" s="36">
        <v>392.03</v>
      </c>
      <c r="CK7" s="36">
        <v>424.58</v>
      </c>
      <c r="CL7" s="36">
        <v>37.24</v>
      </c>
      <c r="CM7" s="36">
        <v>39.56</v>
      </c>
      <c r="CN7" s="36">
        <v>37.659999999999997</v>
      </c>
      <c r="CO7" s="36">
        <v>36.71</v>
      </c>
      <c r="CP7" s="36">
        <v>35.229999999999997</v>
      </c>
      <c r="CQ7" s="36">
        <v>37.130000000000003</v>
      </c>
      <c r="CR7" s="36">
        <v>38.24</v>
      </c>
      <c r="CS7" s="36">
        <v>39.42</v>
      </c>
      <c r="CT7" s="36">
        <v>39.68</v>
      </c>
      <c r="CU7" s="36">
        <v>35.64</v>
      </c>
      <c r="CV7" s="36">
        <v>33.9</v>
      </c>
      <c r="CW7" s="36">
        <v>80.58</v>
      </c>
      <c r="CX7" s="36">
        <v>81.11</v>
      </c>
      <c r="CY7" s="36">
        <v>81.75</v>
      </c>
      <c r="CZ7" s="36">
        <v>82.66</v>
      </c>
      <c r="DA7" s="36">
        <v>83.63</v>
      </c>
      <c r="DB7" s="36">
        <v>81.8</v>
      </c>
      <c r="DC7" s="36">
        <v>81.84</v>
      </c>
      <c r="DD7" s="36">
        <v>82.97</v>
      </c>
      <c r="DE7" s="36">
        <v>83.95</v>
      </c>
      <c r="DF7" s="36">
        <v>82.92</v>
      </c>
      <c r="DG7" s="36">
        <v>77.87</v>
      </c>
      <c r="DH7" s="36"/>
      <c r="DI7" s="36"/>
      <c r="DJ7" s="36"/>
      <c r="DK7" s="36"/>
      <c r="DL7" s="36"/>
      <c r="DM7" s="36"/>
      <c r="DN7" s="36"/>
      <c r="DO7" s="36"/>
      <c r="DP7" s="36"/>
      <c r="DQ7" s="36"/>
      <c r="DR7" s="36"/>
      <c r="DS7" s="36"/>
      <c r="DT7" s="36"/>
      <c r="DU7" s="36"/>
      <c r="DV7" s="36"/>
      <c r="DW7" s="36"/>
      <c r="DX7" s="36"/>
      <c r="DY7" s="36"/>
      <c r="DZ7" s="36"/>
      <c r="EA7" s="36"/>
      <c r="EB7" s="36"/>
      <c r="EC7" s="36"/>
      <c r="ED7" s="36">
        <v>0.64</v>
      </c>
      <c r="EE7" s="36">
        <v>0</v>
      </c>
      <c r="EF7" s="36">
        <v>0</v>
      </c>
      <c r="EG7" s="36">
        <v>0</v>
      </c>
      <c r="EH7" s="36">
        <v>0</v>
      </c>
      <c r="EI7" s="36">
        <v>0.02</v>
      </c>
      <c r="EJ7" s="36">
        <v>0</v>
      </c>
      <c r="EK7" s="36">
        <v>0.14000000000000001</v>
      </c>
      <c r="EL7" s="36">
        <v>0.05</v>
      </c>
      <c r="EM7" s="36">
        <v>0.18</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2017-02-13T08:02:21Z</cp:lastPrinted>
  <dcterms:created xsi:type="dcterms:W3CDTF">2017-02-08T03:18:47Z</dcterms:created>
  <dcterms:modified xsi:type="dcterms:W3CDTF">2017-02-21T02:53:45Z</dcterms:modified>
  <cp:category/>
</cp:coreProperties>
</file>