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<sst xmlns="http://schemas.openxmlformats.org/spreadsheetml/2006/main" count="218" uniqueCount="108">
  <si>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</si>
  <si>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</si>
  <si>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</si>
  <si>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</si>
  <si>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</si>
  <si>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</si>
  <si>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</si>
  <si>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</si>
  <si>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</si>
  <si>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</si>
  <si>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</si>
  <si>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</si>
  <si>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</si>
  <si>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</si>
  <si>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</si>
  <si>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</si>
  <si>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</si>
  <si>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</si>
  <si>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</si>
  <si>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</si>
  <si>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</si>
  <si>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</si>
  <si>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</si>
  <si>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</si>
  <si>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</si>
  <si>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</si>
  <si>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</si>
  <si>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</si>
  <si>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</si>
  <si>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</si>
  <si>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</si>
  <si>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</si>
  <si>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</si>
  <si>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</si>
  <si>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</si>
  <si>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</si>
  <si>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</si>
  <si>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</si>
  <si>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</si>
  <si>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</si>
  <si>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</si>
  <si>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</si>
  <si>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</si>
  <si>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</si>
  <si>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</si>
  <si>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</si>
  <si>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</si>
  <si>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</si>
  <si>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</si>
  <si>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</si>
  <si>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</si>
  <si>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</si>
  <si>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</si>
  <si>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</si>
  <si>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</si>
  <si>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</si>
  <si>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</si>
  <si>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</si>
  <si>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</si>
  <si>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</si>
  <si>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</si>
  <si>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</si>
  <si>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</si>
  <si>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</si>
  <si>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</si>
  <si>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</si>
  <si>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</si>
  <si>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</si>
  <si>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</si>
  <si>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</si>
  <si>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</si>
  <si>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</si>
  <si>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</si>
  <si>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</si>
  <si>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</si>
  <si>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</si>
  <si>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</si>
  <si>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</si>
  <si>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</si>
  <si>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</si>
  <si>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</si>
  <si>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</si>
  <si>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</si>
  <si>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</si>
  <si>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</si>
  <si>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</si>
  <si>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</si>
  <si>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</si>
  <si>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</si>
  <si>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</si>
  <si>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</si>
  <si>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</si>
  <si>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</si>
  <si>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宇和島市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</si>
  <si>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</si>
  <si>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</si>
  <si>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</si>
  <si>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</si>
  <si>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</si>
  <si>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</si>
  <si>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</si>
  <si>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</si>
  <si>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</si>
  <si>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</si>
  <si>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</si>
  <si>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は上水道統合への最終年度であり、3月打ち切り決算に伴う未収金等の発生や地方債の繰上償還の実施、営業費用の増加を主な要因として、各指標の増減が顕著に表れている。なお、未収金等については一般会計からの繰入金により補填し、統合後の上水道にて清算されている。
　引き続き、供給区域が半島、島しょ部であることにより資本費が高額で経営効率が悪く、料金収入のみでは採算が困難な状況が想定されるが、平成28年度からは経営統合した宇和島市水道局にて、計画的な施設の見直しや管路更新を行い、経営基盤の強化を行っていく。</t>
    <rPh sb="1" eb="3">
      <t>ヘイセイ</t>
    </rPh>
    <rPh sb="5" eb="7">
      <t>ネンド</t>
    </rPh>
    <rPh sb="8" eb="11">
      <t>ジョウスイドウ</t>
    </rPh>
    <rPh sb="11" eb="13">
      <t>トウゴウ</t>
    </rPh>
    <rPh sb="15" eb="17">
      <t>サイシュウ</t>
    </rPh>
    <rPh sb="17" eb="19">
      <t>ネンド</t>
    </rPh>
    <rPh sb="24" eb="25">
      <t>ガツ</t>
    </rPh>
    <rPh sb="42" eb="45">
      <t>チホウサイ</t>
    </rPh>
    <rPh sb="46" eb="48">
      <t>クリアゲ</t>
    </rPh>
    <rPh sb="48" eb="50">
      <t>ショウカン</t>
    </rPh>
    <rPh sb="51" eb="53">
      <t>ジッシ</t>
    </rPh>
    <rPh sb="54" eb="56">
      <t>エイギョウ</t>
    </rPh>
    <rPh sb="56" eb="58">
      <t>ヒヨウ</t>
    </rPh>
    <rPh sb="59" eb="61">
      <t>ゾウカ</t>
    </rPh>
    <rPh sb="62" eb="63">
      <t>オモ</t>
    </rPh>
    <rPh sb="64" eb="66">
      <t>ヨウイン</t>
    </rPh>
    <rPh sb="70" eb="71">
      <t>カク</t>
    </rPh>
    <rPh sb="71" eb="73">
      <t>シヒョウ</t>
    </rPh>
    <rPh sb="74" eb="76">
      <t>ゾウゲン</t>
    </rPh>
    <rPh sb="80" eb="81">
      <t>アラワ</t>
    </rPh>
    <rPh sb="134" eb="135">
      <t>ヒ</t>
    </rPh>
    <rPh sb="136" eb="137">
      <t>ツヅ</t>
    </rPh>
    <rPh sb="182" eb="184">
      <t>サイサン</t>
    </rPh>
    <rPh sb="185" eb="187">
      <t>コンナン</t>
    </rPh>
    <rPh sb="188" eb="190">
      <t>ジョウキョウ</t>
    </rPh>
    <rPh sb="191" eb="193">
      <t>ソウテイ</t>
    </rPh>
    <rPh sb="198" eb="200">
      <t>ヘイセイ</t>
    </rPh>
    <rPh sb="202" eb="204">
      <t>ネンド</t>
    </rPh>
    <rPh sb="207" eb="209">
      <t>ケイエイ</t>
    </rPh>
    <rPh sb="209" eb="211">
      <t>トウゴウ</t>
    </rPh>
    <rPh sb="213" eb="217">
      <t>ウワジマシ</t>
    </rPh>
    <rPh sb="217" eb="220">
      <t>スイドウキョク</t>
    </rPh>
    <rPh sb="223" eb="226">
      <t>ケイカクテキ</t>
    </rPh>
    <rPh sb="227" eb="229">
      <t>シセツ</t>
    </rPh>
    <rPh sb="230" eb="232">
      <t>ミナオ</t>
    </rPh>
    <rPh sb="234" eb="236">
      <t>カンロ</t>
    </rPh>
    <rPh sb="236" eb="238">
      <t>コウシン</t>
    </rPh>
    <rPh sb="239" eb="240">
      <t>オコナ</t>
    </rPh>
    <rPh sb="242" eb="244">
      <t>ケイエイ</t>
    </rPh>
    <rPh sb="244" eb="246">
      <t>キバン</t>
    </rPh>
    <rPh sb="247" eb="249">
      <t>キョウカ</t>
    </rPh>
    <rPh sb="250" eb="251">
      <t>オコナ</t>
    </rPh>
    <phoneticPr fontId="8"/>
  </si>
  <si>
    <t xml:space="preserve"> 収益的収支比率は、営業費用の増加により総費用が増加したことに加え、地方債の繰上償還を実施したため減少となった。企業債残高対給水収益比率は、上水道統合に伴い、3月に打ち切り決算を実施し、未収金が発生したことによる給水収益の減少に伴い増加した。料金回収率については総費用の増加により、給水単価が高騰したことで約22％減少した。施設利用率の減少は、高齢化が進み開栓状態の空き家が増えたことによる人口減に起因する。有収率について、平成27年度も漏水調査、それに伴う修繕を実施したことでほぼ前年値となったが、定期的に区間を絞るなどした集中的な漏水調査・修繕が重要になってくる。
</t>
    <rPh sb="1" eb="4">
      <t>シュウエキテキ</t>
    </rPh>
    <rPh sb="4" eb="6">
      <t>シュウシ</t>
    </rPh>
    <rPh sb="6" eb="8">
      <t>ヒリツ</t>
    </rPh>
    <rPh sb="10" eb="12">
      <t>エイギョウ</t>
    </rPh>
    <rPh sb="12" eb="14">
      <t>ヒヨウ</t>
    </rPh>
    <rPh sb="15" eb="17">
      <t>ゾウカ</t>
    </rPh>
    <rPh sb="20" eb="23">
      <t>ソウヒヨウ</t>
    </rPh>
    <rPh sb="24" eb="26">
      <t>ゾウカ</t>
    </rPh>
    <rPh sb="31" eb="32">
      <t>クワ</t>
    </rPh>
    <rPh sb="34" eb="37">
      <t>チホウサイ</t>
    </rPh>
    <rPh sb="38" eb="39">
      <t>ク</t>
    </rPh>
    <rPh sb="39" eb="40">
      <t>ア</t>
    </rPh>
    <rPh sb="40" eb="42">
      <t>ショウカン</t>
    </rPh>
    <rPh sb="43" eb="45">
      <t>ジッシ</t>
    </rPh>
    <rPh sb="49" eb="51">
      <t>ゲンショウ</t>
    </rPh>
    <rPh sb="56" eb="58">
      <t>キギョウ</t>
    </rPh>
    <rPh sb="58" eb="59">
      <t>サイ</t>
    </rPh>
    <rPh sb="59" eb="61">
      <t>ザンダカ</t>
    </rPh>
    <rPh sb="61" eb="62">
      <t>タイ</t>
    </rPh>
    <rPh sb="62" eb="64">
      <t>キュウスイ</t>
    </rPh>
    <rPh sb="64" eb="66">
      <t>シュウエキ</t>
    </rPh>
    <rPh sb="66" eb="68">
      <t>ヒリツ</t>
    </rPh>
    <rPh sb="70" eb="73">
      <t>ジョウスイドウ</t>
    </rPh>
    <rPh sb="73" eb="75">
      <t>トウゴウ</t>
    </rPh>
    <rPh sb="76" eb="77">
      <t>トモナ</t>
    </rPh>
    <rPh sb="80" eb="81">
      <t>ガツ</t>
    </rPh>
    <rPh sb="82" eb="83">
      <t>ウ</t>
    </rPh>
    <rPh sb="84" eb="85">
      <t>キ</t>
    </rPh>
    <rPh sb="86" eb="88">
      <t>ケッサン</t>
    </rPh>
    <rPh sb="89" eb="91">
      <t>ジッシ</t>
    </rPh>
    <rPh sb="93" eb="96">
      <t>ミシュウキン</t>
    </rPh>
    <rPh sb="97" eb="99">
      <t>ハッセイ</t>
    </rPh>
    <rPh sb="106" eb="108">
      <t>キュウスイ</t>
    </rPh>
    <rPh sb="108" eb="110">
      <t>シュウエキ</t>
    </rPh>
    <rPh sb="111" eb="113">
      <t>ゲンショウ</t>
    </rPh>
    <rPh sb="114" eb="115">
      <t>トモナ</t>
    </rPh>
    <rPh sb="116" eb="118">
      <t>ゾウカ</t>
    </rPh>
    <rPh sb="121" eb="123">
      <t>リョウキン</t>
    </rPh>
    <rPh sb="123" eb="125">
      <t>カイシュウ</t>
    </rPh>
    <rPh sb="125" eb="126">
      <t>リツ</t>
    </rPh>
    <rPh sb="131" eb="134">
      <t>ソウヒヨウ</t>
    </rPh>
    <rPh sb="135" eb="137">
      <t>ゾウカ</t>
    </rPh>
    <rPh sb="141" eb="143">
      <t>キュウスイ</t>
    </rPh>
    <rPh sb="143" eb="145">
      <t>タンカ</t>
    </rPh>
    <rPh sb="146" eb="148">
      <t>コウトウ</t>
    </rPh>
    <rPh sb="157" eb="159">
      <t>ゲンショウ</t>
    </rPh>
    <rPh sb="162" eb="164">
      <t>シセツ</t>
    </rPh>
    <rPh sb="164" eb="166">
      <t>リヨウ</t>
    </rPh>
    <rPh sb="166" eb="167">
      <t>リツ</t>
    </rPh>
    <rPh sb="168" eb="170">
      <t>ゲンショウ</t>
    </rPh>
    <rPh sb="185" eb="186">
      <t>イエ</t>
    </rPh>
    <rPh sb="212" eb="214">
      <t>ヘイセイ</t>
    </rPh>
    <rPh sb="216" eb="218">
      <t>ネンド</t>
    </rPh>
    <rPh sb="227" eb="228">
      <t>トモナ</t>
    </rPh>
    <rPh sb="241" eb="243">
      <t>ゼンネン</t>
    </rPh>
    <rPh sb="243" eb="244">
      <t>チ</t>
    </rPh>
    <rPh sb="267" eb="269">
      <t>ロウスイ</t>
    </rPh>
    <phoneticPr fontId="4"/>
  </si>
  <si>
    <t>　平成22、24年度と2地区の管路更新を行い、平成26、27年度には平成28年度宇和島市水道局との統合のための管路更新を行った。また、海底送水管において潮流の速い一部区間については、全体的な布設替及び修繕が難しいため、応急的な延命措置を施した。しかし、水道施設及び管路全体の老朽化は顕著ではあるが、小規模な漏水等に対応した修繕を行うにとどまっている。水道局統合後に40年の耐用年数を迎える管路は、水道局の第7次整備事業の中で対応していく。</t>
    <rPh sb="67" eb="69">
      <t>カイテイ</t>
    </rPh>
    <rPh sb="69" eb="72">
      <t>ソウスイカン</t>
    </rPh>
    <rPh sb="76" eb="78">
      <t>チョウリュウ</t>
    </rPh>
    <rPh sb="79" eb="80">
      <t>ハヤ</t>
    </rPh>
    <rPh sb="81" eb="83">
      <t>イチブ</t>
    </rPh>
    <rPh sb="83" eb="85">
      <t>クカン</t>
    </rPh>
    <rPh sb="91" eb="94">
      <t>ゼンタイテキ</t>
    </rPh>
    <rPh sb="95" eb="97">
      <t>フセツ</t>
    </rPh>
    <rPh sb="97" eb="98">
      <t>ガ</t>
    </rPh>
    <rPh sb="98" eb="99">
      <t>オヨ</t>
    </rPh>
    <rPh sb="100" eb="102">
      <t>シュウゼン</t>
    </rPh>
    <rPh sb="103" eb="104">
      <t>ムズカ</t>
    </rPh>
    <rPh sb="109" eb="112">
      <t>オウキュウテキ</t>
    </rPh>
    <rPh sb="113" eb="115">
      <t>エンメイ</t>
    </rPh>
    <rPh sb="115" eb="117">
      <t>ソチ</t>
    </rPh>
    <rPh sb="118" eb="119">
      <t>ホドコ</t>
    </rPh>
    <rPh sb="126" eb="128">
      <t>スイドウ</t>
    </rPh>
    <rPh sb="128" eb="130">
      <t>シセツ</t>
    </rPh>
    <rPh sb="130" eb="131">
      <t>オヨ</t>
    </rPh>
    <rPh sb="132" eb="134">
      <t>カンロ</t>
    </rPh>
    <rPh sb="134" eb="136">
      <t>ゼンタイ</t>
    </rPh>
    <rPh sb="137" eb="140">
      <t>ロウキュウカ</t>
    </rPh>
    <rPh sb="141" eb="143">
      <t>ケンチョ</t>
    </rPh>
    <rPh sb="149" eb="152">
      <t>ショウキボ</t>
    </rPh>
    <rPh sb="153" eb="155">
      <t>ロウスイ</t>
    </rPh>
    <rPh sb="155" eb="156">
      <t>トウ</t>
    </rPh>
    <rPh sb="157" eb="159">
      <t>タイオウ</t>
    </rPh>
    <rPh sb="161" eb="163">
      <t>シュウゼン</t>
    </rPh>
    <rPh sb="164" eb="165">
      <t>オコナ</t>
    </rPh>
    <rPh sb="175" eb="178">
      <t>スイドウキョク</t>
    </rPh>
    <rPh sb="178" eb="180">
      <t>トウゴウ</t>
    </rPh>
    <rPh sb="180" eb="181">
      <t>ゴ</t>
    </rPh>
    <rPh sb="184" eb="185">
      <t>ネン</t>
    </rPh>
    <rPh sb="186" eb="188">
      <t>タイヨウ</t>
    </rPh>
    <rPh sb="188" eb="190">
      <t>ネンスウ</t>
    </rPh>
    <rPh sb="191" eb="192">
      <t>ムカ</t>
    </rPh>
    <rPh sb="194" eb="196">
      <t>カンロ</t>
    </rPh>
    <rPh sb="198" eb="201">
      <t>スイドウキョク</t>
    </rPh>
    <rPh sb="202" eb="203">
      <t>ダイ</t>
    </rPh>
    <rPh sb="204" eb="205">
      <t>ジ</t>
    </rPh>
    <rPh sb="205" eb="207">
      <t>セイビ</t>
    </rPh>
    <rPh sb="207" eb="209">
      <t>ジギョウ</t>
    </rPh>
    <rPh sb="210" eb="211">
      <t>ナカ</t>
    </rPh>
    <rPh sb="212" eb="214">
      <t>タイオウ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</si>
</sst>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8"/>
          <c:y val="0.1580694566902860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0.15</c:v>
                </c:pt>
                <c:pt idx="2" formatCode="#,##0.00;&quot;△&quot;#,##0.00">
                  <c:v>0</c:v>
                </c:pt>
                <c:pt idx="3">
                  <c:v>1.31</c:v>
                </c:pt>
                <c:pt idx="4" formatCode="#,##0.00;&quot;△&quot;#,##0.00">
                  <c:v>0</c:v>
                </c:pt>
              </c:numCache>
            </c:numRef>
          </c:val>
        </c:ser>
        <c:dLbls>
          <c:showLegendKey val="0"/>
          <c:showVal val="0"/>
          <c:showCatName val="0"/>
          <c:showSerName val="0"/>
          <c:showPercent val="0"/>
          <c:showBubbleSize val="0"/>
        </c:dLbls>
        <c:gapWidth val="150"/>
        <c:axId val="168057472"/>
        <c:axId val="1680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68057472"/>
        <c:axId val="168071936"/>
      </c:lineChart>
      <c:dateAx>
        <c:axId val="168057472"/>
        <c:scaling>
          <c:orientation val="minMax"/>
        </c:scaling>
        <c:delete val="1"/>
        <c:axPos val="b"/>
        <c:numFmt formatCode="ge" sourceLinked="1"/>
        <c:majorTickMark val="none"/>
        <c:minorTickMark val="none"/>
        <c:tickLblPos val="none"/>
        <c:crossAx val="168071936"/>
        <c:crosses val="autoZero"/>
        <c:auto val="1"/>
        <c:lblOffset val="100"/>
        <c:baseTimeUnit val="years"/>
      </c:dateAx>
      <c:valAx>
        <c:axId val="1680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54.67</c:v>
                </c:pt>
                <c:pt idx="1">
                  <c:v>55.46</c:v>
                </c:pt>
                <c:pt idx="2">
                  <c:v>54.5</c:v>
                </c:pt>
                <c:pt idx="3">
                  <c:v>48.85</c:v>
                </c:pt>
                <c:pt idx="4">
                  <c:v>45.45</c:v>
                </c:pt>
              </c:numCache>
            </c:numRef>
          </c:val>
        </c:ser>
        <c:dLbls>
          <c:showLegendKey val="0"/>
          <c:showVal val="0"/>
          <c:showCatName val="0"/>
          <c:showSerName val="0"/>
          <c:showPercent val="0"/>
          <c:showBubbleSize val="0"/>
        </c:dLbls>
        <c:gapWidth val="150"/>
        <c:axId val="169696256"/>
        <c:axId val="1697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69696256"/>
        <c:axId val="169718912"/>
      </c:lineChart>
      <c:dateAx>
        <c:axId val="169696256"/>
        <c:scaling>
          <c:orientation val="minMax"/>
        </c:scaling>
        <c:delete val="1"/>
        <c:axPos val="b"/>
        <c:numFmt formatCode="ge" sourceLinked="1"/>
        <c:majorTickMark val="none"/>
        <c:minorTickMark val="none"/>
        <c:tickLblPos val="none"/>
        <c:crossAx val="169718912"/>
        <c:crosses val="autoZero"/>
        <c:auto val="1"/>
        <c:lblOffset val="100"/>
        <c:baseTimeUnit val="years"/>
      </c:dateAx>
      <c:valAx>
        <c:axId val="1697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6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86.6</c:v>
                </c:pt>
                <c:pt idx="1">
                  <c:v>84.51</c:v>
                </c:pt>
                <c:pt idx="2">
                  <c:v>82.8</c:v>
                </c:pt>
                <c:pt idx="3">
                  <c:v>87.97</c:v>
                </c:pt>
                <c:pt idx="4">
                  <c:v>87.66</c:v>
                </c:pt>
              </c:numCache>
            </c:numRef>
          </c:val>
        </c:ser>
        <c:dLbls>
          <c:showLegendKey val="0"/>
          <c:showVal val="0"/>
          <c:showCatName val="0"/>
          <c:showSerName val="0"/>
          <c:showPercent val="0"/>
          <c:showBubbleSize val="0"/>
        </c:dLbls>
        <c:gapWidth val="150"/>
        <c:axId val="169740928"/>
        <c:axId val="1697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69740928"/>
        <c:axId val="169743104"/>
      </c:lineChart>
      <c:dateAx>
        <c:axId val="169740928"/>
        <c:scaling>
          <c:orientation val="minMax"/>
        </c:scaling>
        <c:delete val="1"/>
        <c:axPos val="b"/>
        <c:numFmt formatCode="ge" sourceLinked="1"/>
        <c:majorTickMark val="none"/>
        <c:minorTickMark val="none"/>
        <c:tickLblPos val="none"/>
        <c:crossAx val="169743104"/>
        <c:crosses val="autoZero"/>
        <c:auto val="1"/>
        <c:lblOffset val="100"/>
        <c:baseTimeUnit val="years"/>
      </c:dateAx>
      <c:valAx>
        <c:axId val="1697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2"/>
          <c:y val="0.15806945669028583"/>
          <c:w val="0.8602616255212191"/>
          <c:h val="0.5637016888488841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77.19</c:v>
                </c:pt>
                <c:pt idx="1">
                  <c:v>68.099999999999994</c:v>
                </c:pt>
                <c:pt idx="2">
                  <c:v>69.89</c:v>
                </c:pt>
                <c:pt idx="3">
                  <c:v>67.459999999999994</c:v>
                </c:pt>
                <c:pt idx="4">
                  <c:v>50.17</c:v>
                </c:pt>
              </c:numCache>
            </c:numRef>
          </c:val>
        </c:ser>
        <c:dLbls>
          <c:showLegendKey val="0"/>
          <c:showVal val="0"/>
          <c:showCatName val="0"/>
          <c:showSerName val="0"/>
          <c:showPercent val="0"/>
          <c:showBubbleSize val="0"/>
        </c:dLbls>
        <c:gapWidth val="150"/>
        <c:axId val="168102144"/>
        <c:axId val="1681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68102144"/>
        <c:axId val="168112512"/>
      </c:lineChart>
      <c:dateAx>
        <c:axId val="168102144"/>
        <c:scaling>
          <c:orientation val="minMax"/>
        </c:scaling>
        <c:delete val="1"/>
        <c:axPos val="b"/>
        <c:numFmt formatCode="ge" sourceLinked="1"/>
        <c:majorTickMark val="none"/>
        <c:minorTickMark val="none"/>
        <c:tickLblPos val="none"/>
        <c:crossAx val="168112512"/>
        <c:crosses val="autoZero"/>
        <c:auto val="1"/>
        <c:lblOffset val="100"/>
        <c:baseTimeUnit val="years"/>
      </c:dateAx>
      <c:valAx>
        <c:axId val="1681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21" l="0.70000000000000062" r="0.70000000000000062" t="0.750000000000014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46816"/>
        <c:axId val="1681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46816"/>
        <c:axId val="168153088"/>
      </c:lineChart>
      <c:dateAx>
        <c:axId val="168146816"/>
        <c:scaling>
          <c:orientation val="minMax"/>
        </c:scaling>
        <c:delete val="1"/>
        <c:axPos val="b"/>
        <c:numFmt formatCode="ge" sourceLinked="1"/>
        <c:majorTickMark val="none"/>
        <c:minorTickMark val="none"/>
        <c:tickLblPos val="none"/>
        <c:crossAx val="168153088"/>
        <c:crosses val="autoZero"/>
        <c:auto val="1"/>
        <c:lblOffset val="100"/>
        <c:baseTimeUnit val="years"/>
      </c:dateAx>
      <c:valAx>
        <c:axId val="1681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7"/>
          <c:y val="0.1580694566902859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416192"/>
        <c:axId val="16941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16192"/>
        <c:axId val="169418112"/>
      </c:lineChart>
      <c:dateAx>
        <c:axId val="169416192"/>
        <c:scaling>
          <c:orientation val="minMax"/>
        </c:scaling>
        <c:delete val="1"/>
        <c:axPos val="b"/>
        <c:numFmt formatCode="ge" sourceLinked="1"/>
        <c:majorTickMark val="none"/>
        <c:minorTickMark val="none"/>
        <c:tickLblPos val="none"/>
        <c:crossAx val="169418112"/>
        <c:crosses val="autoZero"/>
        <c:auto val="1"/>
        <c:lblOffset val="100"/>
        <c:baseTimeUnit val="years"/>
      </c:dateAx>
      <c:valAx>
        <c:axId val="1694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475072"/>
        <c:axId val="1694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75072"/>
        <c:axId val="169481344"/>
      </c:lineChart>
      <c:dateAx>
        <c:axId val="169475072"/>
        <c:scaling>
          <c:orientation val="minMax"/>
        </c:scaling>
        <c:delete val="1"/>
        <c:axPos val="b"/>
        <c:numFmt formatCode="ge" sourceLinked="1"/>
        <c:majorTickMark val="none"/>
        <c:minorTickMark val="none"/>
        <c:tickLblPos val="none"/>
        <c:crossAx val="169481344"/>
        <c:crosses val="autoZero"/>
        <c:auto val="1"/>
        <c:lblOffset val="100"/>
        <c:baseTimeUnit val="years"/>
      </c:dateAx>
      <c:valAx>
        <c:axId val="1694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503744"/>
        <c:axId val="1695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503744"/>
        <c:axId val="169514112"/>
      </c:lineChart>
      <c:dateAx>
        <c:axId val="169503744"/>
        <c:scaling>
          <c:orientation val="minMax"/>
        </c:scaling>
        <c:delete val="1"/>
        <c:axPos val="b"/>
        <c:numFmt formatCode="ge" sourceLinked="1"/>
        <c:majorTickMark val="none"/>
        <c:minorTickMark val="none"/>
        <c:tickLblPos val="none"/>
        <c:crossAx val="169514112"/>
        <c:crosses val="autoZero"/>
        <c:auto val="1"/>
        <c:lblOffset val="100"/>
        <c:baseTimeUnit val="years"/>
      </c:dateAx>
      <c:valAx>
        <c:axId val="1695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510.69</c:v>
                </c:pt>
                <c:pt idx="1">
                  <c:v>465.28</c:v>
                </c:pt>
                <c:pt idx="2">
                  <c:v>453.78</c:v>
                </c:pt>
                <c:pt idx="3">
                  <c:v>512.29999999999995</c:v>
                </c:pt>
                <c:pt idx="4">
                  <c:v>706.51</c:v>
                </c:pt>
              </c:numCache>
            </c:numRef>
          </c:val>
        </c:ser>
        <c:dLbls>
          <c:showLegendKey val="0"/>
          <c:showVal val="0"/>
          <c:showCatName val="0"/>
          <c:showSerName val="0"/>
          <c:showPercent val="0"/>
          <c:showBubbleSize val="0"/>
        </c:dLbls>
        <c:gapWidth val="150"/>
        <c:axId val="169527936"/>
        <c:axId val="1695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69527936"/>
        <c:axId val="169542400"/>
      </c:lineChart>
      <c:dateAx>
        <c:axId val="169527936"/>
        <c:scaling>
          <c:orientation val="minMax"/>
        </c:scaling>
        <c:delete val="1"/>
        <c:axPos val="b"/>
        <c:numFmt formatCode="ge" sourceLinked="1"/>
        <c:majorTickMark val="none"/>
        <c:minorTickMark val="none"/>
        <c:tickLblPos val="none"/>
        <c:crossAx val="169542400"/>
        <c:crosses val="autoZero"/>
        <c:auto val="1"/>
        <c:lblOffset val="100"/>
        <c:baseTimeUnit val="years"/>
      </c:dateAx>
      <c:valAx>
        <c:axId val="1695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73.2</c:v>
                </c:pt>
                <c:pt idx="1">
                  <c:v>62.58</c:v>
                </c:pt>
                <c:pt idx="2">
                  <c:v>66.67</c:v>
                </c:pt>
                <c:pt idx="3">
                  <c:v>62.21</c:v>
                </c:pt>
                <c:pt idx="4">
                  <c:v>40.32</c:v>
                </c:pt>
              </c:numCache>
            </c:numRef>
          </c:val>
        </c:ser>
        <c:dLbls>
          <c:showLegendKey val="0"/>
          <c:showVal val="0"/>
          <c:showCatName val="0"/>
          <c:showSerName val="0"/>
          <c:showPercent val="0"/>
          <c:showBubbleSize val="0"/>
        </c:dLbls>
        <c:gapWidth val="150"/>
        <c:axId val="169580800"/>
        <c:axId val="1695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69580800"/>
        <c:axId val="169582976"/>
      </c:lineChart>
      <c:dateAx>
        <c:axId val="169580800"/>
        <c:scaling>
          <c:orientation val="minMax"/>
        </c:scaling>
        <c:delete val="1"/>
        <c:axPos val="b"/>
        <c:numFmt formatCode="ge" sourceLinked="1"/>
        <c:majorTickMark val="none"/>
        <c:minorTickMark val="none"/>
        <c:tickLblPos val="none"/>
        <c:crossAx val="169582976"/>
        <c:crosses val="autoZero"/>
        <c:auto val="1"/>
        <c:lblOffset val="100"/>
        <c:baseTimeUnit val="years"/>
      </c:dateAx>
      <c:valAx>
        <c:axId val="1695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4"/>
          <c:y val="0.1580694566902859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346.22</c:v>
                </c:pt>
                <c:pt idx="1">
                  <c:v>404.56</c:v>
                </c:pt>
                <c:pt idx="2">
                  <c:v>378.68</c:v>
                </c:pt>
                <c:pt idx="3">
                  <c:v>414.36</c:v>
                </c:pt>
                <c:pt idx="4">
                  <c:v>544.95000000000005</c:v>
                </c:pt>
              </c:numCache>
            </c:numRef>
          </c:val>
        </c:ser>
        <c:dLbls>
          <c:showLegendKey val="0"/>
          <c:showVal val="0"/>
          <c:showCatName val="0"/>
          <c:showSerName val="0"/>
          <c:showPercent val="0"/>
          <c:showBubbleSize val="0"/>
        </c:dLbls>
        <c:gapWidth val="150"/>
        <c:axId val="169590144"/>
        <c:axId val="1696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69590144"/>
        <c:axId val="169678336"/>
      </c:lineChart>
      <c:dateAx>
        <c:axId val="169590144"/>
        <c:scaling>
          <c:orientation val="minMax"/>
        </c:scaling>
        <c:delete val="1"/>
        <c:axPos val="b"/>
        <c:numFmt formatCode="ge" sourceLinked="1"/>
        <c:majorTickMark val="none"/>
        <c:minorTickMark val="none"/>
        <c:tickLblPos val="none"/>
        <c:crossAx val="169678336"/>
        <c:crosses val="autoZero"/>
        <c:auto val="1"/>
        <c:lblOffset val="100"/>
        <c:baseTimeUnit val="years"/>
      </c:dateAx>
      <c:valAx>
        <c:axId val="1696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43" l="0.70000000000000062" r="0.70000000000000062" t="0.750000000000014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宇和島市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80422</v>
      </c>
      <c r="AJ8" s="55"/>
      <c r="AK8" s="55"/>
      <c r="AL8" s="55"/>
      <c r="AM8" s="55"/>
      <c r="AN8" s="55"/>
      <c r="AO8" s="55"/>
      <c r="AP8" s="56"/>
      <c r="AQ8" s="46">
        <f>データ!R6</f>
        <v>468.16</v>
      </c>
      <c r="AR8" s="46"/>
      <c r="AS8" s="46"/>
      <c r="AT8" s="46"/>
      <c r="AU8" s="46"/>
      <c r="AV8" s="46"/>
      <c r="AW8" s="46"/>
      <c r="AX8" s="46"/>
      <c r="AY8" s="46">
        <f>データ!S6</f>
        <v>171.78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4.4400000000000004</v>
      </c>
      <c r="S10" s="46"/>
      <c r="T10" s="46"/>
      <c r="U10" s="46"/>
      <c r="V10" s="46"/>
      <c r="W10" s="46"/>
      <c r="X10" s="46"/>
      <c r="Y10" s="46"/>
      <c r="Z10" s="80">
        <f>データ!P6</f>
        <v>4212</v>
      </c>
      <c r="AA10" s="80"/>
      <c r="AB10" s="80"/>
      <c r="AC10" s="80"/>
      <c r="AD10" s="80"/>
      <c r="AE10" s="80"/>
      <c r="AF10" s="80"/>
      <c r="AG10" s="80"/>
      <c r="AH10" s="2"/>
      <c r="AI10" s="80">
        <f>データ!T6</f>
        <v>3535</v>
      </c>
      <c r="AJ10" s="80"/>
      <c r="AK10" s="80"/>
      <c r="AL10" s="80"/>
      <c r="AM10" s="80"/>
      <c r="AN10" s="80"/>
      <c r="AO10" s="80"/>
      <c r="AP10" s="80"/>
      <c r="AQ10" s="46">
        <f>データ!U6</f>
        <v>16</v>
      </c>
      <c r="AR10" s="46"/>
      <c r="AS10" s="46"/>
      <c r="AT10" s="46"/>
      <c r="AU10" s="46"/>
      <c r="AV10" s="46"/>
      <c r="AW10" s="46"/>
      <c r="AX10" s="46"/>
      <c r="AY10" s="46">
        <f>データ!V6</f>
        <v>220.94</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382035</v>
      </c>
      <c r="D6" s="31">
        <f t="shared" si="3"/>
        <v>47</v>
      </c>
      <c r="E6" s="31">
        <f t="shared" si="3"/>
        <v>1</v>
      </c>
      <c r="F6" s="31">
        <f t="shared" si="3"/>
        <v>0</v>
      </c>
      <c r="G6" s="31">
        <f t="shared" si="3"/>
        <v>0</v>
      </c>
      <c r="H6" s="31" t="str">
        <f t="shared" si="3"/>
        <v>愛媛県　宇和島市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4.4400000000000004</v>
      </c>
      <c r="P6" s="32">
        <f t="shared" si="3"/>
        <v>4212</v>
      </c>
      <c r="Q6" s="32">
        <f t="shared" si="3"/>
        <v>80422</v>
      </c>
      <c r="R6" s="32">
        <f t="shared" si="3"/>
        <v>468.16</v>
      </c>
      <c r="S6" s="32">
        <f t="shared" si="3"/>
        <v>171.78</v>
      </c>
      <c r="T6" s="32">
        <f t="shared" si="3"/>
        <v>3535</v>
      </c>
      <c r="U6" s="32">
        <f t="shared" si="3"/>
        <v>16</v>
      </c>
      <c r="V6" s="32">
        <f t="shared" si="3"/>
        <v>220.94</v>
      </c>
      <c r="W6" s="33">
        <f>IF(W7="",NA(),W7)</f>
        <v>77.19</v>
      </c>
      <c r="X6" s="33">
        <f t="shared" ref="X6:AF6" si="4">IF(X7="",NA(),X7)</f>
        <v>68.099999999999994</v>
      </c>
      <c r="Y6" s="33">
        <f t="shared" si="4"/>
        <v>69.89</v>
      </c>
      <c r="Z6" s="33">
        <f t="shared" si="4"/>
        <v>67.459999999999994</v>
      </c>
      <c r="AA6" s="33">
        <f t="shared" si="4"/>
        <v>50.17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510.69</v>
      </c>
      <c r="BE6" s="33">
        <f t="shared" ref="BE6:BM6" si="7">IF(BE7="",NA(),BE7)</f>
        <v>465.28</v>
      </c>
      <c r="BF6" s="33">
        <f t="shared" si="7"/>
        <v>453.78</v>
      </c>
      <c r="BG6" s="33">
        <f t="shared" si="7"/>
        <v>512.29999999999995</v>
      </c>
      <c r="BH6" s="33">
        <f t="shared" si="7"/>
        <v>706.51</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73.2</v>
      </c>
      <c r="BP6" s="33">
        <f t="shared" ref="BP6:BX6" si="8">IF(BP7="",NA(),BP7)</f>
        <v>62.58</v>
      </c>
      <c r="BQ6" s="33">
        <f t="shared" si="8"/>
        <v>66.67</v>
      </c>
      <c r="BR6" s="33">
        <f t="shared" si="8"/>
        <v>62.21</v>
      </c>
      <c r="BS6" s="33">
        <f t="shared" si="8"/>
        <v>40.32</v>
      </c>
      <c r="BT6" s="33">
        <f t="shared" si="8"/>
        <v>56.46</v>
      </c>
      <c r="BU6" s="33">
        <f t="shared" si="8"/>
        <v>19.77</v>
      </c>
      <c r="BV6" s="33">
        <f t="shared" si="8"/>
        <v>34.25</v>
      </c>
      <c r="BW6" s="33">
        <f t="shared" si="8"/>
        <v>46.48</v>
      </c>
      <c r="BX6" s="33">
        <f t="shared" si="8"/>
        <v>40.6</v>
      </c>
      <c r="BY6" s="32" t="str">
        <f>IF(BY7="","",IF(BY7="-","【-】","【"&amp;SUBSTITUTE(TEXT(BY7,"#,##0.00"),"-","△")&amp;"】"))</f>
        <v>【33.35】</v>
      </c>
      <c r="BZ6" s="33">
        <f>IF(BZ7="",NA(),BZ7)</f>
        <v>346.22</v>
      </c>
      <c r="CA6" s="33">
        <f t="shared" ref="CA6:CI6" si="9">IF(CA7="",NA(),CA7)</f>
        <v>404.56</v>
      </c>
      <c r="CB6" s="33">
        <f t="shared" si="9"/>
        <v>378.68</v>
      </c>
      <c r="CC6" s="33">
        <f t="shared" si="9"/>
        <v>414.36</v>
      </c>
      <c r="CD6" s="33">
        <f t="shared" si="9"/>
        <v>544.95000000000005</v>
      </c>
      <c r="CE6" s="33">
        <f t="shared" si="9"/>
        <v>306.49</v>
      </c>
      <c r="CF6" s="33">
        <f t="shared" si="9"/>
        <v>878.73</v>
      </c>
      <c r="CG6" s="33">
        <f t="shared" si="9"/>
        <v>501.18</v>
      </c>
      <c r="CH6" s="33">
        <f t="shared" si="9"/>
        <v>376.61</v>
      </c>
      <c r="CI6" s="33">
        <f t="shared" si="9"/>
        <v>440.03</v>
      </c>
      <c r="CJ6" s="32" t="str">
        <f>IF(CJ7="","",IF(CJ7="-","【-】","【"&amp;SUBSTITUTE(TEXT(CJ7,"#,##0.00"),"-","△")&amp;"】"))</f>
        <v>【524.69】</v>
      </c>
      <c r="CK6" s="33">
        <f>IF(CK7="",NA(),CK7)</f>
        <v>54.67</v>
      </c>
      <c r="CL6" s="33">
        <f t="shared" ref="CL6:CT6" si="10">IF(CL7="",NA(),CL7)</f>
        <v>55.46</v>
      </c>
      <c r="CM6" s="33">
        <f t="shared" si="10"/>
        <v>54.5</v>
      </c>
      <c r="CN6" s="33">
        <f t="shared" si="10"/>
        <v>48.85</v>
      </c>
      <c r="CO6" s="33">
        <f t="shared" si="10"/>
        <v>45.45</v>
      </c>
      <c r="CP6" s="33">
        <f t="shared" si="10"/>
        <v>58.25</v>
      </c>
      <c r="CQ6" s="33">
        <f t="shared" si="10"/>
        <v>57.17</v>
      </c>
      <c r="CR6" s="33">
        <f t="shared" si="10"/>
        <v>57.55</v>
      </c>
      <c r="CS6" s="33">
        <f t="shared" si="10"/>
        <v>57.43</v>
      </c>
      <c r="CT6" s="33">
        <f t="shared" si="10"/>
        <v>57.29</v>
      </c>
      <c r="CU6" s="32" t="str">
        <f>IF(CU7="","",IF(CU7="-","【-】","【"&amp;SUBSTITUTE(TEXT(CU7,"#,##0.00"),"-","△")&amp;"】"))</f>
        <v>【57.58】</v>
      </c>
      <c r="CV6" s="33">
        <f>IF(CV7="",NA(),CV7)</f>
        <v>86.6</v>
      </c>
      <c r="CW6" s="33">
        <f t="shared" ref="CW6:DE6" si="11">IF(CW7="",NA(),CW7)</f>
        <v>84.51</v>
      </c>
      <c r="CX6" s="33">
        <f t="shared" si="11"/>
        <v>82.8</v>
      </c>
      <c r="CY6" s="33">
        <f t="shared" si="11"/>
        <v>87.97</v>
      </c>
      <c r="CZ6" s="33">
        <f t="shared" si="11"/>
        <v>87.66</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0.15</v>
      </c>
      <c r="EE6" s="32">
        <f t="shared" si="14"/>
        <v>0</v>
      </c>
      <c r="EF6" s="33">
        <f t="shared" si="14"/>
        <v>1.31</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382035</v>
      </c>
      <c r="D7" s="35">
        <v>47</v>
      </c>
      <c r="E7" s="35">
        <v>1</v>
      </c>
      <c r="F7" s="35">
        <v>0</v>
      </c>
      <c r="G7" s="35">
        <v>0</v>
      </c>
      <c r="H7" s="35" t="s">
        <v>93</v>
      </c>
      <c r="I7" s="35" t="s">
        <v>94</v>
      </c>
      <c r="J7" s="35" t="s">
        <v>95</v>
      </c>
      <c r="K7" s="35" t="s">
        <v>96</v>
      </c>
      <c r="L7" s="35" t="s">
        <v>97</v>
      </c>
      <c r="M7" s="36" t="s">
        <v>98</v>
      </c>
      <c r="N7" s="36" t="s">
        <v>99</v>
      </c>
      <c r="O7" s="36">
        <v>4.4400000000000004</v>
      </c>
      <c r="P7" s="36">
        <v>4212</v>
      </c>
      <c r="Q7" s="36">
        <v>80422</v>
      </c>
      <c r="R7" s="36">
        <v>468.16</v>
      </c>
      <c r="S7" s="36">
        <v>171.78</v>
      </c>
      <c r="T7" s="36">
        <v>3535</v>
      </c>
      <c r="U7" s="36">
        <v>16</v>
      </c>
      <c r="V7" s="36">
        <v>220.94</v>
      </c>
      <c r="W7" s="36">
        <v>77.19</v>
      </c>
      <c r="X7" s="36">
        <v>68.099999999999994</v>
      </c>
      <c r="Y7" s="36">
        <v>69.89</v>
      </c>
      <c r="Z7" s="36">
        <v>67.459999999999994</v>
      </c>
      <c r="AA7" s="36">
        <v>50.17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510.69</v>
      </c>
      <c r="BE7" s="36">
        <v>465.28</v>
      </c>
      <c r="BF7" s="36">
        <v>453.78</v>
      </c>
      <c r="BG7" s="36">
        <v>512.29999999999995</v>
      </c>
      <c r="BH7" s="36">
        <v>706.51</v>
      </c>
      <c r="BI7" s="36">
        <v>1124.6400000000001</v>
      </c>
      <c r="BJ7" s="36">
        <v>1108.26</v>
      </c>
      <c r="BK7" s="36">
        <v>1113.76</v>
      </c>
      <c r="BL7" s="36">
        <v>1125.69</v>
      </c>
      <c r="BM7" s="36">
        <v>1134.67</v>
      </c>
      <c r="BN7" s="36">
        <v>1242.9000000000001</v>
      </c>
      <c r="BO7" s="36">
        <v>73.2</v>
      </c>
      <c r="BP7" s="36">
        <v>62.58</v>
      </c>
      <c r="BQ7" s="36">
        <v>66.67</v>
      </c>
      <c r="BR7" s="36">
        <v>62.21</v>
      </c>
      <c r="BS7" s="36">
        <v>40.32</v>
      </c>
      <c r="BT7" s="36">
        <v>56.46</v>
      </c>
      <c r="BU7" s="36">
        <v>19.77</v>
      </c>
      <c r="BV7" s="36">
        <v>34.25</v>
      </c>
      <c r="BW7" s="36">
        <v>46.48</v>
      </c>
      <c r="BX7" s="36">
        <v>40.6</v>
      </c>
      <c r="BY7" s="36">
        <v>33.35</v>
      </c>
      <c r="BZ7" s="36">
        <v>346.22</v>
      </c>
      <c r="CA7" s="36">
        <v>404.56</v>
      </c>
      <c r="CB7" s="36">
        <v>378.68</v>
      </c>
      <c r="CC7" s="36">
        <v>414.36</v>
      </c>
      <c r="CD7" s="36">
        <v>544.95000000000005</v>
      </c>
      <c r="CE7" s="36">
        <v>306.49</v>
      </c>
      <c r="CF7" s="36">
        <v>878.73</v>
      </c>
      <c r="CG7" s="36">
        <v>501.18</v>
      </c>
      <c r="CH7" s="36">
        <v>376.61</v>
      </c>
      <c r="CI7" s="36">
        <v>440.03</v>
      </c>
      <c r="CJ7" s="36">
        <v>524.69000000000005</v>
      </c>
      <c r="CK7" s="36">
        <v>54.67</v>
      </c>
      <c r="CL7" s="36">
        <v>55.46</v>
      </c>
      <c r="CM7" s="36">
        <v>54.5</v>
      </c>
      <c r="CN7" s="36">
        <v>48.85</v>
      </c>
      <c r="CO7" s="36">
        <v>45.45</v>
      </c>
      <c r="CP7" s="36">
        <v>58.25</v>
      </c>
      <c r="CQ7" s="36">
        <v>57.17</v>
      </c>
      <c r="CR7" s="36">
        <v>57.55</v>
      </c>
      <c r="CS7" s="36">
        <v>57.43</v>
      </c>
      <c r="CT7" s="36">
        <v>57.29</v>
      </c>
      <c r="CU7" s="36">
        <v>57.58</v>
      </c>
      <c r="CV7" s="36">
        <v>86.6</v>
      </c>
      <c r="CW7" s="36">
        <v>84.51</v>
      </c>
      <c r="CX7" s="36">
        <v>82.8</v>
      </c>
      <c r="CY7" s="36">
        <v>87.97</v>
      </c>
      <c r="CZ7" s="36">
        <v>87.66</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0.15</v>
      </c>
      <c r="EE7" s="36">
        <v>0</v>
      </c>
      <c r="EF7" s="36">
        <v>1.31</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2017-02-11T10:25:04Z</cp:lastPrinted>
  <dcterms:created xsi:type="dcterms:W3CDTF">2016-12-02T02:21:34Z</dcterms:created>
  <dcterms:modified xsi:type="dcterms:W3CDTF">2017-03-02T01:35:45Z</dcterms:modified>
  <cp:category/>
</cp:coreProperties>
</file>