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<sst xmlns="http://schemas.openxmlformats.org/spreadsheetml/2006/main" count="221" uniqueCount="111">
  <si>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</si>
  <si>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</si>
  <si>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</si>
  <si>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</si>
  <si>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</si>
  <si>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</si>
  <si>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</si>
  <si>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</si>
  <si>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</si>
  <si>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</si>
  <si>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</si>
  <si>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</si>
  <si>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</si>
  <si>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</si>
  <si>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</si>
  <si>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</si>
  <si>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</si>
  <si>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</si>
  <si>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</si>
  <si>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</si>
  <si>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</si>
  <si>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</si>
  <si>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</si>
  <si>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</si>
  <si>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</si>
  <si>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</si>
  <si>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</si>
  <si>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</si>
  <si>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</si>
  <si>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</si>
  <si>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</si>
  <si>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</si>
  <si>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</si>
  <si>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</si>
  <si>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</si>
  <si>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</si>
  <si>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</si>
  <si>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</si>
  <si>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</si>
  <si>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</si>
  <si>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</si>
  <si>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</si>
  <si>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</si>
  <si>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</si>
  <si>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</si>
  <si>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</si>
  <si>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</si>
  <si>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</si>
  <si>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</si>
  <si>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</si>
  <si>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</si>
  <si>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</si>
  <si>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</si>
  <si>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</si>
  <si>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</si>
  <si>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</si>
  <si>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</si>
  <si>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</si>
  <si>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</si>
  <si>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</si>
  <si>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</si>
  <si>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</si>
  <si>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</si>
  <si>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</si>
  <si>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</si>
  <si>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</si>
  <si>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</si>
  <si>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</si>
  <si>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</si>
  <si>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</si>
  <si>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</si>
  <si>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</si>
  <si>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</si>
  <si>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</si>
  <si>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</si>
  <si>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</si>
  <si>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</si>
  <si>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</si>
  <si>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</si>
  <si>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</si>
  <si>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</si>
  <si>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</si>
  <si>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</si>
  <si>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</si>
  <si>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</si>
  <si>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</si>
  <si>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</si>
  <si>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</si>
  <si>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</si>
  <si>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</si>
  <si>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</si>
  <si>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</si>
  <si>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</si>
  <si>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</si>
  <si>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</si>
  <si>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</si>
  <si>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西条市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</si>
  <si>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</si>
  <si>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</si>
  <si>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</si>
  <si>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</si>
  <si>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</si>
  <si>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</si>
  <si>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</si>
  <si>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</si>
  <si>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</si>
  <si>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</si>
  <si>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</si>
  <si>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62％である。料金収入等の収益で地方債償還金などの費用を賄えていない状況で、使用料単価が非常に低いことにより料金収入が少なく、資本費の回収にはわずかしか至ってないことから一般会計からの繰入金に依存していることが要因と考えられ、料金改定など経営改善に向けた取組みが必要である。
　料金収入に対する企業債残高の割合では、類似団体の全国平均と比べ低い割合となっている。これは供用開始と同時に事業が完了しており、新規借入を行っていないためであり、今後も減少する。
　経費回収率では、全国平均に比べ低い割合であり、使用料で回収すべき経費を賄えていない状況である。回収率100％に近づけるよう適正な使用料収入の確保及び汚水処理費の削減が必要である。
　汚水処理原価においては、類似団体の平均値の約半分である。企業債残高が減少していることから必然的に低い値となっている。
　施設利用率は平均値を上回っているが、H25年度以降は処理能力を超えている状況である。これは不明水の増加によるものだと考えられる。
　水洗化率については99％と高い比率であり、類似団体の平均値を上回っており良好だと言えるが、更なる未接続世帯への接続促進を行い、100％を目指したい。　</t>
    <rPh sb="43" eb="45">
      <t>ジョウキョウ</t>
    </rPh>
    <rPh sb="114" eb="116">
      <t>ヨウイン</t>
    </rPh>
    <rPh sb="117" eb="118">
      <t>カンガ</t>
    </rPh>
    <rPh sb="122" eb="124">
      <t>リョウキン</t>
    </rPh>
    <rPh sb="124" eb="126">
      <t>カイテイ</t>
    </rPh>
    <rPh sb="179" eb="180">
      <t>ヒク</t>
    </rPh>
    <rPh sb="201" eb="203">
      <t>ジギョウ</t>
    </rPh>
    <rPh sb="228" eb="230">
      <t>コンゴ</t>
    </rPh>
    <rPh sb="231" eb="233">
      <t>ゲンショウ</t>
    </rPh>
    <rPh sb="251" eb="252">
      <t>クラ</t>
    </rPh>
    <rPh sb="253" eb="254">
      <t>ヒク</t>
    </rPh>
    <rPh sb="255" eb="257">
      <t>ワリアイ</t>
    </rPh>
    <rPh sb="329" eb="331">
      <t>オスイ</t>
    </rPh>
    <rPh sb="412" eb="414">
      <t>イコウ</t>
    </rPh>
    <rPh sb="425" eb="427">
      <t>ジョウキョウ</t>
    </rPh>
    <rPh sb="468" eb="469">
      <t>タカ</t>
    </rPh>
    <rPh sb="470" eb="472">
      <t>ヒリツ</t>
    </rPh>
    <rPh sb="495" eb="496">
      <t>イ</t>
    </rPh>
    <rPh sb="500" eb="501">
      <t>サラ</t>
    </rPh>
    <phoneticPr fontId="4"/>
  </si>
  <si>
    <t>　管渠の耐用年数が50年に対し、昭和60年の建設開始から30年しか経過していないため、修繕、長寿命化対策、更新は実施していない。なお、管渠内調査委託業務を毎年実施し、腐食及び破損の有無の確認を行っており、不明水の流入原因などの調査結果により早急な対応が必要である。</t>
    <rPh sb="102" eb="104">
      <t>フメイ</t>
    </rPh>
    <rPh sb="104" eb="105">
      <t>スイ</t>
    </rPh>
    <rPh sb="106" eb="108">
      <t>リュウニュウ</t>
    </rPh>
    <rPh sb="108" eb="110">
      <t>ゲンイン</t>
    </rPh>
    <rPh sb="113" eb="115">
      <t>チョウサ</t>
    </rPh>
    <rPh sb="115" eb="117">
      <t>ケッカ</t>
    </rPh>
    <phoneticPr fontId="4"/>
  </si>
  <si>
    <t>　収益的収支比率や経費回収率などの改善に向け、使用料単価の料金改定など経営改善に向けた取組みが必要である。
　また、人口減少などによる収入の減少など厳しい状況であり、徴収率の向上及び料金改定による収入増に向けた取組みが重要である。徴収率の向上として滞納者への連絡、訪問を引き続き行っていく必要がある。料金改定については、H28年度から３年ごとの料金改定を実施していく。
　老朽化対策については、H28年度に布設替の修繕工事を行う。
　H29年度末には、農業集落排水を公共下水道に接続予定であり、事業を統合することによる経営の効率化を図るとともに経営改善の実施や投資計画等の見直しなどを行っていきたい。</t>
    <rPh sb="9" eb="11">
      <t>ケイヒ</t>
    </rPh>
    <rPh sb="11" eb="13">
      <t>カイシュウ</t>
    </rPh>
    <rPh sb="13" eb="14">
      <t>リツ</t>
    </rPh>
    <rPh sb="17" eb="19">
      <t>カイゼン</t>
    </rPh>
    <rPh sb="20" eb="21">
      <t>ム</t>
    </rPh>
    <rPh sb="58" eb="60">
      <t>ジンコウ</t>
    </rPh>
    <rPh sb="60" eb="62">
      <t>ゲンショウ</t>
    </rPh>
    <rPh sb="67" eb="69">
      <t>シュウニュウ</t>
    </rPh>
    <rPh sb="70" eb="72">
      <t>ゲンショウ</t>
    </rPh>
    <rPh sb="74" eb="75">
      <t>キビ</t>
    </rPh>
    <rPh sb="77" eb="79">
      <t>ジョウキョウ</t>
    </rPh>
    <rPh sb="105" eb="107">
      <t>トリク</t>
    </rPh>
    <rPh sb="150" eb="154">
      <t>リョウキンカイテイ</t>
    </rPh>
    <rPh sb="163" eb="164">
      <t>ネン</t>
    </rPh>
    <rPh sb="164" eb="165">
      <t>ド</t>
    </rPh>
    <rPh sb="168" eb="169">
      <t>ネン</t>
    </rPh>
    <rPh sb="172" eb="176">
      <t>リョウキンカイテイ</t>
    </rPh>
    <rPh sb="177" eb="17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</si>
</sst>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303-443E-9DAD-11B28F54E435}"/>
            </c:ext>
          </c:extLst>
        </c:ser>
        <c:dLbls>
          <c:showLegendKey val="0"/>
          <c:showVal val="0"/>
          <c:showCatName val="0"/>
          <c:showSerName val="0"/>
          <c:showPercent val="0"/>
          <c:showBubbleSize val="0"/>
        </c:dLbls>
        <c:gapWidth val="150"/>
        <c:axId val="157056000"/>
        <c:axId val="15706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extLst xmlns:c16r2="http://schemas.microsoft.com/office/drawing/2015/06/chart">
            <c:ext xmlns:c16="http://schemas.microsoft.com/office/drawing/2014/chart" uri="{C3380CC4-5D6E-409C-BE32-E72D297353CC}">
              <c16:uniqueId val="{00000001-F303-443E-9DAD-11B28F54E435}"/>
            </c:ext>
          </c:extLst>
        </c:ser>
        <c:dLbls>
          <c:showLegendKey val="0"/>
          <c:showVal val="0"/>
          <c:showCatName val="0"/>
          <c:showSerName val="0"/>
          <c:showPercent val="0"/>
          <c:showBubbleSize val="0"/>
        </c:dLbls>
        <c:marker val="1"/>
        <c:smooth val="0"/>
        <c:axId val="157056000"/>
        <c:axId val="157066368"/>
      </c:lineChart>
      <c:dateAx>
        <c:axId val="157056000"/>
        <c:scaling>
          <c:orientation val="minMax"/>
        </c:scaling>
        <c:delete val="1"/>
        <c:axPos val="b"/>
        <c:numFmt formatCode="ge" sourceLinked="1"/>
        <c:majorTickMark val="none"/>
        <c:minorTickMark val="none"/>
        <c:tickLblPos val="none"/>
        <c:crossAx val="157066368"/>
        <c:crosses val="autoZero"/>
        <c:auto val="1"/>
        <c:lblOffset val="100"/>
        <c:baseTimeUnit val="years"/>
      </c:dateAx>
      <c:valAx>
        <c:axId val="1570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560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97.45</c:v>
                </c:pt>
                <c:pt idx="1">
                  <c:v>97.6</c:v>
                </c:pt>
                <c:pt idx="2">
                  <c:v>151.41999999999999</c:v>
                </c:pt>
                <c:pt idx="3">
                  <c:v>109.9</c:v>
                </c:pt>
                <c:pt idx="4">
                  <c:v>117.09</c:v>
                </c:pt>
              </c:numCache>
            </c:numRef>
          </c:val>
          <c:extLst xmlns:c16r2="http://schemas.microsoft.com/office/drawing/2015/06/chart">
            <c:ext xmlns:c16="http://schemas.microsoft.com/office/drawing/2014/chart" uri="{C3380CC4-5D6E-409C-BE32-E72D297353CC}">
              <c16:uniqueId val="{00000000-A87E-4DA1-8AE2-FEA8640A066B}"/>
            </c:ext>
          </c:extLst>
        </c:ser>
        <c:dLbls>
          <c:showLegendKey val="0"/>
          <c:showVal val="0"/>
          <c:showCatName val="0"/>
          <c:showSerName val="0"/>
          <c:showPercent val="0"/>
          <c:showBubbleSize val="0"/>
        </c:dLbls>
        <c:gapWidth val="150"/>
        <c:axId val="165137024"/>
        <c:axId val="16514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extLst xmlns:c16r2="http://schemas.microsoft.com/office/drawing/2015/06/chart">
            <c:ext xmlns:c16="http://schemas.microsoft.com/office/drawing/2014/chart" uri="{C3380CC4-5D6E-409C-BE32-E72D297353CC}">
              <c16:uniqueId val="{00000001-A87E-4DA1-8AE2-FEA8640A066B}"/>
            </c:ext>
          </c:extLst>
        </c:ser>
        <c:dLbls>
          <c:showLegendKey val="0"/>
          <c:showVal val="0"/>
          <c:showCatName val="0"/>
          <c:showSerName val="0"/>
          <c:showPercent val="0"/>
          <c:showBubbleSize val="0"/>
        </c:dLbls>
        <c:marker val="1"/>
        <c:smooth val="0"/>
        <c:axId val="165137024"/>
        <c:axId val="165147392"/>
      </c:lineChart>
      <c:dateAx>
        <c:axId val="165137024"/>
        <c:scaling>
          <c:orientation val="minMax"/>
        </c:scaling>
        <c:delete val="1"/>
        <c:axPos val="b"/>
        <c:numFmt formatCode="ge" sourceLinked="1"/>
        <c:majorTickMark val="none"/>
        <c:minorTickMark val="none"/>
        <c:tickLblPos val="none"/>
        <c:crossAx val="165147392"/>
        <c:crosses val="autoZero"/>
        <c:auto val="1"/>
        <c:lblOffset val="100"/>
        <c:baseTimeUnit val="years"/>
      </c:dateAx>
      <c:valAx>
        <c:axId val="1651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3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98.89</c:v>
                </c:pt>
                <c:pt idx="1">
                  <c:v>99.28</c:v>
                </c:pt>
                <c:pt idx="2">
                  <c:v>99.16</c:v>
                </c:pt>
                <c:pt idx="3">
                  <c:v>99.22</c:v>
                </c:pt>
                <c:pt idx="4">
                  <c:v>99.03</c:v>
                </c:pt>
              </c:numCache>
            </c:numRef>
          </c:val>
          <c:extLst xmlns:c16r2="http://schemas.microsoft.com/office/drawing/2015/06/chart">
            <c:ext xmlns:c16="http://schemas.microsoft.com/office/drawing/2014/chart" uri="{C3380CC4-5D6E-409C-BE32-E72D297353CC}">
              <c16:uniqueId val="{00000000-E9AF-4581-9701-EFEDD8B943F5}"/>
            </c:ext>
          </c:extLst>
        </c:ser>
        <c:dLbls>
          <c:showLegendKey val="0"/>
          <c:showVal val="0"/>
          <c:showCatName val="0"/>
          <c:showSerName val="0"/>
          <c:showPercent val="0"/>
          <c:showBubbleSize val="0"/>
        </c:dLbls>
        <c:gapWidth val="150"/>
        <c:axId val="165178368"/>
        <c:axId val="16519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extLst xmlns:c16r2="http://schemas.microsoft.com/office/drawing/2015/06/chart">
            <c:ext xmlns:c16="http://schemas.microsoft.com/office/drawing/2014/chart" uri="{C3380CC4-5D6E-409C-BE32-E72D297353CC}">
              <c16:uniqueId val="{00000001-E9AF-4581-9701-EFEDD8B943F5}"/>
            </c:ext>
          </c:extLst>
        </c:ser>
        <c:dLbls>
          <c:showLegendKey val="0"/>
          <c:showVal val="0"/>
          <c:showCatName val="0"/>
          <c:showSerName val="0"/>
          <c:showPercent val="0"/>
          <c:showBubbleSize val="0"/>
        </c:dLbls>
        <c:marker val="1"/>
        <c:smooth val="0"/>
        <c:axId val="165178368"/>
        <c:axId val="165192832"/>
      </c:lineChart>
      <c:dateAx>
        <c:axId val="165178368"/>
        <c:scaling>
          <c:orientation val="minMax"/>
        </c:scaling>
        <c:delete val="1"/>
        <c:axPos val="b"/>
        <c:numFmt formatCode="ge" sourceLinked="1"/>
        <c:majorTickMark val="none"/>
        <c:minorTickMark val="none"/>
        <c:tickLblPos val="none"/>
        <c:crossAx val="165192832"/>
        <c:crosses val="autoZero"/>
        <c:auto val="1"/>
        <c:lblOffset val="100"/>
        <c:baseTimeUnit val="years"/>
      </c:dateAx>
      <c:valAx>
        <c:axId val="16519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58.9</c:v>
                </c:pt>
                <c:pt idx="1">
                  <c:v>54.81</c:v>
                </c:pt>
                <c:pt idx="2">
                  <c:v>59.29</c:v>
                </c:pt>
                <c:pt idx="3">
                  <c:v>65.37</c:v>
                </c:pt>
                <c:pt idx="4">
                  <c:v>62.14</c:v>
                </c:pt>
              </c:numCache>
            </c:numRef>
          </c:val>
          <c:extLst xmlns:c16r2="http://schemas.microsoft.com/office/drawing/2015/06/chart">
            <c:ext xmlns:c16="http://schemas.microsoft.com/office/drawing/2014/chart" uri="{C3380CC4-5D6E-409C-BE32-E72D297353CC}">
              <c16:uniqueId val="{00000000-00FE-4ECB-AA0A-DA74F635F3FC}"/>
            </c:ext>
          </c:extLst>
        </c:ser>
        <c:dLbls>
          <c:showLegendKey val="0"/>
          <c:showVal val="0"/>
          <c:showCatName val="0"/>
          <c:showSerName val="0"/>
          <c:showPercent val="0"/>
          <c:showBubbleSize val="0"/>
        </c:dLbls>
        <c:gapWidth val="150"/>
        <c:axId val="158539136"/>
        <c:axId val="15854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0FE-4ECB-AA0A-DA74F635F3FC}"/>
            </c:ext>
          </c:extLst>
        </c:ser>
        <c:dLbls>
          <c:showLegendKey val="0"/>
          <c:showVal val="0"/>
          <c:showCatName val="0"/>
          <c:showSerName val="0"/>
          <c:showPercent val="0"/>
          <c:showBubbleSize val="0"/>
        </c:dLbls>
        <c:marker val="1"/>
        <c:smooth val="0"/>
        <c:axId val="158539136"/>
        <c:axId val="158549504"/>
      </c:lineChart>
      <c:dateAx>
        <c:axId val="158539136"/>
        <c:scaling>
          <c:orientation val="minMax"/>
        </c:scaling>
        <c:delete val="1"/>
        <c:axPos val="b"/>
        <c:numFmt formatCode="ge" sourceLinked="1"/>
        <c:majorTickMark val="none"/>
        <c:minorTickMark val="none"/>
        <c:tickLblPos val="none"/>
        <c:crossAx val="158549504"/>
        <c:crosses val="autoZero"/>
        <c:auto val="1"/>
        <c:lblOffset val="100"/>
        <c:baseTimeUnit val="years"/>
      </c:dateAx>
      <c:valAx>
        <c:axId val="15854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3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FB-42EF-B0F1-B126A1DF6E8E}"/>
            </c:ext>
          </c:extLst>
        </c:ser>
        <c:dLbls>
          <c:showLegendKey val="0"/>
          <c:showVal val="0"/>
          <c:showCatName val="0"/>
          <c:showSerName val="0"/>
          <c:showPercent val="0"/>
          <c:showBubbleSize val="0"/>
        </c:dLbls>
        <c:gapWidth val="150"/>
        <c:axId val="158588928"/>
        <c:axId val="15859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FB-42EF-B0F1-B126A1DF6E8E}"/>
            </c:ext>
          </c:extLst>
        </c:ser>
        <c:dLbls>
          <c:showLegendKey val="0"/>
          <c:showVal val="0"/>
          <c:showCatName val="0"/>
          <c:showSerName val="0"/>
          <c:showPercent val="0"/>
          <c:showBubbleSize val="0"/>
        </c:dLbls>
        <c:marker val="1"/>
        <c:smooth val="0"/>
        <c:axId val="158588928"/>
        <c:axId val="158590848"/>
      </c:lineChart>
      <c:dateAx>
        <c:axId val="158588928"/>
        <c:scaling>
          <c:orientation val="minMax"/>
        </c:scaling>
        <c:delete val="1"/>
        <c:axPos val="b"/>
        <c:numFmt formatCode="ge" sourceLinked="1"/>
        <c:majorTickMark val="none"/>
        <c:minorTickMark val="none"/>
        <c:tickLblPos val="none"/>
        <c:crossAx val="158590848"/>
        <c:crosses val="autoZero"/>
        <c:auto val="1"/>
        <c:lblOffset val="100"/>
        <c:baseTimeUnit val="years"/>
      </c:dateAx>
      <c:valAx>
        <c:axId val="1585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C3-46FD-BC4B-D1197DCD401D}"/>
            </c:ext>
          </c:extLst>
        </c:ser>
        <c:dLbls>
          <c:showLegendKey val="0"/>
          <c:showVal val="0"/>
          <c:showCatName val="0"/>
          <c:showSerName val="0"/>
          <c:showPercent val="0"/>
          <c:showBubbleSize val="0"/>
        </c:dLbls>
        <c:gapWidth val="150"/>
        <c:axId val="158683520"/>
        <c:axId val="15868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C3-46FD-BC4B-D1197DCD401D}"/>
            </c:ext>
          </c:extLst>
        </c:ser>
        <c:dLbls>
          <c:showLegendKey val="0"/>
          <c:showVal val="0"/>
          <c:showCatName val="0"/>
          <c:showSerName val="0"/>
          <c:showPercent val="0"/>
          <c:showBubbleSize val="0"/>
        </c:dLbls>
        <c:marker val="1"/>
        <c:smooth val="0"/>
        <c:axId val="158683520"/>
        <c:axId val="158685440"/>
      </c:lineChart>
      <c:dateAx>
        <c:axId val="158683520"/>
        <c:scaling>
          <c:orientation val="minMax"/>
        </c:scaling>
        <c:delete val="1"/>
        <c:axPos val="b"/>
        <c:numFmt formatCode="ge" sourceLinked="1"/>
        <c:majorTickMark val="none"/>
        <c:minorTickMark val="none"/>
        <c:tickLblPos val="none"/>
        <c:crossAx val="158685440"/>
        <c:crosses val="autoZero"/>
        <c:auto val="1"/>
        <c:lblOffset val="100"/>
        <c:baseTimeUnit val="years"/>
      </c:dateAx>
      <c:valAx>
        <c:axId val="1586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9D-4A96-9B63-F2E8E730A61B}"/>
            </c:ext>
          </c:extLst>
        </c:ser>
        <c:dLbls>
          <c:showLegendKey val="0"/>
          <c:showVal val="0"/>
          <c:showCatName val="0"/>
          <c:showSerName val="0"/>
          <c:showPercent val="0"/>
          <c:showBubbleSize val="0"/>
        </c:dLbls>
        <c:gapWidth val="150"/>
        <c:axId val="165291136"/>
        <c:axId val="16529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9D-4A96-9B63-F2E8E730A61B}"/>
            </c:ext>
          </c:extLst>
        </c:ser>
        <c:dLbls>
          <c:showLegendKey val="0"/>
          <c:showVal val="0"/>
          <c:showCatName val="0"/>
          <c:showSerName val="0"/>
          <c:showPercent val="0"/>
          <c:showBubbleSize val="0"/>
        </c:dLbls>
        <c:marker val="1"/>
        <c:smooth val="0"/>
        <c:axId val="165291136"/>
        <c:axId val="165293056"/>
      </c:lineChart>
      <c:dateAx>
        <c:axId val="165291136"/>
        <c:scaling>
          <c:orientation val="minMax"/>
        </c:scaling>
        <c:delete val="1"/>
        <c:axPos val="b"/>
        <c:numFmt formatCode="ge" sourceLinked="1"/>
        <c:majorTickMark val="none"/>
        <c:minorTickMark val="none"/>
        <c:tickLblPos val="none"/>
        <c:crossAx val="165293056"/>
        <c:crosses val="autoZero"/>
        <c:auto val="1"/>
        <c:lblOffset val="100"/>
        <c:baseTimeUnit val="years"/>
      </c:dateAx>
      <c:valAx>
        <c:axId val="16529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9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07-47BA-B889-DA60B66A28DC}"/>
            </c:ext>
          </c:extLst>
        </c:ser>
        <c:dLbls>
          <c:showLegendKey val="0"/>
          <c:showVal val="0"/>
          <c:showCatName val="0"/>
          <c:showSerName val="0"/>
          <c:showPercent val="0"/>
          <c:showBubbleSize val="0"/>
        </c:dLbls>
        <c:gapWidth val="150"/>
        <c:axId val="165318016"/>
        <c:axId val="16532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07-47BA-B889-DA60B66A28DC}"/>
            </c:ext>
          </c:extLst>
        </c:ser>
        <c:dLbls>
          <c:showLegendKey val="0"/>
          <c:showVal val="0"/>
          <c:showCatName val="0"/>
          <c:showSerName val="0"/>
          <c:showPercent val="0"/>
          <c:showBubbleSize val="0"/>
        </c:dLbls>
        <c:marker val="1"/>
        <c:smooth val="0"/>
        <c:axId val="165318016"/>
        <c:axId val="165324288"/>
      </c:lineChart>
      <c:dateAx>
        <c:axId val="165318016"/>
        <c:scaling>
          <c:orientation val="minMax"/>
        </c:scaling>
        <c:delete val="1"/>
        <c:axPos val="b"/>
        <c:numFmt formatCode="ge" sourceLinked="1"/>
        <c:majorTickMark val="none"/>
        <c:minorTickMark val="none"/>
        <c:tickLblPos val="none"/>
        <c:crossAx val="165324288"/>
        <c:crosses val="autoZero"/>
        <c:auto val="1"/>
        <c:lblOffset val="100"/>
        <c:baseTimeUnit val="years"/>
      </c:dateAx>
      <c:valAx>
        <c:axId val="16532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911.61</c:v>
                </c:pt>
                <c:pt idx="1">
                  <c:v>684.33</c:v>
                </c:pt>
                <c:pt idx="2">
                  <c:v>603.32000000000005</c:v>
                </c:pt>
                <c:pt idx="3">
                  <c:v>284.94</c:v>
                </c:pt>
                <c:pt idx="4">
                  <c:v>173.81</c:v>
                </c:pt>
              </c:numCache>
            </c:numRef>
          </c:val>
          <c:extLst xmlns:c16r2="http://schemas.microsoft.com/office/drawing/2015/06/chart">
            <c:ext xmlns:c16="http://schemas.microsoft.com/office/drawing/2014/chart" uri="{C3380CC4-5D6E-409C-BE32-E72D297353CC}">
              <c16:uniqueId val="{00000000-87C9-4507-9A62-E9A9D490C5BE}"/>
            </c:ext>
          </c:extLst>
        </c:ser>
        <c:dLbls>
          <c:showLegendKey val="0"/>
          <c:showVal val="0"/>
          <c:showCatName val="0"/>
          <c:showSerName val="0"/>
          <c:showPercent val="0"/>
          <c:showBubbleSize val="0"/>
        </c:dLbls>
        <c:gapWidth val="150"/>
        <c:axId val="165361536"/>
        <c:axId val="1653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extLst xmlns:c16r2="http://schemas.microsoft.com/office/drawing/2015/06/chart">
            <c:ext xmlns:c16="http://schemas.microsoft.com/office/drawing/2014/chart" uri="{C3380CC4-5D6E-409C-BE32-E72D297353CC}">
              <c16:uniqueId val="{00000001-87C9-4507-9A62-E9A9D490C5BE}"/>
            </c:ext>
          </c:extLst>
        </c:ser>
        <c:dLbls>
          <c:showLegendKey val="0"/>
          <c:showVal val="0"/>
          <c:showCatName val="0"/>
          <c:showSerName val="0"/>
          <c:showPercent val="0"/>
          <c:showBubbleSize val="0"/>
        </c:dLbls>
        <c:marker val="1"/>
        <c:smooth val="0"/>
        <c:axId val="165361536"/>
        <c:axId val="165367808"/>
      </c:lineChart>
      <c:dateAx>
        <c:axId val="165361536"/>
        <c:scaling>
          <c:orientation val="minMax"/>
        </c:scaling>
        <c:delete val="1"/>
        <c:axPos val="b"/>
        <c:numFmt formatCode="ge" sourceLinked="1"/>
        <c:majorTickMark val="none"/>
        <c:minorTickMark val="none"/>
        <c:tickLblPos val="none"/>
        <c:crossAx val="165367808"/>
        <c:crosses val="autoZero"/>
        <c:auto val="1"/>
        <c:lblOffset val="100"/>
        <c:baseTimeUnit val="years"/>
      </c:dateAx>
      <c:valAx>
        <c:axId val="1653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36.32</c:v>
                </c:pt>
                <c:pt idx="1">
                  <c:v>34.950000000000003</c:v>
                </c:pt>
                <c:pt idx="2">
                  <c:v>36.119999999999997</c:v>
                </c:pt>
                <c:pt idx="3">
                  <c:v>36.9</c:v>
                </c:pt>
                <c:pt idx="4">
                  <c:v>36.32</c:v>
                </c:pt>
              </c:numCache>
            </c:numRef>
          </c:val>
          <c:extLst xmlns:c16r2="http://schemas.microsoft.com/office/drawing/2015/06/chart">
            <c:ext xmlns:c16="http://schemas.microsoft.com/office/drawing/2014/chart" uri="{C3380CC4-5D6E-409C-BE32-E72D297353CC}">
              <c16:uniqueId val="{00000000-AEE6-484C-B911-A52F3994CC69}"/>
            </c:ext>
          </c:extLst>
        </c:ser>
        <c:dLbls>
          <c:showLegendKey val="0"/>
          <c:showVal val="0"/>
          <c:showCatName val="0"/>
          <c:showSerName val="0"/>
          <c:showPercent val="0"/>
          <c:showBubbleSize val="0"/>
        </c:dLbls>
        <c:gapWidth val="150"/>
        <c:axId val="165394688"/>
        <c:axId val="1654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extLst xmlns:c16r2="http://schemas.microsoft.com/office/drawing/2015/06/chart">
            <c:ext xmlns:c16="http://schemas.microsoft.com/office/drawing/2014/chart" uri="{C3380CC4-5D6E-409C-BE32-E72D297353CC}">
              <c16:uniqueId val="{00000001-AEE6-484C-B911-A52F3994CC69}"/>
            </c:ext>
          </c:extLst>
        </c:ser>
        <c:dLbls>
          <c:showLegendKey val="0"/>
          <c:showVal val="0"/>
          <c:showCatName val="0"/>
          <c:showSerName val="0"/>
          <c:showPercent val="0"/>
          <c:showBubbleSize val="0"/>
        </c:dLbls>
        <c:marker val="1"/>
        <c:smooth val="0"/>
        <c:axId val="165394688"/>
        <c:axId val="165405056"/>
      </c:lineChart>
      <c:dateAx>
        <c:axId val="165394688"/>
        <c:scaling>
          <c:orientation val="minMax"/>
        </c:scaling>
        <c:delete val="1"/>
        <c:axPos val="b"/>
        <c:numFmt formatCode="ge" sourceLinked="1"/>
        <c:majorTickMark val="none"/>
        <c:minorTickMark val="none"/>
        <c:tickLblPos val="none"/>
        <c:crossAx val="165405056"/>
        <c:crosses val="autoZero"/>
        <c:auto val="1"/>
        <c:lblOffset val="100"/>
        <c:baseTimeUnit val="years"/>
      </c:dateAx>
      <c:valAx>
        <c:axId val="1654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9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145.91999999999999</c:v>
                </c:pt>
                <c:pt idx="1">
                  <c:v>150.04</c:v>
                </c:pt>
                <c:pt idx="2">
                  <c:v>149.13</c:v>
                </c:pt>
                <c:pt idx="3">
                  <c:v>150.01</c:v>
                </c:pt>
                <c:pt idx="4">
                  <c:v>150</c:v>
                </c:pt>
              </c:numCache>
            </c:numRef>
          </c:val>
          <c:extLst xmlns:c16r2="http://schemas.microsoft.com/office/drawing/2015/06/chart">
            <c:ext xmlns:c16="http://schemas.microsoft.com/office/drawing/2014/chart" uri="{C3380CC4-5D6E-409C-BE32-E72D297353CC}">
              <c16:uniqueId val="{00000000-DAB4-4A31-9D6C-A5682F0AB550}"/>
            </c:ext>
          </c:extLst>
        </c:ser>
        <c:dLbls>
          <c:showLegendKey val="0"/>
          <c:showVal val="0"/>
          <c:showCatName val="0"/>
          <c:showSerName val="0"/>
          <c:showPercent val="0"/>
          <c:showBubbleSize val="0"/>
        </c:dLbls>
        <c:gapWidth val="150"/>
        <c:axId val="165112064"/>
        <c:axId val="1651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extLst xmlns:c16r2="http://schemas.microsoft.com/office/drawing/2015/06/chart">
            <c:ext xmlns:c16="http://schemas.microsoft.com/office/drawing/2014/chart" uri="{C3380CC4-5D6E-409C-BE32-E72D297353CC}">
              <c16:uniqueId val="{00000001-DAB4-4A31-9D6C-A5682F0AB550}"/>
            </c:ext>
          </c:extLst>
        </c:ser>
        <c:dLbls>
          <c:showLegendKey val="0"/>
          <c:showVal val="0"/>
          <c:showCatName val="0"/>
          <c:showSerName val="0"/>
          <c:showPercent val="0"/>
          <c:showBubbleSize val="0"/>
        </c:dLbls>
        <c:marker val="1"/>
        <c:smooth val="0"/>
        <c:axId val="165112064"/>
        <c:axId val="165118336"/>
      </c:lineChart>
      <c:dateAx>
        <c:axId val="165112064"/>
        <c:scaling>
          <c:orientation val="minMax"/>
        </c:scaling>
        <c:delete val="1"/>
        <c:axPos val="b"/>
        <c:numFmt formatCode="ge" sourceLinked="1"/>
        <c:majorTickMark val="none"/>
        <c:minorTickMark val="none"/>
        <c:tickLblPos val="none"/>
        <c:crossAx val="165118336"/>
        <c:crosses val="autoZero"/>
        <c:auto val="1"/>
        <c:lblOffset val="100"/>
        <c:baseTimeUnit val="years"/>
      </c:dateAx>
      <c:valAx>
        <c:axId val="1651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西条市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112230</v>
      </c>
      <c r="AM8" s="47"/>
      <c r="AN8" s="47"/>
      <c r="AO8" s="47"/>
      <c r="AP8" s="47"/>
      <c r="AQ8" s="47"/>
      <c r="AR8" s="47"/>
      <c r="AS8" s="47"/>
      <c r="AT8" s="43">
        <f>データ!S6</f>
        <v>509.98</v>
      </c>
      <c r="AU8" s="43"/>
      <c r="AV8" s="43"/>
      <c r="AW8" s="43"/>
      <c r="AX8" s="43"/>
      <c r="AY8" s="43"/>
      <c r="AZ8" s="43"/>
      <c r="BA8" s="43"/>
      <c r="BB8" s="43">
        <f>データ!T6</f>
        <v>220.07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1.39</v>
      </c>
      <c r="Q10" s="43"/>
      <c r="R10" s="43"/>
      <c r="S10" s="43"/>
      <c r="T10" s="43"/>
      <c r="U10" s="43"/>
      <c r="V10" s="43"/>
      <c r="W10" s="43">
        <f>データ!P6</f>
        <v>70.91</v>
      </c>
      <c r="X10" s="43"/>
      <c r="Y10" s="43"/>
      <c r="Z10" s="43"/>
      <c r="AA10" s="43"/>
      <c r="AB10" s="43"/>
      <c r="AC10" s="43"/>
      <c r="AD10" s="47">
        <f>データ!Q6</f>
        <v>1790</v>
      </c>
      <c r="AE10" s="47"/>
      <c r="AF10" s="47"/>
      <c r="AG10" s="47"/>
      <c r="AH10" s="47"/>
      <c r="AI10" s="47"/>
      <c r="AJ10" s="47"/>
      <c r="AK10" s="2"/>
      <c r="AL10" s="47">
        <f>データ!U6</f>
        <v>1549</v>
      </c>
      <c r="AM10" s="47"/>
      <c r="AN10" s="47"/>
      <c r="AO10" s="47"/>
      <c r="AP10" s="47"/>
      <c r="AQ10" s="47"/>
      <c r="AR10" s="47"/>
      <c r="AS10" s="47"/>
      <c r="AT10" s="43">
        <f>データ!V6</f>
        <v>0.35</v>
      </c>
      <c r="AU10" s="43"/>
      <c r="AV10" s="43"/>
      <c r="AW10" s="43"/>
      <c r="AX10" s="43"/>
      <c r="AY10" s="43"/>
      <c r="AZ10" s="43"/>
      <c r="BA10" s="43"/>
      <c r="BB10" s="43">
        <f>データ!W6</f>
        <v>4425.71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382060</v>
      </c>
      <c r="D6" s="31">
        <f t="shared" si="3"/>
        <v>47</v>
      </c>
      <c r="E6" s="31">
        <f t="shared" si="3"/>
        <v>17</v>
      </c>
      <c r="F6" s="31">
        <f t="shared" si="3"/>
        <v>5</v>
      </c>
      <c r="G6" s="31">
        <f t="shared" si="3"/>
        <v>0</v>
      </c>
      <c r="H6" s="31" t="str">
        <f t="shared" si="3"/>
        <v>愛媛県　西条市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1.39</v>
      </c>
      <c r="P6" s="32">
        <f t="shared" si="3"/>
        <v>70.91</v>
      </c>
      <c r="Q6" s="32">
        <f t="shared" si="3"/>
        <v>1790</v>
      </c>
      <c r="R6" s="32">
        <f t="shared" si="3"/>
        <v>112230</v>
      </c>
      <c r="S6" s="32">
        <f t="shared" si="3"/>
        <v>509.98</v>
      </c>
      <c r="T6" s="32">
        <f t="shared" si="3"/>
        <v>220.07</v>
      </c>
      <c r="U6" s="32">
        <f t="shared" si="3"/>
        <v>1549</v>
      </c>
      <c r="V6" s="32">
        <f t="shared" si="3"/>
        <v>0.35</v>
      </c>
      <c r="W6" s="32">
        <f t="shared" si="3"/>
        <v>4425.71</v>
      </c>
      <c r="X6" s="33">
        <f>IF(X7="",NA(),X7)</f>
        <v>58.9</v>
      </c>
      <c r="Y6" s="33">
        <f t="shared" ref="Y6:AG6" si="4">IF(Y7="",NA(),Y7)</f>
        <v>54.81</v>
      </c>
      <c r="Z6" s="33">
        <f t="shared" si="4"/>
        <v>59.29</v>
      </c>
      <c r="AA6" s="33">
        <f t="shared" si="4"/>
        <v>65.37</v>
      </c>
      <c r="AB6" s="33">
        <f t="shared" si="4"/>
        <v>62.14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911.61</v>
      </c>
      <c r="BF6" s="33">
        <f t="shared" ref="BF6:BN6" si="7">IF(BF7="",NA(),BF7)</f>
        <v>684.33</v>
      </c>
      <c r="BG6" s="33">
        <f t="shared" si="7"/>
        <v>603.32000000000005</v>
      </c>
      <c r="BH6" s="33">
        <f t="shared" si="7"/>
        <v>284.94</v>
      </c>
      <c r="BI6" s="33">
        <f t="shared" si="7"/>
        <v>173.81</v>
      </c>
      <c r="BJ6" s="33">
        <f t="shared" si="7"/>
        <v>1239.2</v>
      </c>
      <c r="BK6" s="33">
        <f t="shared" si="7"/>
        <v>1197.82</v>
      </c>
      <c r="BL6" s="33">
        <f t="shared" si="7"/>
        <v>1126.77</v>
      </c>
      <c r="BM6" s="33">
        <f t="shared" si="7"/>
        <v>1044.8</v>
      </c>
      <c r="BN6" s="33">
        <f t="shared" si="7"/>
        <v>1081.8</v>
      </c>
      <c r="BO6" s="32" t="str">
        <f>IF(BO7="","",IF(BO7="-","【-】","【"&amp;SUBSTITUTE(TEXT(BO7,"#,##0.00"),"-","△")&amp;"】"))</f>
        <v>【1,015.77】</v>
      </c>
      <c r="BP6" s="33">
        <f>IF(BP7="",NA(),BP7)</f>
        <v>36.32</v>
      </c>
      <c r="BQ6" s="33">
        <f t="shared" ref="BQ6:BY6" si="8">IF(BQ7="",NA(),BQ7)</f>
        <v>34.950000000000003</v>
      </c>
      <c r="BR6" s="33">
        <f t="shared" si="8"/>
        <v>36.119999999999997</v>
      </c>
      <c r="BS6" s="33">
        <f t="shared" si="8"/>
        <v>36.9</v>
      </c>
      <c r="BT6" s="33">
        <f t="shared" si="8"/>
        <v>36.32</v>
      </c>
      <c r="BU6" s="33">
        <f t="shared" si="8"/>
        <v>51.56</v>
      </c>
      <c r="BV6" s="33">
        <f t="shared" si="8"/>
        <v>51.03</v>
      </c>
      <c r="BW6" s="33">
        <f t="shared" si="8"/>
        <v>50.9</v>
      </c>
      <c r="BX6" s="33">
        <f t="shared" si="8"/>
        <v>50.82</v>
      </c>
      <c r="BY6" s="33">
        <f t="shared" si="8"/>
        <v>52.19</v>
      </c>
      <c r="BZ6" s="32" t="str">
        <f>IF(BZ7="","",IF(BZ7="-","【-】","【"&amp;SUBSTITUTE(TEXT(BZ7,"#,##0.00"),"-","△")&amp;"】"))</f>
        <v>【52.78】</v>
      </c>
      <c r="CA6" s="33">
        <f>IF(CA7="",NA(),CA7)</f>
        <v>145.91999999999999</v>
      </c>
      <c r="CB6" s="33">
        <f t="shared" ref="CB6:CJ6" si="9">IF(CB7="",NA(),CB7)</f>
        <v>150.04</v>
      </c>
      <c r="CC6" s="33">
        <f t="shared" si="9"/>
        <v>149.13</v>
      </c>
      <c r="CD6" s="33">
        <f t="shared" si="9"/>
        <v>150.01</v>
      </c>
      <c r="CE6" s="33">
        <f t="shared" si="9"/>
        <v>150</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97.45</v>
      </c>
      <c r="CM6" s="33">
        <f t="shared" ref="CM6:CU6" si="10">IF(CM7="",NA(),CM7)</f>
        <v>97.6</v>
      </c>
      <c r="CN6" s="33">
        <f t="shared" si="10"/>
        <v>151.41999999999999</v>
      </c>
      <c r="CO6" s="33">
        <f t="shared" si="10"/>
        <v>109.9</v>
      </c>
      <c r="CP6" s="33">
        <f t="shared" si="10"/>
        <v>117.09</v>
      </c>
      <c r="CQ6" s="33">
        <f t="shared" si="10"/>
        <v>55.2</v>
      </c>
      <c r="CR6" s="33">
        <f t="shared" si="10"/>
        <v>54.74</v>
      </c>
      <c r="CS6" s="33">
        <f t="shared" si="10"/>
        <v>53.78</v>
      </c>
      <c r="CT6" s="33">
        <f t="shared" si="10"/>
        <v>53.24</v>
      </c>
      <c r="CU6" s="33">
        <f t="shared" si="10"/>
        <v>52.31</v>
      </c>
      <c r="CV6" s="32" t="str">
        <f>IF(CV7="","",IF(CV7="-","【-】","【"&amp;SUBSTITUTE(TEXT(CV7,"#,##0.00"),"-","△")&amp;"】"))</f>
        <v>【52.74】</v>
      </c>
      <c r="CW6" s="33">
        <f>IF(CW7="",NA(),CW7)</f>
        <v>98.89</v>
      </c>
      <c r="CX6" s="33">
        <f t="shared" ref="CX6:DF6" si="11">IF(CX7="",NA(),CX7)</f>
        <v>99.28</v>
      </c>
      <c r="CY6" s="33">
        <f t="shared" si="11"/>
        <v>99.16</v>
      </c>
      <c r="CZ6" s="33">
        <f t="shared" si="11"/>
        <v>99.22</v>
      </c>
      <c r="DA6" s="33">
        <f t="shared" si="11"/>
        <v>99.03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382060</v>
      </c>
      <c r="D7" s="35">
        <v>47</v>
      </c>
      <c r="E7" s="35">
        <v>17</v>
      </c>
      <c r="F7" s="35">
        <v>5</v>
      </c>
      <c r="G7" s="35">
        <v>0</v>
      </c>
      <c r="H7" s="35" t="s">
        <v>96</v>
      </c>
      <c r="I7" s="35" t="s">
        <v>97</v>
      </c>
      <c r="J7" s="35" t="s">
        <v>98</v>
      </c>
      <c r="K7" s="35" t="s">
        <v>99</v>
      </c>
      <c r="L7" s="35" t="s">
        <v>100</v>
      </c>
      <c r="M7" s="36" t="s">
        <v>101</v>
      </c>
      <c r="N7" s="36" t="s">
        <v>102</v>
      </c>
      <c r="O7" s="36">
        <v>1.39</v>
      </c>
      <c r="P7" s="36">
        <v>70.91</v>
      </c>
      <c r="Q7" s="36">
        <v>1790</v>
      </c>
      <c r="R7" s="36">
        <v>112230</v>
      </c>
      <c r="S7" s="36">
        <v>509.98</v>
      </c>
      <c r="T7" s="36">
        <v>220.07</v>
      </c>
      <c r="U7" s="36">
        <v>1549</v>
      </c>
      <c r="V7" s="36">
        <v>0.35</v>
      </c>
      <c r="W7" s="36">
        <v>4425.71</v>
      </c>
      <c r="X7" s="36">
        <v>58.9</v>
      </c>
      <c r="Y7" s="36">
        <v>54.81</v>
      </c>
      <c r="Z7" s="36">
        <v>59.29</v>
      </c>
      <c r="AA7" s="36">
        <v>65.37</v>
      </c>
      <c r="AB7" s="36">
        <v>62.14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911.61</v>
      </c>
      <c r="BF7" s="36">
        <v>684.33</v>
      </c>
      <c r="BG7" s="36">
        <v>603.32000000000005</v>
      </c>
      <c r="BH7" s="36">
        <v>284.94</v>
      </c>
      <c r="BI7" s="36">
        <v>173.81</v>
      </c>
      <c r="BJ7" s="36">
        <v>1239.2</v>
      </c>
      <c r="BK7" s="36">
        <v>1197.82</v>
      </c>
      <c r="BL7" s="36">
        <v>1126.77</v>
      </c>
      <c r="BM7" s="36">
        <v>1044.8</v>
      </c>
      <c r="BN7" s="36">
        <v>1081.8</v>
      </c>
      <c r="BO7" s="36">
        <v>1015.77</v>
      </c>
      <c r="BP7" s="36">
        <v>36.32</v>
      </c>
      <c r="BQ7" s="36">
        <v>34.950000000000003</v>
      </c>
      <c r="BR7" s="36">
        <v>36.119999999999997</v>
      </c>
      <c r="BS7" s="36">
        <v>36.9</v>
      </c>
      <c r="BT7" s="36">
        <v>36.32</v>
      </c>
      <c r="BU7" s="36">
        <v>51.56</v>
      </c>
      <c r="BV7" s="36">
        <v>51.03</v>
      </c>
      <c r="BW7" s="36">
        <v>50.9</v>
      </c>
      <c r="BX7" s="36">
        <v>50.82</v>
      </c>
      <c r="BY7" s="36">
        <v>52.19</v>
      </c>
      <c r="BZ7" s="36">
        <v>52.78</v>
      </c>
      <c r="CA7" s="36">
        <v>145.91999999999999</v>
      </c>
      <c r="CB7" s="36">
        <v>150.04</v>
      </c>
      <c r="CC7" s="36">
        <v>149.13</v>
      </c>
      <c r="CD7" s="36">
        <v>150.01</v>
      </c>
      <c r="CE7" s="36">
        <v>150</v>
      </c>
      <c r="CF7" s="36">
        <v>283.26</v>
      </c>
      <c r="CG7" s="36">
        <v>289.60000000000002</v>
      </c>
      <c r="CH7" s="36">
        <v>293.27</v>
      </c>
      <c r="CI7" s="36">
        <v>300.52</v>
      </c>
      <c r="CJ7" s="36">
        <v>296.14</v>
      </c>
      <c r="CK7" s="36">
        <v>289.81</v>
      </c>
      <c r="CL7" s="36">
        <v>97.45</v>
      </c>
      <c r="CM7" s="36">
        <v>97.6</v>
      </c>
      <c r="CN7" s="36">
        <v>151.41999999999999</v>
      </c>
      <c r="CO7" s="36">
        <v>109.9</v>
      </c>
      <c r="CP7" s="36">
        <v>117.09</v>
      </c>
      <c r="CQ7" s="36">
        <v>55.2</v>
      </c>
      <c r="CR7" s="36">
        <v>54.74</v>
      </c>
      <c r="CS7" s="36">
        <v>53.78</v>
      </c>
      <c r="CT7" s="36">
        <v>53.24</v>
      </c>
      <c r="CU7" s="36">
        <v>52.31</v>
      </c>
      <c r="CV7" s="36">
        <v>52.74</v>
      </c>
      <c r="CW7" s="36">
        <v>98.89</v>
      </c>
      <c r="CX7" s="36">
        <v>99.28</v>
      </c>
      <c r="CY7" s="36">
        <v>99.16</v>
      </c>
      <c r="CZ7" s="36">
        <v>99.22</v>
      </c>
      <c r="DA7" s="36">
        <v>99.03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ht="13.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2017-02-08T03:14:58Z</dcterms:created>
  <dcterms:modified xsi:type="dcterms:W3CDTF">2017-02-21T04:12:04Z</dcterms:modified>
  <cp:category/>
</cp:coreProperties>
</file>