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<sst xmlns="http://schemas.openxmlformats.org/spreadsheetml/2006/main" count="217" uniqueCount="107">
  <si>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</si>
  <si>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</si>
  <si>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</si>
  <si>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</si>
  <si>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</si>
  <si>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</si>
  <si>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</si>
  <si>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</si>
  <si>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</si>
  <si>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</si>
  <si>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</si>
  <si>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</si>
  <si>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</si>
  <si>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</si>
  <si>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</si>
  <si>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</si>
  <si>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</si>
  <si>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</si>
  <si>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</si>
  <si>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</si>
  <si>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</si>
  <si>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</si>
  <si>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</si>
  <si>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</si>
  <si>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</si>
  <si>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</si>
  <si>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</si>
  <si>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</si>
  <si>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</si>
  <si>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</si>
  <si>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</si>
  <si>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</si>
  <si>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</si>
  <si>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</si>
  <si>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</si>
  <si>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</si>
  <si>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</si>
  <si>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</si>
  <si>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</si>
  <si>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</si>
  <si>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</si>
  <si>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</si>
  <si>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</si>
  <si>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</si>
  <si>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</si>
  <si>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</si>
  <si>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</si>
  <si>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</si>
  <si>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</si>
  <si>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</si>
  <si>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</si>
  <si>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</si>
  <si>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</si>
  <si>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</si>
  <si>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</si>
  <si>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</si>
  <si>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</si>
  <si>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</si>
  <si>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</si>
  <si>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</si>
  <si>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</si>
  <si>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</si>
  <si>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</si>
  <si>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</si>
  <si>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</si>
  <si>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</si>
  <si>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</si>
  <si>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</si>
  <si>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</si>
  <si>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</si>
  <si>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</si>
  <si>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</si>
  <si>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</si>
  <si>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</si>
  <si>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</si>
  <si>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</si>
  <si>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</si>
  <si>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</si>
  <si>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</si>
  <si>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</si>
  <si>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</si>
  <si>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</si>
  <si>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</si>
  <si>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</si>
  <si>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</si>
  <si>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</si>
  <si>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</si>
  <si>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</si>
  <si>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</si>
  <si>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</si>
  <si>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</si>
  <si>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</si>
  <si>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</si>
  <si>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大洲市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</si>
  <si>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</si>
  <si>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</si>
  <si>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</si>
  <si>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</si>
  <si>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</si>
  <si>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</si>
  <si>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</si>
  <si>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</si>
  <si>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</si>
  <si>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</si>
  <si>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H27.6月の料金改定により、経常収支比率及び料金回収率が増加し平均値を上回った。しかし、給水量は減少傾向にあるため、今後も料金設定の妥当性や経費抑制策等について検討し、より効率的で安定した経営基盤の確立を図る必要がある。
　流動比率については、未払金の増加によるが、請求日と決算日との都合による未払金のため事業への影響はない。
　企業債残高対給水収益比率は、減少傾向だが今後河川改修事業及び更新事業等により、企業債が増加する見込である。
　施設利用率については平均値を下回っており、減少傾向である。今後は、給水人口、給水量の減少を踏まえ、適正な施設規模への見直しを検討していく必要がある。
　有収率は平均値を下回っているが、漏水調査の強化、老朽管更新を計画的に行っており上昇傾向である。
</t>
    <rPh sb="6" eb="7">
      <t>ガツ</t>
    </rPh>
    <rPh sb="8" eb="10">
      <t>リョウキン</t>
    </rPh>
    <rPh sb="10" eb="12">
      <t>カイテイ</t>
    </rPh>
    <rPh sb="16" eb="18">
      <t>ケイジョウ</t>
    </rPh>
    <rPh sb="18" eb="20">
      <t>シュウシ</t>
    </rPh>
    <rPh sb="20" eb="22">
      <t>ヒリツ</t>
    </rPh>
    <rPh sb="22" eb="23">
      <t>オヨ</t>
    </rPh>
    <rPh sb="24" eb="26">
      <t>リョウキン</t>
    </rPh>
    <rPh sb="26" eb="28">
      <t>カイシュウ</t>
    </rPh>
    <rPh sb="28" eb="29">
      <t>リツ</t>
    </rPh>
    <rPh sb="30" eb="32">
      <t>ゾウカ</t>
    </rPh>
    <rPh sb="33" eb="36">
      <t>ヘイキンチ</t>
    </rPh>
    <rPh sb="37" eb="39">
      <t>ウワマワ</t>
    </rPh>
    <rPh sb="46" eb="48">
      <t>キュウスイ</t>
    </rPh>
    <rPh sb="48" eb="49">
      <t>リョウ</t>
    </rPh>
    <rPh sb="50" eb="52">
      <t>ゲンショウ</t>
    </rPh>
    <rPh sb="52" eb="54">
      <t>ケイコウ</t>
    </rPh>
    <rPh sb="60" eb="62">
      <t>コンゴ</t>
    </rPh>
    <rPh sb="106" eb="108">
      <t>ヒツヨウ</t>
    </rPh>
    <rPh sb="114" eb="116">
      <t>リュウドウ</t>
    </rPh>
    <rPh sb="116" eb="118">
      <t>ヒリツ</t>
    </rPh>
    <rPh sb="124" eb="125">
      <t>ミ</t>
    </rPh>
    <rPh sb="125" eb="126">
      <t>バラ</t>
    </rPh>
    <rPh sb="126" eb="127">
      <t>キン</t>
    </rPh>
    <rPh sb="167" eb="169">
      <t>キギョウ</t>
    </rPh>
    <rPh sb="169" eb="170">
      <t>サイ</t>
    </rPh>
    <rPh sb="170" eb="172">
      <t>ザンダカ</t>
    </rPh>
    <rPh sb="172" eb="173">
      <t>タイ</t>
    </rPh>
    <rPh sb="173" eb="175">
      <t>キュウスイ</t>
    </rPh>
    <rPh sb="175" eb="177">
      <t>シュウエキ</t>
    </rPh>
    <rPh sb="177" eb="179">
      <t>ヒリツ</t>
    </rPh>
    <rPh sb="181" eb="183">
      <t>ゲンショウ</t>
    </rPh>
    <rPh sb="183" eb="185">
      <t>ケイコウ</t>
    </rPh>
    <rPh sb="187" eb="189">
      <t>コンゴ</t>
    </rPh>
    <rPh sb="189" eb="191">
      <t>カセン</t>
    </rPh>
    <rPh sb="191" eb="193">
      <t>カイシュウ</t>
    </rPh>
    <rPh sb="193" eb="195">
      <t>ジギョウ</t>
    </rPh>
    <rPh sb="195" eb="196">
      <t>オヨ</t>
    </rPh>
    <rPh sb="197" eb="199">
      <t>コウシン</t>
    </rPh>
    <rPh sb="199" eb="201">
      <t>ジギョウ</t>
    </rPh>
    <rPh sb="201" eb="202">
      <t>トウ</t>
    </rPh>
    <rPh sb="206" eb="208">
      <t>キギョウ</t>
    </rPh>
    <rPh sb="208" eb="209">
      <t>サイ</t>
    </rPh>
    <rPh sb="210" eb="212">
      <t>ゾウカ</t>
    </rPh>
    <rPh sb="214" eb="216">
      <t>ミコミ</t>
    </rPh>
    <rPh sb="236" eb="238">
      <t>シタマワ</t>
    </rPh>
    <rPh sb="243" eb="245">
      <t>ゲンショウ</t>
    </rPh>
    <rPh sb="245" eb="247">
      <t>ケイコウ</t>
    </rPh>
    <rPh sb="251" eb="253">
      <t>コンゴ</t>
    </rPh>
    <rPh sb="255" eb="257">
      <t>キュウスイ</t>
    </rPh>
    <rPh sb="257" eb="259">
      <t>ジンコウ</t>
    </rPh>
    <rPh sb="260" eb="262">
      <t>キュウスイ</t>
    </rPh>
    <rPh sb="262" eb="263">
      <t>リョウ</t>
    </rPh>
    <rPh sb="264" eb="266">
      <t>ゲンショウ</t>
    </rPh>
    <rPh sb="267" eb="268">
      <t>フ</t>
    </rPh>
    <rPh sb="271" eb="273">
      <t>テキセイ</t>
    </rPh>
    <rPh sb="274" eb="276">
      <t>シセツ</t>
    </rPh>
    <rPh sb="276" eb="278">
      <t>キボ</t>
    </rPh>
    <rPh sb="280" eb="282">
      <t>ミナオ</t>
    </rPh>
    <rPh sb="290" eb="292">
      <t>ヒツヨウ</t>
    </rPh>
    <rPh sb="298" eb="300">
      <t>ユウシュウ</t>
    </rPh>
    <rPh sb="300" eb="301">
      <t>リツ</t>
    </rPh>
    <rPh sb="302" eb="305">
      <t>ヘイキンチ</t>
    </rPh>
    <rPh sb="306" eb="308">
      <t>シタマワ</t>
    </rPh>
    <rPh sb="314" eb="316">
      <t>ロウスイ</t>
    </rPh>
    <rPh sb="316" eb="318">
      <t>チョウサ</t>
    </rPh>
    <rPh sb="319" eb="321">
      <t>キョウカ</t>
    </rPh>
    <rPh sb="322" eb="324">
      <t>ロウキュウ</t>
    </rPh>
    <rPh sb="324" eb="325">
      <t>カン</t>
    </rPh>
    <rPh sb="325" eb="327">
      <t>コウシン</t>
    </rPh>
    <rPh sb="328" eb="331">
      <t>ケイカクテキ</t>
    </rPh>
    <rPh sb="332" eb="333">
      <t>オコナ</t>
    </rPh>
    <rPh sb="337" eb="339">
      <t>ジョウショウ</t>
    </rPh>
    <rPh sb="339" eb="341">
      <t>ケイコウ</t>
    </rPh>
    <phoneticPr fontId="4"/>
  </si>
  <si>
    <t>　現在、多くの施設や管路の更新時期を迎えており、老朽化度合いは平均値を上回っている。
　財政状況も考慮しつつ、有収率低迷の主原因でもある老朽管の更新を耐震化と併せて計画的に行っている。</t>
    <rPh sb="1" eb="3">
      <t>ゲンザイ</t>
    </rPh>
    <rPh sb="4" eb="5">
      <t>オオ</t>
    </rPh>
    <rPh sb="7" eb="9">
      <t>シセツ</t>
    </rPh>
    <rPh sb="10" eb="12">
      <t>カンロ</t>
    </rPh>
    <rPh sb="13" eb="15">
      <t>コウシン</t>
    </rPh>
    <rPh sb="15" eb="17">
      <t>ジキ</t>
    </rPh>
    <rPh sb="18" eb="19">
      <t>ムカ</t>
    </rPh>
    <rPh sb="24" eb="27">
      <t>ロウキュウカ</t>
    </rPh>
    <rPh sb="27" eb="29">
      <t>ドア</t>
    </rPh>
    <rPh sb="31" eb="34">
      <t>ヘイキンチ</t>
    </rPh>
    <rPh sb="35" eb="37">
      <t>ウワマワ</t>
    </rPh>
    <rPh sb="44" eb="46">
      <t>ザイセイ</t>
    </rPh>
    <rPh sb="46" eb="48">
      <t>ジョウキョウ</t>
    </rPh>
    <rPh sb="49" eb="51">
      <t>コウリョ</t>
    </rPh>
    <rPh sb="55" eb="57">
      <t>ユウシュウ</t>
    </rPh>
    <rPh sb="57" eb="58">
      <t>リツ</t>
    </rPh>
    <rPh sb="58" eb="60">
      <t>テイメイ</t>
    </rPh>
    <rPh sb="61" eb="62">
      <t>シュ</t>
    </rPh>
    <rPh sb="62" eb="64">
      <t>ゲンイン</t>
    </rPh>
    <rPh sb="68" eb="70">
      <t>ロウキュウ</t>
    </rPh>
    <rPh sb="70" eb="71">
      <t>カン</t>
    </rPh>
    <rPh sb="72" eb="74">
      <t>コウシン</t>
    </rPh>
    <rPh sb="75" eb="78">
      <t>タイシンカ</t>
    </rPh>
    <rPh sb="79" eb="80">
      <t>アワ</t>
    </rPh>
    <rPh sb="82" eb="85">
      <t>ケイカクテキ</t>
    </rPh>
    <rPh sb="86" eb="87">
      <t>オコナ</t>
    </rPh>
    <phoneticPr fontId="4"/>
  </si>
  <si>
    <t>　経営の健全性については、料金改定や企業債残高の減少傾向などにより、良好となったが、給水人口や給水量は減少傾向にあり、老朽施設の更新時期を迎えているため、長期的に見ると厳しい状況となることが予想される。
　今後も長期的計画の基、有収率向上に向けた老朽管の更新及び施設整備を行い、より効率的・効果的な事業運営を図っていく。</t>
    <rPh sb="1" eb="3">
      <t>ケイエイ</t>
    </rPh>
    <rPh sb="4" eb="7">
      <t>ケンゼンセイ</t>
    </rPh>
    <rPh sb="13" eb="15">
      <t>リョウキン</t>
    </rPh>
    <rPh sb="15" eb="17">
      <t>カイテイ</t>
    </rPh>
    <rPh sb="18" eb="20">
      <t>キギョウ</t>
    </rPh>
    <rPh sb="20" eb="21">
      <t>サイ</t>
    </rPh>
    <rPh sb="21" eb="23">
      <t>ザンダカ</t>
    </rPh>
    <rPh sb="24" eb="26">
      <t>ゲンショウ</t>
    </rPh>
    <rPh sb="26" eb="28">
      <t>ケイコウ</t>
    </rPh>
    <rPh sb="34" eb="36">
      <t>リョウコウ</t>
    </rPh>
    <rPh sb="42" eb="44">
      <t>キュウスイ</t>
    </rPh>
    <rPh sb="44" eb="46">
      <t>ジンコウ</t>
    </rPh>
    <rPh sb="47" eb="49">
      <t>キュウスイ</t>
    </rPh>
    <rPh sb="49" eb="50">
      <t>リョウ</t>
    </rPh>
    <rPh sb="51" eb="53">
      <t>ゲンショウ</t>
    </rPh>
    <rPh sb="53" eb="55">
      <t>ケイコウ</t>
    </rPh>
    <rPh sb="59" eb="61">
      <t>ロウキュウ</t>
    </rPh>
    <rPh sb="61" eb="63">
      <t>シセツ</t>
    </rPh>
    <rPh sb="64" eb="66">
      <t>コウシン</t>
    </rPh>
    <rPh sb="66" eb="68">
      <t>ジキ</t>
    </rPh>
    <rPh sb="69" eb="70">
      <t>ムカ</t>
    </rPh>
    <rPh sb="77" eb="80">
      <t>チョウキテキ</t>
    </rPh>
    <rPh sb="81" eb="82">
      <t>ミ</t>
    </rPh>
    <rPh sb="84" eb="85">
      <t>キビ</t>
    </rPh>
    <rPh sb="87" eb="89">
      <t>ジョウキョウ</t>
    </rPh>
    <rPh sb="95" eb="97">
      <t>ヨソウ</t>
    </rPh>
    <rPh sb="103" eb="105">
      <t>コンゴ</t>
    </rPh>
    <rPh sb="106" eb="108">
      <t>チョウキ</t>
    </rPh>
    <rPh sb="108" eb="109">
      <t>テキ</t>
    </rPh>
    <rPh sb="109" eb="111">
      <t>ケイカク</t>
    </rPh>
    <rPh sb="112" eb="113">
      <t>モト</t>
    </rPh>
    <rPh sb="114" eb="116">
      <t>ユウシュウ</t>
    </rPh>
    <rPh sb="116" eb="117">
      <t>リツ</t>
    </rPh>
    <rPh sb="117" eb="119">
      <t>コウジョウ</t>
    </rPh>
    <rPh sb="120" eb="121">
      <t>ム</t>
    </rPh>
    <rPh sb="123" eb="125">
      <t>ロウキュウ</t>
    </rPh>
    <rPh sb="125" eb="126">
      <t>カン</t>
    </rPh>
    <rPh sb="127" eb="129">
      <t>コウシン</t>
    </rPh>
    <rPh sb="129" eb="130">
      <t>オヨ</t>
    </rPh>
    <rPh sb="131" eb="133">
      <t>シセツ</t>
    </rPh>
    <rPh sb="133" eb="135">
      <t>セイビ</t>
    </rPh>
    <rPh sb="136" eb="137">
      <t>オコナ</t>
    </rPh>
    <rPh sb="141" eb="144">
      <t>コウリツテキ</t>
    </rPh>
    <rPh sb="145" eb="148">
      <t>コウカテキ</t>
    </rPh>
    <rPh sb="149" eb="151">
      <t>ジギョウ</t>
    </rPh>
    <rPh sb="151" eb="153">
      <t>ウンエイ</t>
    </rPh>
    <rPh sb="154" eb="155">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</si>
</sst>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0.63</c:v>
                </c:pt>
                <c:pt idx="1">
                  <c:v>0.73</c:v>
                </c:pt>
                <c:pt idx="2">
                  <c:v>0.81</c:v>
                </c:pt>
                <c:pt idx="3">
                  <c:v>1.52</c:v>
                </c:pt>
                <c:pt idx="4">
                  <c:v>1.52</c:v>
                </c:pt>
              </c:numCache>
            </c:numRef>
          </c:val>
        </c:ser>
        <c:dLbls>
          <c:showLegendKey val="0"/>
          <c:showVal val="0"/>
          <c:showCatName val="0"/>
          <c:showSerName val="0"/>
          <c:showPercent val="0"/>
          <c:showBubbleSize val="0"/>
        </c:dLbls>
        <c:gapWidth val="150"/>
        <c:axId val="165710080"/>
        <c:axId val="16571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65710080"/>
        <c:axId val="165716352"/>
      </c:lineChart>
      <c:dateAx>
        <c:axId val="165710080"/>
        <c:scaling>
          <c:orientation val="minMax"/>
        </c:scaling>
        <c:delete val="1"/>
        <c:axPos val="b"/>
        <c:numFmt formatCode="ge" sourceLinked="1"/>
        <c:majorTickMark val="none"/>
        <c:minorTickMark val="none"/>
        <c:tickLblPos val="none"/>
        <c:crossAx val="165716352"/>
        <c:crosses val="autoZero"/>
        <c:auto val="1"/>
        <c:lblOffset val="100"/>
        <c:baseTimeUnit val="years"/>
      </c:dateAx>
      <c:valAx>
        <c:axId val="16571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1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47.95</c:v>
                </c:pt>
                <c:pt idx="1">
                  <c:v>43.9</c:v>
                </c:pt>
                <c:pt idx="2">
                  <c:v>42.94</c:v>
                </c:pt>
                <c:pt idx="3">
                  <c:v>40.770000000000003</c:v>
                </c:pt>
                <c:pt idx="4">
                  <c:v>40.36</c:v>
                </c:pt>
              </c:numCache>
            </c:numRef>
          </c:val>
        </c:ser>
        <c:dLbls>
          <c:showLegendKey val="0"/>
          <c:showVal val="0"/>
          <c:showCatName val="0"/>
          <c:showSerName val="0"/>
          <c:showPercent val="0"/>
          <c:showBubbleSize val="0"/>
        </c:dLbls>
        <c:gapWidth val="150"/>
        <c:axId val="166558336"/>
        <c:axId val="1665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66558336"/>
        <c:axId val="166589184"/>
      </c:lineChart>
      <c:dateAx>
        <c:axId val="166558336"/>
        <c:scaling>
          <c:orientation val="minMax"/>
        </c:scaling>
        <c:delete val="1"/>
        <c:axPos val="b"/>
        <c:numFmt formatCode="ge" sourceLinked="1"/>
        <c:majorTickMark val="none"/>
        <c:minorTickMark val="none"/>
        <c:tickLblPos val="none"/>
        <c:crossAx val="166589184"/>
        <c:crosses val="autoZero"/>
        <c:auto val="1"/>
        <c:lblOffset val="100"/>
        <c:baseTimeUnit val="years"/>
      </c:dateAx>
      <c:valAx>
        <c:axId val="1665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66.81</c:v>
                </c:pt>
                <c:pt idx="1">
                  <c:v>72.14</c:v>
                </c:pt>
                <c:pt idx="2">
                  <c:v>73.56</c:v>
                </c:pt>
                <c:pt idx="3">
                  <c:v>75.75</c:v>
                </c:pt>
                <c:pt idx="4">
                  <c:v>76.05</c:v>
                </c:pt>
              </c:numCache>
            </c:numRef>
          </c:val>
        </c:ser>
        <c:dLbls>
          <c:showLegendKey val="0"/>
          <c:showVal val="0"/>
          <c:showCatName val="0"/>
          <c:showSerName val="0"/>
          <c:showPercent val="0"/>
          <c:showBubbleSize val="0"/>
        </c:dLbls>
        <c:gapWidth val="150"/>
        <c:axId val="166275328"/>
        <c:axId val="16628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66275328"/>
        <c:axId val="166281600"/>
      </c:lineChart>
      <c:dateAx>
        <c:axId val="166275328"/>
        <c:scaling>
          <c:orientation val="minMax"/>
        </c:scaling>
        <c:delete val="1"/>
        <c:axPos val="b"/>
        <c:numFmt formatCode="ge" sourceLinked="1"/>
        <c:majorTickMark val="none"/>
        <c:minorTickMark val="none"/>
        <c:tickLblPos val="none"/>
        <c:crossAx val="166281600"/>
        <c:crosses val="autoZero"/>
        <c:auto val="1"/>
        <c:lblOffset val="100"/>
        <c:baseTimeUnit val="years"/>
      </c:dateAx>
      <c:valAx>
        <c:axId val="16628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88.77</c:v>
                </c:pt>
                <c:pt idx="1">
                  <c:v>98.85</c:v>
                </c:pt>
                <c:pt idx="2">
                  <c:v>95.59</c:v>
                </c:pt>
                <c:pt idx="3">
                  <c:v>100.11</c:v>
                </c:pt>
                <c:pt idx="4">
                  <c:v>111.22</c:v>
                </c:pt>
              </c:numCache>
            </c:numRef>
          </c:val>
        </c:ser>
        <c:dLbls>
          <c:showLegendKey val="0"/>
          <c:showVal val="0"/>
          <c:showCatName val="0"/>
          <c:showSerName val="0"/>
          <c:showPercent val="0"/>
          <c:showBubbleSize val="0"/>
        </c:dLbls>
        <c:gapWidth val="150"/>
        <c:axId val="165881728"/>
        <c:axId val="16589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65881728"/>
        <c:axId val="165892096"/>
      </c:lineChart>
      <c:dateAx>
        <c:axId val="165881728"/>
        <c:scaling>
          <c:orientation val="minMax"/>
        </c:scaling>
        <c:delete val="1"/>
        <c:axPos val="b"/>
        <c:numFmt formatCode="ge" sourceLinked="1"/>
        <c:majorTickMark val="none"/>
        <c:minorTickMark val="none"/>
        <c:tickLblPos val="none"/>
        <c:crossAx val="165892096"/>
        <c:crosses val="autoZero"/>
        <c:auto val="1"/>
        <c:lblOffset val="100"/>
        <c:baseTimeUnit val="years"/>
      </c:dateAx>
      <c:valAx>
        <c:axId val="165892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88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38.700000000000003</c:v>
                </c:pt>
                <c:pt idx="1">
                  <c:v>39.36</c:v>
                </c:pt>
                <c:pt idx="2">
                  <c:v>39.979999999999997</c:v>
                </c:pt>
                <c:pt idx="3">
                  <c:v>49.13</c:v>
                </c:pt>
                <c:pt idx="4">
                  <c:v>50.63</c:v>
                </c:pt>
              </c:numCache>
            </c:numRef>
          </c:val>
        </c:ser>
        <c:dLbls>
          <c:showLegendKey val="0"/>
          <c:showVal val="0"/>
          <c:showCatName val="0"/>
          <c:showSerName val="0"/>
          <c:showPercent val="0"/>
          <c:showBubbleSize val="0"/>
        </c:dLbls>
        <c:gapWidth val="150"/>
        <c:axId val="165922304"/>
        <c:axId val="1659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65922304"/>
        <c:axId val="165924224"/>
      </c:lineChart>
      <c:dateAx>
        <c:axId val="165922304"/>
        <c:scaling>
          <c:orientation val="minMax"/>
        </c:scaling>
        <c:delete val="1"/>
        <c:axPos val="b"/>
        <c:numFmt formatCode="ge" sourceLinked="1"/>
        <c:majorTickMark val="none"/>
        <c:minorTickMark val="none"/>
        <c:tickLblPos val="none"/>
        <c:crossAx val="165924224"/>
        <c:crosses val="autoZero"/>
        <c:auto val="1"/>
        <c:lblOffset val="100"/>
        <c:baseTimeUnit val="years"/>
      </c:dateAx>
      <c:valAx>
        <c:axId val="1659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2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15.01</c:v>
                </c:pt>
                <c:pt idx="1">
                  <c:v>16.649999999999999</c:v>
                </c:pt>
                <c:pt idx="2">
                  <c:v>24.33</c:v>
                </c:pt>
                <c:pt idx="3">
                  <c:v>33.1</c:v>
                </c:pt>
                <c:pt idx="4">
                  <c:v>32.369999999999997</c:v>
                </c:pt>
              </c:numCache>
            </c:numRef>
          </c:val>
        </c:ser>
        <c:dLbls>
          <c:showLegendKey val="0"/>
          <c:showVal val="0"/>
          <c:showCatName val="0"/>
          <c:showSerName val="0"/>
          <c:showPercent val="0"/>
          <c:showBubbleSize val="0"/>
        </c:dLbls>
        <c:gapWidth val="150"/>
        <c:axId val="166016128"/>
        <c:axId val="1660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66016128"/>
        <c:axId val="166018048"/>
      </c:lineChart>
      <c:dateAx>
        <c:axId val="166016128"/>
        <c:scaling>
          <c:orientation val="minMax"/>
        </c:scaling>
        <c:delete val="1"/>
        <c:axPos val="b"/>
        <c:numFmt formatCode="ge" sourceLinked="1"/>
        <c:majorTickMark val="none"/>
        <c:minorTickMark val="none"/>
        <c:tickLblPos val="none"/>
        <c:crossAx val="166018048"/>
        <c:crosses val="autoZero"/>
        <c:auto val="1"/>
        <c:lblOffset val="100"/>
        <c:baseTimeUnit val="years"/>
      </c:dateAx>
      <c:valAx>
        <c:axId val="1660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10.85</c:v>
                </c:pt>
                <c:pt idx="1">
                  <c:v>0.19</c:v>
                </c:pt>
                <c:pt idx="2">
                  <c:v>5.18</c:v>
                </c:pt>
                <c:pt idx="3" formatCode="#,##0.00;&quot;△&quot;#,##0.00">
                  <c:v>0</c:v>
                </c:pt>
                <c:pt idx="4" formatCode="#,##0.00;&quot;△&quot;#,##0.00">
                  <c:v>0</c:v>
                </c:pt>
              </c:numCache>
            </c:numRef>
          </c:val>
        </c:ser>
        <c:dLbls>
          <c:showLegendKey val="0"/>
          <c:showVal val="0"/>
          <c:showCatName val="0"/>
          <c:showSerName val="0"/>
          <c:showPercent val="0"/>
          <c:showBubbleSize val="0"/>
        </c:dLbls>
        <c:gapWidth val="150"/>
        <c:axId val="166073472"/>
        <c:axId val="16607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66073472"/>
        <c:axId val="166075392"/>
      </c:lineChart>
      <c:dateAx>
        <c:axId val="166073472"/>
        <c:scaling>
          <c:orientation val="minMax"/>
        </c:scaling>
        <c:delete val="1"/>
        <c:axPos val="b"/>
        <c:numFmt formatCode="ge" sourceLinked="1"/>
        <c:majorTickMark val="none"/>
        <c:minorTickMark val="none"/>
        <c:tickLblPos val="none"/>
        <c:crossAx val="166075392"/>
        <c:crosses val="autoZero"/>
        <c:auto val="1"/>
        <c:lblOffset val="100"/>
        <c:baseTimeUnit val="years"/>
      </c:dateAx>
      <c:valAx>
        <c:axId val="166075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0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948.1</c:v>
                </c:pt>
                <c:pt idx="1">
                  <c:v>1526.47</c:v>
                </c:pt>
                <c:pt idx="2">
                  <c:v>865.25</c:v>
                </c:pt>
                <c:pt idx="3">
                  <c:v>249.37</c:v>
                </c:pt>
                <c:pt idx="4">
                  <c:v>245.13</c:v>
                </c:pt>
              </c:numCache>
            </c:numRef>
          </c:val>
        </c:ser>
        <c:dLbls>
          <c:showLegendKey val="0"/>
          <c:showVal val="0"/>
          <c:showCatName val="0"/>
          <c:showSerName val="0"/>
          <c:showPercent val="0"/>
          <c:showBubbleSize val="0"/>
        </c:dLbls>
        <c:gapWidth val="150"/>
        <c:axId val="166101760"/>
        <c:axId val="16610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66101760"/>
        <c:axId val="166103680"/>
      </c:lineChart>
      <c:dateAx>
        <c:axId val="166101760"/>
        <c:scaling>
          <c:orientation val="minMax"/>
        </c:scaling>
        <c:delete val="1"/>
        <c:axPos val="b"/>
        <c:numFmt formatCode="ge" sourceLinked="1"/>
        <c:majorTickMark val="none"/>
        <c:minorTickMark val="none"/>
        <c:tickLblPos val="none"/>
        <c:crossAx val="166103680"/>
        <c:crosses val="autoZero"/>
        <c:auto val="1"/>
        <c:lblOffset val="100"/>
        <c:baseTimeUnit val="years"/>
      </c:dateAx>
      <c:valAx>
        <c:axId val="166103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10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591.53</c:v>
                </c:pt>
                <c:pt idx="1">
                  <c:v>595.16999999999996</c:v>
                </c:pt>
                <c:pt idx="2">
                  <c:v>579.46</c:v>
                </c:pt>
                <c:pt idx="3">
                  <c:v>578.62</c:v>
                </c:pt>
                <c:pt idx="4">
                  <c:v>489.14</c:v>
                </c:pt>
              </c:numCache>
            </c:numRef>
          </c:val>
        </c:ser>
        <c:dLbls>
          <c:showLegendKey val="0"/>
          <c:showVal val="0"/>
          <c:showCatName val="0"/>
          <c:showSerName val="0"/>
          <c:showPercent val="0"/>
          <c:showBubbleSize val="0"/>
        </c:dLbls>
        <c:gapWidth val="150"/>
        <c:axId val="166134144"/>
        <c:axId val="16613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66134144"/>
        <c:axId val="166136064"/>
      </c:lineChart>
      <c:dateAx>
        <c:axId val="166134144"/>
        <c:scaling>
          <c:orientation val="minMax"/>
        </c:scaling>
        <c:delete val="1"/>
        <c:axPos val="b"/>
        <c:numFmt formatCode="ge" sourceLinked="1"/>
        <c:majorTickMark val="none"/>
        <c:minorTickMark val="none"/>
        <c:tickLblPos val="none"/>
        <c:crossAx val="166136064"/>
        <c:crosses val="autoZero"/>
        <c:auto val="1"/>
        <c:lblOffset val="100"/>
        <c:baseTimeUnit val="years"/>
      </c:dateAx>
      <c:valAx>
        <c:axId val="166136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1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82.78</c:v>
                </c:pt>
                <c:pt idx="1">
                  <c:v>93.75</c:v>
                </c:pt>
                <c:pt idx="2">
                  <c:v>92.56</c:v>
                </c:pt>
                <c:pt idx="3">
                  <c:v>96.5</c:v>
                </c:pt>
                <c:pt idx="4">
                  <c:v>109.62</c:v>
                </c:pt>
              </c:numCache>
            </c:numRef>
          </c:val>
        </c:ser>
        <c:dLbls>
          <c:showLegendKey val="0"/>
          <c:showVal val="0"/>
          <c:showCatName val="0"/>
          <c:showSerName val="0"/>
          <c:showPercent val="0"/>
          <c:showBubbleSize val="0"/>
        </c:dLbls>
        <c:gapWidth val="150"/>
        <c:axId val="166178816"/>
        <c:axId val="1661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66178816"/>
        <c:axId val="166180736"/>
      </c:lineChart>
      <c:dateAx>
        <c:axId val="166178816"/>
        <c:scaling>
          <c:orientation val="minMax"/>
        </c:scaling>
        <c:delete val="1"/>
        <c:axPos val="b"/>
        <c:numFmt formatCode="ge" sourceLinked="1"/>
        <c:majorTickMark val="none"/>
        <c:minorTickMark val="none"/>
        <c:tickLblPos val="none"/>
        <c:crossAx val="166180736"/>
        <c:crosses val="autoZero"/>
        <c:auto val="1"/>
        <c:lblOffset val="100"/>
        <c:baseTimeUnit val="years"/>
      </c:dateAx>
      <c:valAx>
        <c:axId val="1661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176.97</c:v>
                </c:pt>
                <c:pt idx="1">
                  <c:v>155.97999999999999</c:v>
                </c:pt>
                <c:pt idx="2">
                  <c:v>157.83000000000001</c:v>
                </c:pt>
                <c:pt idx="3">
                  <c:v>151.54</c:v>
                </c:pt>
                <c:pt idx="4">
                  <c:v>150.27000000000001</c:v>
                </c:pt>
              </c:numCache>
            </c:numRef>
          </c:val>
        </c:ser>
        <c:dLbls>
          <c:showLegendKey val="0"/>
          <c:showVal val="0"/>
          <c:showCatName val="0"/>
          <c:showSerName val="0"/>
          <c:showPercent val="0"/>
          <c:showBubbleSize val="0"/>
        </c:dLbls>
        <c:gapWidth val="150"/>
        <c:axId val="166538240"/>
        <c:axId val="16654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66538240"/>
        <c:axId val="166544512"/>
      </c:lineChart>
      <c:dateAx>
        <c:axId val="166538240"/>
        <c:scaling>
          <c:orientation val="minMax"/>
        </c:scaling>
        <c:delete val="1"/>
        <c:axPos val="b"/>
        <c:numFmt formatCode="ge" sourceLinked="1"/>
        <c:majorTickMark val="none"/>
        <c:minorTickMark val="none"/>
        <c:tickLblPos val="none"/>
        <c:crossAx val="166544512"/>
        <c:crosses val="autoZero"/>
        <c:auto val="1"/>
        <c:lblOffset val="100"/>
        <c:baseTimeUnit val="years"/>
      </c:dateAx>
      <c:valAx>
        <c:axId val="16654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3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大洲市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45539</v>
      </c>
      <c r="AJ8" s="75"/>
      <c r="AK8" s="75"/>
      <c r="AL8" s="75"/>
      <c r="AM8" s="75"/>
      <c r="AN8" s="75"/>
      <c r="AO8" s="75"/>
      <c r="AP8" s="76"/>
      <c r="AQ8" s="57">
        <f>データ!R6</f>
        <v>432.22</v>
      </c>
      <c r="AR8" s="57"/>
      <c r="AS8" s="57"/>
      <c r="AT8" s="57"/>
      <c r="AU8" s="57"/>
      <c r="AV8" s="57"/>
      <c r="AW8" s="57"/>
      <c r="AX8" s="57"/>
      <c r="AY8" s="57">
        <f>データ!S6</f>
        <v>105.36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54.83</v>
      </c>
      <c r="K10" s="57"/>
      <c r="L10" s="57"/>
      <c r="M10" s="57"/>
      <c r="N10" s="57"/>
      <c r="O10" s="57"/>
      <c r="P10" s="57"/>
      <c r="Q10" s="57"/>
      <c r="R10" s="57">
        <f>データ!O6</f>
        <v>81.12</v>
      </c>
      <c r="S10" s="57"/>
      <c r="T10" s="57"/>
      <c r="U10" s="57"/>
      <c r="V10" s="57"/>
      <c r="W10" s="57"/>
      <c r="X10" s="57"/>
      <c r="Y10" s="57"/>
      <c r="Z10" s="65">
        <f>データ!P6</f>
        <v>2970</v>
      </c>
      <c r="AA10" s="65"/>
      <c r="AB10" s="65"/>
      <c r="AC10" s="65"/>
      <c r="AD10" s="65"/>
      <c r="AE10" s="65"/>
      <c r="AF10" s="65"/>
      <c r="AG10" s="65"/>
      <c r="AH10" s="2"/>
      <c r="AI10" s="65">
        <f>データ!T6</f>
        <v>36636</v>
      </c>
      <c r="AJ10" s="65"/>
      <c r="AK10" s="65"/>
      <c r="AL10" s="65"/>
      <c r="AM10" s="65"/>
      <c r="AN10" s="65"/>
      <c r="AO10" s="65"/>
      <c r="AP10" s="65"/>
      <c r="AQ10" s="57">
        <f>データ!U6</f>
        <v>49.04</v>
      </c>
      <c r="AR10" s="57"/>
      <c r="AS10" s="57"/>
      <c r="AT10" s="57"/>
      <c r="AU10" s="57"/>
      <c r="AV10" s="57"/>
      <c r="AW10" s="57"/>
      <c r="AX10" s="57"/>
      <c r="AY10" s="57">
        <f>データ!V6</f>
        <v>747.06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382078</v>
      </c>
      <c r="D6" s="31">
        <f t="shared" si="3"/>
        <v>46</v>
      </c>
      <c r="E6" s="31">
        <f t="shared" si="3"/>
        <v>1</v>
      </c>
      <c r="F6" s="31">
        <f t="shared" si="3"/>
        <v>0</v>
      </c>
      <c r="G6" s="31">
        <f t="shared" si="3"/>
        <v>1</v>
      </c>
      <c r="H6" s="31" t="str">
        <f t="shared" si="3"/>
        <v>愛媛県　大洲市</v>
      </c>
      <c r="I6" s="31" t="str">
        <f t="shared" si="3"/>
        <v>法適用</v>
      </c>
      <c r="J6" s="31" t="str">
        <f t="shared" si="3"/>
        <v>水道事業</v>
      </c>
      <c r="K6" s="31" t="str">
        <f t="shared" si="3"/>
        <v>末端給水事業</v>
      </c>
      <c r="L6" s="31" t="str">
        <f t="shared" si="3"/>
        <v>A5</v>
      </c>
      <c r="M6" s="32" t="str">
        <f t="shared" si="3"/>
        <v>-</v>
      </c>
      <c r="N6" s="32">
        <f t="shared" si="3"/>
        <v>54.83</v>
      </c>
      <c r="O6" s="32">
        <f t="shared" si="3"/>
        <v>81.12</v>
      </c>
      <c r="P6" s="32">
        <f t="shared" si="3"/>
        <v>2970</v>
      </c>
      <c r="Q6" s="32">
        <f t="shared" si="3"/>
        <v>45539</v>
      </c>
      <c r="R6" s="32">
        <f t="shared" si="3"/>
        <v>432.22</v>
      </c>
      <c r="S6" s="32">
        <f t="shared" si="3"/>
        <v>105.36</v>
      </c>
      <c r="T6" s="32">
        <f t="shared" si="3"/>
        <v>36636</v>
      </c>
      <c r="U6" s="32">
        <f t="shared" si="3"/>
        <v>49.04</v>
      </c>
      <c r="V6" s="32">
        <f t="shared" si="3"/>
        <v>747.06</v>
      </c>
      <c r="W6" s="33">
        <f>IF(W7="",NA(),W7)</f>
        <v>88.77</v>
      </c>
      <c r="X6" s="33">
        <f t="shared" ref="X6:AF6" si="4">IF(X7="",NA(),X7)</f>
        <v>98.85</v>
      </c>
      <c r="Y6" s="33">
        <f t="shared" si="4"/>
        <v>95.59</v>
      </c>
      <c r="Z6" s="33">
        <f t="shared" si="4"/>
        <v>100.11</v>
      </c>
      <c r="AA6" s="33">
        <f t="shared" si="4"/>
        <v>111.22</v>
      </c>
      <c r="AB6" s="33">
        <f t="shared" si="4"/>
        <v>105.61</v>
      </c>
      <c r="AC6" s="33">
        <f t="shared" si="4"/>
        <v>106.41</v>
      </c>
      <c r="AD6" s="33">
        <f t="shared" si="4"/>
        <v>106.89</v>
      </c>
      <c r="AE6" s="33">
        <f t="shared" si="4"/>
        <v>109.04</v>
      </c>
      <c r="AF6" s="33">
        <f t="shared" si="4"/>
        <v>109.64</v>
      </c>
      <c r="AG6" s="32" t="str">
        <f>IF(AG7="","",IF(AG7="-","【-】","【"&amp;SUBSTITUTE(TEXT(AG7,"#,##0.00"),"-","△")&amp;"】"))</f>
        <v>【113.56】</v>
      </c>
      <c r="AH6" s="33">
        <f>IF(AH7="",NA(),AH7)</f>
        <v>10.85</v>
      </c>
      <c r="AI6" s="33">
        <f t="shared" ref="AI6:AQ6" si="5">IF(AI7="",NA(),AI7)</f>
        <v>0.19</v>
      </c>
      <c r="AJ6" s="33">
        <f t="shared" si="5"/>
        <v>5.18</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948.1</v>
      </c>
      <c r="AT6" s="33">
        <f t="shared" ref="AT6:BB6" si="6">IF(AT7="",NA(),AT7)</f>
        <v>1526.47</v>
      </c>
      <c r="AU6" s="33">
        <f t="shared" si="6"/>
        <v>865.25</v>
      </c>
      <c r="AV6" s="33">
        <f t="shared" si="6"/>
        <v>249.37</v>
      </c>
      <c r="AW6" s="33">
        <f t="shared" si="6"/>
        <v>245.13</v>
      </c>
      <c r="AX6" s="33">
        <f t="shared" si="6"/>
        <v>832.37</v>
      </c>
      <c r="AY6" s="33">
        <f t="shared" si="6"/>
        <v>852.01</v>
      </c>
      <c r="AZ6" s="33">
        <f t="shared" si="6"/>
        <v>909.68</v>
      </c>
      <c r="BA6" s="33">
        <f t="shared" si="6"/>
        <v>382.09</v>
      </c>
      <c r="BB6" s="33">
        <f t="shared" si="6"/>
        <v>371.31</v>
      </c>
      <c r="BC6" s="32" t="str">
        <f>IF(BC7="","",IF(BC7="-","【-】","【"&amp;SUBSTITUTE(TEXT(BC7,"#,##0.00"),"-","△")&amp;"】"))</f>
        <v>【262.74】</v>
      </c>
      <c r="BD6" s="33">
        <f>IF(BD7="",NA(),BD7)</f>
        <v>591.53</v>
      </c>
      <c r="BE6" s="33">
        <f t="shared" ref="BE6:BM6" si="7">IF(BE7="",NA(),BE7)</f>
        <v>595.16999999999996</v>
      </c>
      <c r="BF6" s="33">
        <f t="shared" si="7"/>
        <v>579.46</v>
      </c>
      <c r="BG6" s="33">
        <f t="shared" si="7"/>
        <v>578.62</v>
      </c>
      <c r="BH6" s="33">
        <f t="shared" si="7"/>
        <v>489.14</v>
      </c>
      <c r="BI6" s="33">
        <f t="shared" si="7"/>
        <v>403.15</v>
      </c>
      <c r="BJ6" s="33">
        <f t="shared" si="7"/>
        <v>391.4</v>
      </c>
      <c r="BK6" s="33">
        <f t="shared" si="7"/>
        <v>382.65</v>
      </c>
      <c r="BL6" s="33">
        <f t="shared" si="7"/>
        <v>385.06</v>
      </c>
      <c r="BM6" s="33">
        <f t="shared" si="7"/>
        <v>373.09</v>
      </c>
      <c r="BN6" s="32" t="str">
        <f>IF(BN7="","",IF(BN7="-","【-】","【"&amp;SUBSTITUTE(TEXT(BN7,"#,##0.00"),"-","△")&amp;"】"))</f>
        <v>【276.38】</v>
      </c>
      <c r="BO6" s="33">
        <f>IF(BO7="",NA(),BO7)</f>
        <v>82.78</v>
      </c>
      <c r="BP6" s="33">
        <f t="shared" ref="BP6:BX6" si="8">IF(BP7="",NA(),BP7)</f>
        <v>93.75</v>
      </c>
      <c r="BQ6" s="33">
        <f t="shared" si="8"/>
        <v>92.56</v>
      </c>
      <c r="BR6" s="33">
        <f t="shared" si="8"/>
        <v>96.5</v>
      </c>
      <c r="BS6" s="33">
        <f t="shared" si="8"/>
        <v>109.62</v>
      </c>
      <c r="BT6" s="33">
        <f t="shared" si="8"/>
        <v>94.86</v>
      </c>
      <c r="BU6" s="33">
        <f t="shared" si="8"/>
        <v>95.91</v>
      </c>
      <c r="BV6" s="33">
        <f t="shared" si="8"/>
        <v>96.1</v>
      </c>
      <c r="BW6" s="33">
        <f t="shared" si="8"/>
        <v>99.07</v>
      </c>
      <c r="BX6" s="33">
        <f t="shared" si="8"/>
        <v>99.99</v>
      </c>
      <c r="BY6" s="32" t="str">
        <f>IF(BY7="","",IF(BY7="-","【-】","【"&amp;SUBSTITUTE(TEXT(BY7,"#,##0.00"),"-","△")&amp;"】"))</f>
        <v>【104.99】</v>
      </c>
      <c r="BZ6" s="33">
        <f>IF(BZ7="",NA(),BZ7)</f>
        <v>176.97</v>
      </c>
      <c r="CA6" s="33">
        <f t="shared" ref="CA6:CI6" si="9">IF(CA7="",NA(),CA7)</f>
        <v>155.97999999999999</v>
      </c>
      <c r="CB6" s="33">
        <f t="shared" si="9"/>
        <v>157.83000000000001</v>
      </c>
      <c r="CC6" s="33">
        <f t="shared" si="9"/>
        <v>151.54</v>
      </c>
      <c r="CD6" s="33">
        <f t="shared" si="9"/>
        <v>150.27000000000001</v>
      </c>
      <c r="CE6" s="33">
        <f t="shared" si="9"/>
        <v>179.14</v>
      </c>
      <c r="CF6" s="33">
        <f t="shared" si="9"/>
        <v>179.29</v>
      </c>
      <c r="CG6" s="33">
        <f t="shared" si="9"/>
        <v>178.39</v>
      </c>
      <c r="CH6" s="33">
        <f t="shared" si="9"/>
        <v>173.03</v>
      </c>
      <c r="CI6" s="33">
        <f t="shared" si="9"/>
        <v>171.15</v>
      </c>
      <c r="CJ6" s="32" t="str">
        <f>IF(CJ7="","",IF(CJ7="-","【-】","【"&amp;SUBSTITUTE(TEXT(CJ7,"#,##0.00"),"-","△")&amp;"】"))</f>
        <v>【163.72】</v>
      </c>
      <c r="CK6" s="33">
        <f>IF(CK7="",NA(),CK7)</f>
        <v>47.95</v>
      </c>
      <c r="CL6" s="33">
        <f t="shared" ref="CL6:CT6" si="10">IF(CL7="",NA(),CL7)</f>
        <v>43.9</v>
      </c>
      <c r="CM6" s="33">
        <f t="shared" si="10"/>
        <v>42.94</v>
      </c>
      <c r="CN6" s="33">
        <f t="shared" si="10"/>
        <v>40.770000000000003</v>
      </c>
      <c r="CO6" s="33">
        <f t="shared" si="10"/>
        <v>40.36</v>
      </c>
      <c r="CP6" s="33">
        <f t="shared" si="10"/>
        <v>58.76</v>
      </c>
      <c r="CQ6" s="33">
        <f t="shared" si="10"/>
        <v>59.09</v>
      </c>
      <c r="CR6" s="33">
        <f t="shared" si="10"/>
        <v>59.23</v>
      </c>
      <c r="CS6" s="33">
        <f t="shared" si="10"/>
        <v>58.58</v>
      </c>
      <c r="CT6" s="33">
        <f t="shared" si="10"/>
        <v>58.53</v>
      </c>
      <c r="CU6" s="32" t="str">
        <f>IF(CU7="","",IF(CU7="-","【-】","【"&amp;SUBSTITUTE(TEXT(CU7,"#,##0.00"),"-","△")&amp;"】"))</f>
        <v>【59.76】</v>
      </c>
      <c r="CV6" s="33">
        <f>IF(CV7="",NA(),CV7)</f>
        <v>66.81</v>
      </c>
      <c r="CW6" s="33">
        <f t="shared" ref="CW6:DE6" si="11">IF(CW7="",NA(),CW7)</f>
        <v>72.14</v>
      </c>
      <c r="CX6" s="33">
        <f t="shared" si="11"/>
        <v>73.56</v>
      </c>
      <c r="CY6" s="33">
        <f t="shared" si="11"/>
        <v>75.75</v>
      </c>
      <c r="CZ6" s="33">
        <f t="shared" si="11"/>
        <v>76.05</v>
      </c>
      <c r="DA6" s="33">
        <f t="shared" si="11"/>
        <v>84.87</v>
      </c>
      <c r="DB6" s="33">
        <f t="shared" si="11"/>
        <v>85.4</v>
      </c>
      <c r="DC6" s="33">
        <f t="shared" si="11"/>
        <v>85.53</v>
      </c>
      <c r="DD6" s="33">
        <f t="shared" si="11"/>
        <v>85.23</v>
      </c>
      <c r="DE6" s="33">
        <f t="shared" si="11"/>
        <v>85.26</v>
      </c>
      <c r="DF6" s="32" t="str">
        <f>IF(DF7="","",IF(DF7="-","【-】","【"&amp;SUBSTITUTE(TEXT(DF7,"#,##0.00"),"-","△")&amp;"】"))</f>
        <v>【89.95】</v>
      </c>
      <c r="DG6" s="33">
        <f>IF(DG7="",NA(),DG7)</f>
        <v>38.700000000000003</v>
      </c>
      <c r="DH6" s="33">
        <f t="shared" ref="DH6:DP6" si="12">IF(DH7="",NA(),DH7)</f>
        <v>39.36</v>
      </c>
      <c r="DI6" s="33">
        <f t="shared" si="12"/>
        <v>39.979999999999997</v>
      </c>
      <c r="DJ6" s="33">
        <f t="shared" si="12"/>
        <v>49.13</v>
      </c>
      <c r="DK6" s="33">
        <f t="shared" si="12"/>
        <v>50.63</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15.01</v>
      </c>
      <c r="DS6" s="33">
        <f t="shared" ref="DS6:EA6" si="13">IF(DS7="",NA(),DS7)</f>
        <v>16.649999999999999</v>
      </c>
      <c r="DT6" s="33">
        <f t="shared" si="13"/>
        <v>24.33</v>
      </c>
      <c r="DU6" s="33">
        <f t="shared" si="13"/>
        <v>33.1</v>
      </c>
      <c r="DV6" s="33">
        <f t="shared" si="13"/>
        <v>32.369999999999997</v>
      </c>
      <c r="DW6" s="33">
        <f t="shared" si="13"/>
        <v>6.47</v>
      </c>
      <c r="DX6" s="33">
        <f t="shared" si="13"/>
        <v>7.8</v>
      </c>
      <c r="DY6" s="33">
        <f t="shared" si="13"/>
        <v>8.39</v>
      </c>
      <c r="DZ6" s="33">
        <f t="shared" si="13"/>
        <v>10.09</v>
      </c>
      <c r="EA6" s="33">
        <f t="shared" si="13"/>
        <v>10.54</v>
      </c>
      <c r="EB6" s="32" t="str">
        <f>IF(EB7="","",IF(EB7="-","【-】","【"&amp;SUBSTITUTE(TEXT(EB7,"#,##0.00"),"-","△")&amp;"】"))</f>
        <v>【13.18】</v>
      </c>
      <c r="EC6" s="33">
        <f>IF(EC7="",NA(),EC7)</f>
        <v>0.63</v>
      </c>
      <c r="ED6" s="33">
        <f t="shared" ref="ED6:EL6" si="14">IF(ED7="",NA(),ED7)</f>
        <v>0.73</v>
      </c>
      <c r="EE6" s="33">
        <f t="shared" si="14"/>
        <v>0.81</v>
      </c>
      <c r="EF6" s="33">
        <f t="shared" si="14"/>
        <v>1.52</v>
      </c>
      <c r="EG6" s="33">
        <f t="shared" si="14"/>
        <v>1.52</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382078</v>
      </c>
      <c r="D7" s="35">
        <v>46</v>
      </c>
      <c r="E7" s="35">
        <v>1</v>
      </c>
      <c r="F7" s="35">
        <v>0</v>
      </c>
      <c r="G7" s="35">
        <v>1</v>
      </c>
      <c r="H7" s="35" t="s">
        <v>93</v>
      </c>
      <c r="I7" s="35" t="s">
        <v>94</v>
      </c>
      <c r="J7" s="35" t="s">
        <v>95</v>
      </c>
      <c r="K7" s="35" t="s">
        <v>96</v>
      </c>
      <c r="L7" s="35" t="s">
        <v>97</v>
      </c>
      <c r="M7" s="36" t="s">
        <v>98</v>
      </c>
      <c r="N7" s="36">
        <v>54.83</v>
      </c>
      <c r="O7" s="36">
        <v>81.12</v>
      </c>
      <c r="P7" s="36">
        <v>2970</v>
      </c>
      <c r="Q7" s="36">
        <v>45539</v>
      </c>
      <c r="R7" s="36">
        <v>432.22</v>
      </c>
      <c r="S7" s="36">
        <v>105.36</v>
      </c>
      <c r="T7" s="36">
        <v>36636</v>
      </c>
      <c r="U7" s="36">
        <v>49.04</v>
      </c>
      <c r="V7" s="36">
        <v>747.06</v>
      </c>
      <c r="W7" s="36">
        <v>88.77</v>
      </c>
      <c r="X7" s="36">
        <v>98.85</v>
      </c>
      <c r="Y7" s="36">
        <v>95.59</v>
      </c>
      <c r="Z7" s="36">
        <v>100.11</v>
      </c>
      <c r="AA7" s="36">
        <v>111.22</v>
      </c>
      <c r="AB7" s="36">
        <v>105.61</v>
      </c>
      <c r="AC7" s="36">
        <v>106.41</v>
      </c>
      <c r="AD7" s="36">
        <v>106.89</v>
      </c>
      <c r="AE7" s="36">
        <v>109.04</v>
      </c>
      <c r="AF7" s="36">
        <v>109.64</v>
      </c>
      <c r="AG7" s="36">
        <v>113.56</v>
      </c>
      <c r="AH7" s="36">
        <v>10.85</v>
      </c>
      <c r="AI7" s="36">
        <v>0.19</v>
      </c>
      <c r="AJ7" s="36">
        <v>5.18</v>
      </c>
      <c r="AK7" s="36">
        <v>0</v>
      </c>
      <c r="AL7" s="36">
        <v>0</v>
      </c>
      <c r="AM7" s="36">
        <v>6.79</v>
      </c>
      <c r="AN7" s="36">
        <v>6.33</v>
      </c>
      <c r="AO7" s="36">
        <v>7.76</v>
      </c>
      <c r="AP7" s="36">
        <v>3.77</v>
      </c>
      <c r="AQ7" s="36">
        <v>3.62</v>
      </c>
      <c r="AR7" s="36">
        <v>0.87</v>
      </c>
      <c r="AS7" s="36">
        <v>948.1</v>
      </c>
      <c r="AT7" s="36">
        <v>1526.47</v>
      </c>
      <c r="AU7" s="36">
        <v>865.25</v>
      </c>
      <c r="AV7" s="36">
        <v>249.37</v>
      </c>
      <c r="AW7" s="36">
        <v>245.13</v>
      </c>
      <c r="AX7" s="36">
        <v>832.37</v>
      </c>
      <c r="AY7" s="36">
        <v>852.01</v>
      </c>
      <c r="AZ7" s="36">
        <v>909.68</v>
      </c>
      <c r="BA7" s="36">
        <v>382.09</v>
      </c>
      <c r="BB7" s="36">
        <v>371.31</v>
      </c>
      <c r="BC7" s="36">
        <v>262.74</v>
      </c>
      <c r="BD7" s="36">
        <v>591.53</v>
      </c>
      <c r="BE7" s="36">
        <v>595.16999999999996</v>
      </c>
      <c r="BF7" s="36">
        <v>579.46</v>
      </c>
      <c r="BG7" s="36">
        <v>578.62</v>
      </c>
      <c r="BH7" s="36">
        <v>489.14</v>
      </c>
      <c r="BI7" s="36">
        <v>403.15</v>
      </c>
      <c r="BJ7" s="36">
        <v>391.4</v>
      </c>
      <c r="BK7" s="36">
        <v>382.65</v>
      </c>
      <c r="BL7" s="36">
        <v>385.06</v>
      </c>
      <c r="BM7" s="36">
        <v>373.09</v>
      </c>
      <c r="BN7" s="36">
        <v>276.38</v>
      </c>
      <c r="BO7" s="36">
        <v>82.78</v>
      </c>
      <c r="BP7" s="36">
        <v>93.75</v>
      </c>
      <c r="BQ7" s="36">
        <v>92.56</v>
      </c>
      <c r="BR7" s="36">
        <v>96.5</v>
      </c>
      <c r="BS7" s="36">
        <v>109.62</v>
      </c>
      <c r="BT7" s="36">
        <v>94.86</v>
      </c>
      <c r="BU7" s="36">
        <v>95.91</v>
      </c>
      <c r="BV7" s="36">
        <v>96.1</v>
      </c>
      <c r="BW7" s="36">
        <v>99.07</v>
      </c>
      <c r="BX7" s="36">
        <v>99.99</v>
      </c>
      <c r="BY7" s="36">
        <v>104.99</v>
      </c>
      <c r="BZ7" s="36">
        <v>176.97</v>
      </c>
      <c r="CA7" s="36">
        <v>155.97999999999999</v>
      </c>
      <c r="CB7" s="36">
        <v>157.83000000000001</v>
      </c>
      <c r="CC7" s="36">
        <v>151.54</v>
      </c>
      <c r="CD7" s="36">
        <v>150.27000000000001</v>
      </c>
      <c r="CE7" s="36">
        <v>179.14</v>
      </c>
      <c r="CF7" s="36">
        <v>179.29</v>
      </c>
      <c r="CG7" s="36">
        <v>178.39</v>
      </c>
      <c r="CH7" s="36">
        <v>173.03</v>
      </c>
      <c r="CI7" s="36">
        <v>171.15</v>
      </c>
      <c r="CJ7" s="36">
        <v>163.72</v>
      </c>
      <c r="CK7" s="36">
        <v>47.95</v>
      </c>
      <c r="CL7" s="36">
        <v>43.9</v>
      </c>
      <c r="CM7" s="36">
        <v>42.94</v>
      </c>
      <c r="CN7" s="36">
        <v>40.770000000000003</v>
      </c>
      <c r="CO7" s="36">
        <v>40.36</v>
      </c>
      <c r="CP7" s="36">
        <v>58.76</v>
      </c>
      <c r="CQ7" s="36">
        <v>59.09</v>
      </c>
      <c r="CR7" s="36">
        <v>59.23</v>
      </c>
      <c r="CS7" s="36">
        <v>58.58</v>
      </c>
      <c r="CT7" s="36">
        <v>58.53</v>
      </c>
      <c r="CU7" s="36">
        <v>59.76</v>
      </c>
      <c r="CV7" s="36">
        <v>66.81</v>
      </c>
      <c r="CW7" s="36">
        <v>72.14</v>
      </c>
      <c r="CX7" s="36">
        <v>73.56</v>
      </c>
      <c r="CY7" s="36">
        <v>75.75</v>
      </c>
      <c r="CZ7" s="36">
        <v>76.05</v>
      </c>
      <c r="DA7" s="36">
        <v>84.87</v>
      </c>
      <c r="DB7" s="36">
        <v>85.4</v>
      </c>
      <c r="DC7" s="36">
        <v>85.53</v>
      </c>
      <c r="DD7" s="36">
        <v>85.23</v>
      </c>
      <c r="DE7" s="36">
        <v>85.26</v>
      </c>
      <c r="DF7" s="36">
        <v>89.95</v>
      </c>
      <c r="DG7" s="36">
        <v>38.700000000000003</v>
      </c>
      <c r="DH7" s="36">
        <v>39.36</v>
      </c>
      <c r="DI7" s="36">
        <v>39.979999999999997</v>
      </c>
      <c r="DJ7" s="36">
        <v>49.13</v>
      </c>
      <c r="DK7" s="36">
        <v>50.63</v>
      </c>
      <c r="DL7" s="36">
        <v>35.53</v>
      </c>
      <c r="DM7" s="36">
        <v>36.36</v>
      </c>
      <c r="DN7" s="36">
        <v>37.340000000000003</v>
      </c>
      <c r="DO7" s="36">
        <v>44.31</v>
      </c>
      <c r="DP7" s="36">
        <v>45.75</v>
      </c>
      <c r="DQ7" s="36">
        <v>47.18</v>
      </c>
      <c r="DR7" s="36">
        <v>15.01</v>
      </c>
      <c r="DS7" s="36">
        <v>16.649999999999999</v>
      </c>
      <c r="DT7" s="36">
        <v>24.33</v>
      </c>
      <c r="DU7" s="36">
        <v>33.1</v>
      </c>
      <c r="DV7" s="36">
        <v>32.369999999999997</v>
      </c>
      <c r="DW7" s="36">
        <v>6.47</v>
      </c>
      <c r="DX7" s="36">
        <v>7.8</v>
      </c>
      <c r="DY7" s="36">
        <v>8.39</v>
      </c>
      <c r="DZ7" s="36">
        <v>10.09</v>
      </c>
      <c r="EA7" s="36">
        <v>10.54</v>
      </c>
      <c r="EB7" s="36">
        <v>13.18</v>
      </c>
      <c r="EC7" s="36">
        <v>0.63</v>
      </c>
      <c r="ED7" s="36">
        <v>0.73</v>
      </c>
      <c r="EE7" s="36">
        <v>0.81</v>
      </c>
      <c r="EF7" s="36">
        <v>1.52</v>
      </c>
      <c r="EG7" s="36">
        <v>1.52</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2017-02-07T04:14:57Z</cp:lastPrinted>
  <dcterms:created xsi:type="dcterms:W3CDTF">2017-02-01T08:48:27Z</dcterms:created>
  <dcterms:modified xsi:type="dcterms:W3CDTF">2017-02-21T02:45:07Z</dcterms:modified>
  <cp:category/>
</cp:coreProperties>
</file>