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<sst xmlns="http://schemas.openxmlformats.org/spreadsheetml/2006/main" count="221" uniqueCount="111">
  <si>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</si>
  <si>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</si>
  <si>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</si>
  <si>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</si>
  <si>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</si>
  <si>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</si>
  <si>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</si>
  <si>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</si>
  <si>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</si>
  <si>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</si>
  <si>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</si>
  <si>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</si>
  <si>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</si>
  <si>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</si>
  <si>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</si>
  <si>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</si>
  <si>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</si>
  <si>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</si>
  <si>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</si>
  <si>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</si>
  <si>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</si>
  <si>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</si>
  <si>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</si>
  <si>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</si>
  <si>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</si>
  <si>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</si>
  <si>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</si>
  <si>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</si>
  <si>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</si>
  <si>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</si>
  <si>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</si>
  <si>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</si>
  <si>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</si>
  <si>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</si>
  <si>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</si>
  <si>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</si>
  <si>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</si>
  <si>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</si>
  <si>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</si>
  <si>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</si>
  <si>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</si>
  <si>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</si>
  <si>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</si>
  <si>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</si>
  <si>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</si>
  <si>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</si>
  <si>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</si>
  <si>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</si>
  <si>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</si>
  <si>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</si>
  <si>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</si>
  <si>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</si>
  <si>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</si>
  <si>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</si>
  <si>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</si>
  <si>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</si>
  <si>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</si>
  <si>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</si>
  <si>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</si>
  <si>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</si>
  <si>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</si>
  <si>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</si>
  <si>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</si>
  <si>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</si>
  <si>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</si>
  <si>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</si>
  <si>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</si>
  <si>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</si>
  <si>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</si>
  <si>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</si>
  <si>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</si>
  <si>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</si>
  <si>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</si>
  <si>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</si>
  <si>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</si>
  <si>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</si>
  <si>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</si>
  <si>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</si>
  <si>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</si>
  <si>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</si>
  <si>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</si>
  <si>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</si>
  <si>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</si>
  <si>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</si>
  <si>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</si>
  <si>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</si>
  <si>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</si>
  <si>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</si>
  <si>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</si>
  <si>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</si>
  <si>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</si>
  <si>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</si>
  <si>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</si>
  <si>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</si>
  <si>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</si>
  <si>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</si>
  <si>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伊予市</t>
  </si>
  <si>
    <t>法非適用</t>
  </si>
  <si>
    <t>下水道事業</t>
  </si>
  <si>
    <t>公共下水道</t>
  </si>
  <si>
    <t>Cb2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</si>
  <si>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</si>
  <si>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</si>
  <si>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</si>
  <si>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</si>
  <si>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</si>
  <si>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</si>
  <si>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</si>
  <si>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下水道事業は、先行的に施設整備を行う事業であり、現在も下水道の整備・建設を進めているため、類似団体と比べて企業債残高対事業規模比率が大きい状況である。
　また、水洗化率は向上しているものの、経費回収率、施設利用率は類似団体に比べて低い状況である。下水道事業は一般的に末端管渠が整備されてから水洗化されるまで相当程度の期間を要するが、供用開始区域内の更なる水洗化等を進め、施設の利用効率を高めるとともに、有収水量の増加を図りたい。
　なお、一般会計との間の適正な負担区分を前提として、雨水処理に要する経費は公費（一般会計）で負担し、汚水処理に要する経費は私費（使用料）でまかなうという独立採算制の原則が適用されているので、使用料収入の確保が必要である。平成１５年から５年周期で料金改正を行っているが、汚水処理原価、経費回収率、また使用料体系も含めて総合的に比較検討し料金改正を行い、適正化に努める必要がある。</t>
    <rPh sb="1" eb="4">
      <t>ゲスイドウ</t>
    </rPh>
    <rPh sb="4" eb="6">
      <t>ジギョウ</t>
    </rPh>
    <rPh sb="8" eb="11">
      <t>センコウテキ</t>
    </rPh>
    <rPh sb="12" eb="14">
      <t>シセツ</t>
    </rPh>
    <rPh sb="14" eb="16">
      <t>セイビ</t>
    </rPh>
    <rPh sb="17" eb="18">
      <t>オコナ</t>
    </rPh>
    <rPh sb="19" eb="21">
      <t>ジギョウ</t>
    </rPh>
    <rPh sb="25" eb="27">
      <t>ゲンザイ</t>
    </rPh>
    <rPh sb="38" eb="39">
      <t>スス</t>
    </rPh>
    <rPh sb="46" eb="48">
      <t>ルイジ</t>
    </rPh>
    <rPh sb="48" eb="50">
      <t>ダンタイ</t>
    </rPh>
    <rPh sb="57" eb="59">
      <t>ザンダカ</t>
    </rPh>
    <rPh sb="59" eb="60">
      <t>タイ</t>
    </rPh>
    <rPh sb="60" eb="62">
      <t>ジギョウ</t>
    </rPh>
    <rPh sb="62" eb="64">
      <t>キボ</t>
    </rPh>
    <rPh sb="64" eb="66">
      <t>ヒリツ</t>
    </rPh>
    <rPh sb="70" eb="72">
      <t>ジョウキョウ</t>
    </rPh>
    <rPh sb="81" eb="84">
      <t>スイセンカ</t>
    </rPh>
    <rPh sb="84" eb="85">
      <t>リツ</t>
    </rPh>
    <rPh sb="86" eb="88">
      <t>コウジョウ</t>
    </rPh>
    <rPh sb="96" eb="98">
      <t>ケイヒ</t>
    </rPh>
    <rPh sb="98" eb="100">
      <t>カイシュウ</t>
    </rPh>
    <rPh sb="100" eb="101">
      <t>リツ</t>
    </rPh>
    <rPh sb="102" eb="104">
      <t>シセツ</t>
    </rPh>
    <rPh sb="104" eb="107">
      <t>リヨウリツ</t>
    </rPh>
    <rPh sb="108" eb="110">
      <t>ルイジ</t>
    </rPh>
    <rPh sb="110" eb="112">
      <t>ダンタイ</t>
    </rPh>
    <rPh sb="113" eb="114">
      <t>クラ</t>
    </rPh>
    <rPh sb="116" eb="117">
      <t>ヒク</t>
    </rPh>
    <rPh sb="118" eb="120">
      <t>ジョウキョウ</t>
    </rPh>
    <rPh sb="124" eb="127">
      <t>ゲスイドウ</t>
    </rPh>
    <rPh sb="127" eb="129">
      <t>ジギョウ</t>
    </rPh>
    <rPh sb="130" eb="133">
      <t>イッパンテキ</t>
    </rPh>
    <rPh sb="134" eb="136">
      <t>マッタン</t>
    </rPh>
    <rPh sb="136" eb="137">
      <t>カン</t>
    </rPh>
    <rPh sb="137" eb="138">
      <t>キョ</t>
    </rPh>
    <rPh sb="139" eb="141">
      <t>セイビ</t>
    </rPh>
    <rPh sb="146" eb="149">
      <t>スイセンカ</t>
    </rPh>
    <rPh sb="154" eb="156">
      <t>ソウトウ</t>
    </rPh>
    <rPh sb="156" eb="158">
      <t>テイド</t>
    </rPh>
    <rPh sb="159" eb="161">
      <t>キカン</t>
    </rPh>
    <rPh sb="162" eb="163">
      <t>ヨウ</t>
    </rPh>
    <rPh sb="171" eb="174">
      <t>クイキナイ</t>
    </rPh>
    <rPh sb="175" eb="176">
      <t>サラ</t>
    </rPh>
    <rPh sb="178" eb="181">
      <t>スイセンカ</t>
    </rPh>
    <rPh sb="181" eb="182">
      <t>トウ</t>
    </rPh>
    <rPh sb="183" eb="184">
      <t>スス</t>
    </rPh>
    <rPh sb="186" eb="188">
      <t>シセツ</t>
    </rPh>
    <rPh sb="189" eb="191">
      <t>リヨウ</t>
    </rPh>
    <rPh sb="191" eb="193">
      <t>コウリツ</t>
    </rPh>
    <rPh sb="194" eb="195">
      <t>タカ</t>
    </rPh>
    <rPh sb="202" eb="203">
      <t>ユウ</t>
    </rPh>
    <rPh sb="203" eb="204">
      <t>シュウ</t>
    </rPh>
    <rPh sb="204" eb="206">
      <t>スイリョウ</t>
    </rPh>
    <rPh sb="207" eb="209">
      <t>ゾウカ</t>
    </rPh>
    <rPh sb="210" eb="211">
      <t>ハカ</t>
    </rPh>
    <rPh sb="220" eb="222">
      <t>イッパン</t>
    </rPh>
    <rPh sb="222" eb="224">
      <t>カイケイ</t>
    </rPh>
    <rPh sb="226" eb="227">
      <t>アイダ</t>
    </rPh>
    <rPh sb="228" eb="230">
      <t>テキセイ</t>
    </rPh>
    <rPh sb="231" eb="233">
      <t>フタン</t>
    </rPh>
    <rPh sb="233" eb="234">
      <t>ク</t>
    </rPh>
    <rPh sb="234" eb="235">
      <t>ブン</t>
    </rPh>
    <rPh sb="236" eb="238">
      <t>ゼンテイ</t>
    </rPh>
    <rPh sb="242" eb="244">
      <t>ウスイ</t>
    </rPh>
    <rPh sb="244" eb="246">
      <t>ショリ</t>
    </rPh>
    <rPh sb="247" eb="248">
      <t>ヨウ</t>
    </rPh>
    <rPh sb="250" eb="252">
      <t>ケイヒ</t>
    </rPh>
    <rPh sb="253" eb="255">
      <t>コウヒ</t>
    </rPh>
    <rPh sb="256" eb="258">
      <t>イッパン</t>
    </rPh>
    <rPh sb="258" eb="260">
      <t>カイケイ</t>
    </rPh>
    <rPh sb="262" eb="264">
      <t>フタン</t>
    </rPh>
    <rPh sb="266" eb="268">
      <t>オスイ</t>
    </rPh>
    <rPh sb="268" eb="270">
      <t>ショリ</t>
    </rPh>
    <rPh sb="271" eb="272">
      <t>ヨウ</t>
    </rPh>
    <rPh sb="274" eb="276">
      <t>ケイヒ</t>
    </rPh>
    <rPh sb="277" eb="279">
      <t>シヒ</t>
    </rPh>
    <rPh sb="280" eb="283">
      <t>シヨウリョウ</t>
    </rPh>
    <rPh sb="292" eb="294">
      <t>ドクリツ</t>
    </rPh>
    <rPh sb="294" eb="296">
      <t>サイサン</t>
    </rPh>
    <rPh sb="296" eb="297">
      <t>セイ</t>
    </rPh>
    <rPh sb="298" eb="300">
      <t>ゲンソク</t>
    </rPh>
    <rPh sb="301" eb="303">
      <t>テキヨウ</t>
    </rPh>
    <rPh sb="311" eb="314">
      <t>シヨウリョウ</t>
    </rPh>
    <rPh sb="314" eb="316">
      <t>シュウニュウ</t>
    </rPh>
    <rPh sb="317" eb="319">
      <t>カクホ</t>
    </rPh>
    <rPh sb="320" eb="322">
      <t>ヒツヨウ</t>
    </rPh>
    <rPh sb="326" eb="328">
      <t>ヘイセイ</t>
    </rPh>
    <rPh sb="330" eb="331">
      <t>ネン</t>
    </rPh>
    <rPh sb="334" eb="335">
      <t>ネン</t>
    </rPh>
    <rPh sb="335" eb="337">
      <t>シュウキ</t>
    </rPh>
    <rPh sb="338" eb="340">
      <t>リョウキン</t>
    </rPh>
    <rPh sb="340" eb="342">
      <t>カイセイ</t>
    </rPh>
    <rPh sb="343" eb="344">
      <t>オコナ</t>
    </rPh>
    <rPh sb="350" eb="352">
      <t>オスイ</t>
    </rPh>
    <rPh sb="352" eb="354">
      <t>ショリ</t>
    </rPh>
    <rPh sb="354" eb="356">
      <t>ゲンカ</t>
    </rPh>
    <rPh sb="357" eb="359">
      <t>ケイヒ</t>
    </rPh>
    <rPh sb="359" eb="361">
      <t>カイシュウ</t>
    </rPh>
    <rPh sb="361" eb="362">
      <t>リツ</t>
    </rPh>
    <rPh sb="365" eb="368">
      <t>シヨウリョウ</t>
    </rPh>
    <rPh sb="368" eb="370">
      <t>タイケイ</t>
    </rPh>
    <rPh sb="371" eb="372">
      <t>フク</t>
    </rPh>
    <rPh sb="374" eb="377">
      <t>ソウゴウテキ</t>
    </rPh>
    <rPh sb="378" eb="380">
      <t>ヒカク</t>
    </rPh>
    <rPh sb="380" eb="382">
      <t>ケントウ</t>
    </rPh>
    <rPh sb="385" eb="387">
      <t>カイセイ</t>
    </rPh>
    <rPh sb="388" eb="389">
      <t>オコナ</t>
    </rPh>
    <rPh sb="391" eb="394">
      <t>テキセイカ</t>
    </rPh>
    <rPh sb="395" eb="396">
      <t>ツト</t>
    </rPh>
    <rPh sb="398" eb="400">
      <t>ヒツヨウ</t>
    </rPh>
    <phoneticPr fontId="4"/>
  </si>
  <si>
    <t>　汚水管渠については、施工後古いもので２８年ほど経過しているが、現時点で早期に対策する必要はないと思われる。
　下水浄化センターにおいては、平成７年の供用開始から約２０年が経過し、機械設備や電気設備の更新や修繕を実施し運用している状況である。
　このため、今後、耐用年数を大幅に超える機器が発生することにより、施設等のストックマネジメントを踏まえた長寿命化計画の策定が必要となってきている。</t>
    <rPh sb="1" eb="3">
      <t>オスイ</t>
    </rPh>
    <rPh sb="3" eb="5">
      <t>カンキョ</t>
    </rPh>
    <rPh sb="11" eb="14">
      <t>セコウゴ</t>
    </rPh>
    <rPh sb="14" eb="15">
      <t>フル</t>
    </rPh>
    <rPh sb="21" eb="22">
      <t>ネン</t>
    </rPh>
    <rPh sb="24" eb="26">
      <t>ケイカ</t>
    </rPh>
    <rPh sb="32" eb="35">
      <t>ゲンジテン</t>
    </rPh>
    <rPh sb="36" eb="38">
      <t>ソウキ</t>
    </rPh>
    <rPh sb="39" eb="41">
      <t>タイサク</t>
    </rPh>
    <rPh sb="43" eb="45">
      <t>ヒツヨウ</t>
    </rPh>
    <rPh sb="49" eb="50">
      <t>オモ</t>
    </rPh>
    <rPh sb="56" eb="58">
      <t>ゲスイ</t>
    </rPh>
    <rPh sb="58" eb="60">
      <t>ジョウカ</t>
    </rPh>
    <rPh sb="70" eb="72">
      <t>ヘイセイ</t>
    </rPh>
    <rPh sb="73" eb="74">
      <t>ネン</t>
    </rPh>
    <rPh sb="75" eb="77">
      <t>キョウヨウ</t>
    </rPh>
    <rPh sb="77" eb="79">
      <t>カイシ</t>
    </rPh>
    <rPh sb="81" eb="82">
      <t>ヤク</t>
    </rPh>
    <rPh sb="84" eb="85">
      <t>ネン</t>
    </rPh>
    <rPh sb="86" eb="88">
      <t>ケイカ</t>
    </rPh>
    <rPh sb="90" eb="92">
      <t>キカイ</t>
    </rPh>
    <rPh sb="92" eb="94">
      <t>セツビ</t>
    </rPh>
    <rPh sb="95" eb="97">
      <t>デンキ</t>
    </rPh>
    <rPh sb="97" eb="99">
      <t>セツビ</t>
    </rPh>
    <rPh sb="100" eb="102">
      <t>コウシン</t>
    </rPh>
    <rPh sb="103" eb="105">
      <t>シュウゼン</t>
    </rPh>
    <rPh sb="106" eb="108">
      <t>ジッシ</t>
    </rPh>
    <rPh sb="109" eb="111">
      <t>ウンヨウ</t>
    </rPh>
    <rPh sb="115" eb="117">
      <t>ジョウキョウ</t>
    </rPh>
    <rPh sb="128" eb="130">
      <t>コンゴ</t>
    </rPh>
    <rPh sb="131" eb="133">
      <t>タイヨウ</t>
    </rPh>
    <rPh sb="133" eb="135">
      <t>ネンスウ</t>
    </rPh>
    <rPh sb="136" eb="138">
      <t>オオハバ</t>
    </rPh>
    <rPh sb="139" eb="140">
      <t>コ</t>
    </rPh>
    <rPh sb="142" eb="144">
      <t>キキ</t>
    </rPh>
    <rPh sb="145" eb="147">
      <t>ハッセイ</t>
    </rPh>
    <rPh sb="155" eb="157">
      <t>シセツ</t>
    </rPh>
    <rPh sb="157" eb="158">
      <t>トウ</t>
    </rPh>
    <rPh sb="170" eb="171">
      <t>フ</t>
    </rPh>
    <rPh sb="174" eb="178">
      <t>チョウジュミョウカ</t>
    </rPh>
    <rPh sb="178" eb="180">
      <t>ケイカク</t>
    </rPh>
    <rPh sb="181" eb="183">
      <t>サクテイ</t>
    </rPh>
    <rPh sb="184" eb="186">
      <t>ヒツヨウ</t>
    </rPh>
    <phoneticPr fontId="4"/>
  </si>
  <si>
    <t>　今後、少子高齢化や節水型社会の定着により、使用水量の増加は見込みがたく、また、企業債償還金が高水準で推移することも見込まれる。
　このため、使用料の改定を行うとともに、下水道整備計画の見直しや工事コストの縮減などに努めなければならない。また、現在実施している複数年契約の施設維持管理を特定環境保全公共下水道事業とあわせ包括的契約に見直し、維持管理経費の縮減にも努め、経費回収率、施設利用率の向上をはかり、安定的な事業運営に努める必要がある。なお、普段目にすることのない下水道施設は、あって当たり前のものとなり、「他人事」になりつつあるので、継続的で安定したサービスを提供していくためにも、市民のニーズを的確に把握していくことが重要である。</t>
    <rPh sb="1" eb="3">
      <t>コンゴ</t>
    </rPh>
    <rPh sb="4" eb="6">
      <t>ショウシ</t>
    </rPh>
    <rPh sb="6" eb="9">
      <t>コウレイカ</t>
    </rPh>
    <rPh sb="10" eb="13">
      <t>セッスイガタ</t>
    </rPh>
    <rPh sb="13" eb="15">
      <t>シャカイ</t>
    </rPh>
    <rPh sb="16" eb="18">
      <t>テイチャク</t>
    </rPh>
    <rPh sb="22" eb="24">
      <t>シヨウ</t>
    </rPh>
    <rPh sb="24" eb="26">
      <t>スイリョウ</t>
    </rPh>
    <rPh sb="27" eb="29">
      <t>ゾウカ</t>
    </rPh>
    <rPh sb="30" eb="32">
      <t>ミコ</t>
    </rPh>
    <rPh sb="40" eb="42">
      <t>キギョウ</t>
    </rPh>
    <rPh sb="42" eb="43">
      <t>サイ</t>
    </rPh>
    <rPh sb="43" eb="46">
      <t>ショウカンキン</t>
    </rPh>
    <rPh sb="47" eb="50">
      <t>コウスイジュン</t>
    </rPh>
    <rPh sb="51" eb="53">
      <t>スイイ</t>
    </rPh>
    <rPh sb="58" eb="60">
      <t>ミコ</t>
    </rPh>
    <rPh sb="143" eb="145">
      <t>トクテイ</t>
    </rPh>
    <rPh sb="145" eb="147">
      <t>カンキョウ</t>
    </rPh>
    <rPh sb="147" eb="149">
      <t>ホゼン</t>
    </rPh>
    <rPh sb="149" eb="151">
      <t>コウキョウ</t>
    </rPh>
    <rPh sb="151" eb="154">
      <t>ゲスイドウ</t>
    </rPh>
    <rPh sb="170" eb="172">
      <t>イジ</t>
    </rPh>
    <rPh sb="172" eb="174">
      <t>カンリ</t>
    </rPh>
    <rPh sb="203" eb="206">
      <t>アンテイテキ</t>
    </rPh>
    <rPh sb="207" eb="209">
      <t>ジギョウ</t>
    </rPh>
    <rPh sb="209" eb="211">
      <t>ウンエイ</t>
    </rPh>
    <rPh sb="212" eb="213">
      <t>ツト</t>
    </rPh>
    <rPh sb="215" eb="217">
      <t>ヒツヨウ</t>
    </rPh>
    <rPh sb="224" eb="226">
      <t>フダン</t>
    </rPh>
    <rPh sb="226" eb="227">
      <t>メ</t>
    </rPh>
    <rPh sb="235" eb="238">
      <t>ゲスイドウ</t>
    </rPh>
    <rPh sb="238" eb="240">
      <t>シセツ</t>
    </rPh>
    <rPh sb="245" eb="246">
      <t>ア</t>
    </rPh>
    <rPh sb="248" eb="249">
      <t>マエ</t>
    </rPh>
    <rPh sb="257" eb="260">
      <t>タニンゴト</t>
    </rPh>
    <rPh sb="271" eb="274">
      <t>ケイゾクテキ</t>
    </rPh>
    <rPh sb="275" eb="277">
      <t>アンテイ</t>
    </rPh>
    <rPh sb="284" eb="286">
      <t>テイキョウ</t>
    </rPh>
    <rPh sb="295" eb="297">
      <t>シミン</t>
    </rPh>
    <rPh sb="302" eb="304">
      <t>テキカク</t>
    </rPh>
    <rPh sb="305" eb="307">
      <t>ハアク</t>
    </rPh>
    <rPh sb="314" eb="316">
      <t>ジュウヨウ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</si>
</sst>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1581312"/>
        <c:axId val="161591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0.13</c:v>
                </c:pt>
                <c:pt idx="1">
                  <c:v>0.17</c:v>
                </c:pt>
                <c:pt idx="2">
                  <c:v>0.12</c:v>
                </c:pt>
                <c:pt idx="3">
                  <c:v>0.11</c:v>
                </c:pt>
                <c:pt idx="4">
                  <c:v>0.16</c:v>
                </c:pt>
              </c:numCache>
            </c:numRef>
          </c:val>
          <c:smooth val="0"/>
        </c:ser>
        <c:dLbls>
          <c:showLegendKey val="0"/>
          <c:showVal val="0"/>
          <c:showCatName val="0"/>
          <c:showSerName val="0"/>
          <c:showPercent val="0"/>
          <c:showBubbleSize val="0"/>
        </c:dLbls>
        <c:marker val="1"/>
        <c:smooth val="0"/>
        <c:axId val="161581312"/>
        <c:axId val="161591680"/>
      </c:lineChart>
      <c:dateAx>
        <c:axId val="161581312"/>
        <c:scaling>
          <c:orientation val="minMax"/>
        </c:scaling>
        <c:delete val="1"/>
        <c:axPos val="b"/>
        <c:numFmt formatCode="ge" sourceLinked="1"/>
        <c:majorTickMark val="none"/>
        <c:minorTickMark val="none"/>
        <c:tickLblPos val="none"/>
        <c:crossAx val="161591680"/>
        <c:crosses val="autoZero"/>
        <c:auto val="1"/>
        <c:lblOffset val="100"/>
        <c:baseTimeUnit val="years"/>
      </c:dateAx>
      <c:valAx>
        <c:axId val="161591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58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57.63</c:v>
                </c:pt>
                <c:pt idx="1">
                  <c:v>29.44</c:v>
                </c:pt>
                <c:pt idx="2">
                  <c:v>29.99</c:v>
                </c:pt>
                <c:pt idx="3">
                  <c:v>30.27</c:v>
                </c:pt>
                <c:pt idx="4">
                  <c:v>31.66</c:v>
                </c:pt>
              </c:numCache>
            </c:numRef>
          </c:val>
        </c:ser>
        <c:dLbls>
          <c:showLegendKey val="0"/>
          <c:showVal val="0"/>
          <c:showCatName val="0"/>
          <c:showSerName val="0"/>
          <c:showPercent val="0"/>
          <c:showBubbleSize val="0"/>
        </c:dLbls>
        <c:gapWidth val="150"/>
        <c:axId val="167672448"/>
        <c:axId val="167699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54.91</c:v>
                </c:pt>
                <c:pt idx="1">
                  <c:v>51.83</c:v>
                </c:pt>
                <c:pt idx="2">
                  <c:v>50.27</c:v>
                </c:pt>
                <c:pt idx="3">
                  <c:v>51.08</c:v>
                </c:pt>
                <c:pt idx="4">
                  <c:v>49.75</c:v>
                </c:pt>
              </c:numCache>
            </c:numRef>
          </c:val>
          <c:smooth val="0"/>
        </c:ser>
        <c:dLbls>
          <c:showLegendKey val="0"/>
          <c:showVal val="0"/>
          <c:showCatName val="0"/>
          <c:showSerName val="0"/>
          <c:showPercent val="0"/>
          <c:showBubbleSize val="0"/>
        </c:dLbls>
        <c:marker val="1"/>
        <c:smooth val="0"/>
        <c:axId val="167672448"/>
        <c:axId val="167699200"/>
      </c:lineChart>
      <c:dateAx>
        <c:axId val="167672448"/>
        <c:scaling>
          <c:orientation val="minMax"/>
        </c:scaling>
        <c:delete val="1"/>
        <c:axPos val="b"/>
        <c:numFmt formatCode="ge" sourceLinked="1"/>
        <c:majorTickMark val="none"/>
        <c:minorTickMark val="none"/>
        <c:tickLblPos val="none"/>
        <c:crossAx val="167699200"/>
        <c:crosses val="autoZero"/>
        <c:auto val="1"/>
        <c:lblOffset val="100"/>
        <c:baseTimeUnit val="years"/>
      </c:dateAx>
      <c:valAx>
        <c:axId val="167699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67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85.17</c:v>
                </c:pt>
                <c:pt idx="1">
                  <c:v>87.35</c:v>
                </c:pt>
                <c:pt idx="2">
                  <c:v>88.12</c:v>
                </c:pt>
                <c:pt idx="3">
                  <c:v>89.61</c:v>
                </c:pt>
                <c:pt idx="4">
                  <c:v>89.99</c:v>
                </c:pt>
              </c:numCache>
            </c:numRef>
          </c:val>
        </c:ser>
        <c:dLbls>
          <c:showLegendKey val="0"/>
          <c:showVal val="0"/>
          <c:showCatName val="0"/>
          <c:showSerName val="0"/>
          <c:showPercent val="0"/>
          <c:showBubbleSize val="0"/>
        </c:dLbls>
        <c:gapWidth val="150"/>
        <c:axId val="167389440"/>
        <c:axId val="16739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89.2</c:v>
                </c:pt>
                <c:pt idx="1">
                  <c:v>88.67</c:v>
                </c:pt>
                <c:pt idx="2">
                  <c:v>89.13</c:v>
                </c:pt>
                <c:pt idx="3">
                  <c:v>88.59</c:v>
                </c:pt>
                <c:pt idx="4">
                  <c:v>87.85</c:v>
                </c:pt>
              </c:numCache>
            </c:numRef>
          </c:val>
          <c:smooth val="0"/>
        </c:ser>
        <c:dLbls>
          <c:showLegendKey val="0"/>
          <c:showVal val="0"/>
          <c:showCatName val="0"/>
          <c:showSerName val="0"/>
          <c:showPercent val="0"/>
          <c:showBubbleSize val="0"/>
        </c:dLbls>
        <c:marker val="1"/>
        <c:smooth val="0"/>
        <c:axId val="167389440"/>
        <c:axId val="167395712"/>
      </c:lineChart>
      <c:dateAx>
        <c:axId val="167389440"/>
        <c:scaling>
          <c:orientation val="minMax"/>
        </c:scaling>
        <c:delete val="1"/>
        <c:axPos val="b"/>
        <c:numFmt formatCode="ge" sourceLinked="1"/>
        <c:majorTickMark val="none"/>
        <c:minorTickMark val="none"/>
        <c:tickLblPos val="none"/>
        <c:crossAx val="167395712"/>
        <c:crosses val="autoZero"/>
        <c:auto val="1"/>
        <c:lblOffset val="100"/>
        <c:baseTimeUnit val="years"/>
      </c:dateAx>
      <c:valAx>
        <c:axId val="1673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38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53.38</c:v>
                </c:pt>
                <c:pt idx="1">
                  <c:v>51.55</c:v>
                </c:pt>
                <c:pt idx="2">
                  <c:v>50.05</c:v>
                </c:pt>
                <c:pt idx="3">
                  <c:v>47.23</c:v>
                </c:pt>
                <c:pt idx="4">
                  <c:v>45.84</c:v>
                </c:pt>
              </c:numCache>
            </c:numRef>
          </c:val>
        </c:ser>
        <c:dLbls>
          <c:showLegendKey val="0"/>
          <c:showVal val="0"/>
          <c:showCatName val="0"/>
          <c:showSerName val="0"/>
          <c:showPercent val="0"/>
          <c:showBubbleSize val="0"/>
        </c:dLbls>
        <c:gapWidth val="150"/>
        <c:axId val="161752960"/>
        <c:axId val="16176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1752960"/>
        <c:axId val="161763328"/>
      </c:lineChart>
      <c:dateAx>
        <c:axId val="161752960"/>
        <c:scaling>
          <c:orientation val="minMax"/>
        </c:scaling>
        <c:delete val="1"/>
        <c:axPos val="b"/>
        <c:numFmt formatCode="ge" sourceLinked="1"/>
        <c:majorTickMark val="none"/>
        <c:minorTickMark val="none"/>
        <c:tickLblPos val="none"/>
        <c:crossAx val="161763328"/>
        <c:crosses val="autoZero"/>
        <c:auto val="1"/>
        <c:lblOffset val="100"/>
        <c:baseTimeUnit val="years"/>
      </c:dateAx>
      <c:valAx>
        <c:axId val="16176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752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1789440"/>
        <c:axId val="161791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1789440"/>
        <c:axId val="161791360"/>
      </c:lineChart>
      <c:dateAx>
        <c:axId val="161789440"/>
        <c:scaling>
          <c:orientation val="minMax"/>
        </c:scaling>
        <c:delete val="1"/>
        <c:axPos val="b"/>
        <c:numFmt formatCode="ge" sourceLinked="1"/>
        <c:majorTickMark val="none"/>
        <c:minorTickMark val="none"/>
        <c:tickLblPos val="none"/>
        <c:crossAx val="161791360"/>
        <c:crosses val="autoZero"/>
        <c:auto val="1"/>
        <c:lblOffset val="100"/>
        <c:baseTimeUnit val="years"/>
      </c:dateAx>
      <c:valAx>
        <c:axId val="16179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78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7130240"/>
        <c:axId val="167132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7130240"/>
        <c:axId val="167132160"/>
      </c:lineChart>
      <c:dateAx>
        <c:axId val="167130240"/>
        <c:scaling>
          <c:orientation val="minMax"/>
        </c:scaling>
        <c:delete val="1"/>
        <c:axPos val="b"/>
        <c:numFmt formatCode="ge" sourceLinked="1"/>
        <c:majorTickMark val="none"/>
        <c:minorTickMark val="none"/>
        <c:tickLblPos val="none"/>
        <c:crossAx val="167132160"/>
        <c:crosses val="autoZero"/>
        <c:auto val="1"/>
        <c:lblOffset val="100"/>
        <c:baseTimeUnit val="years"/>
      </c:dateAx>
      <c:valAx>
        <c:axId val="167132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13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7187584"/>
        <c:axId val="16718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7187584"/>
        <c:axId val="167189504"/>
      </c:lineChart>
      <c:dateAx>
        <c:axId val="167187584"/>
        <c:scaling>
          <c:orientation val="minMax"/>
        </c:scaling>
        <c:delete val="1"/>
        <c:axPos val="b"/>
        <c:numFmt formatCode="ge" sourceLinked="1"/>
        <c:majorTickMark val="none"/>
        <c:minorTickMark val="none"/>
        <c:tickLblPos val="none"/>
        <c:crossAx val="167189504"/>
        <c:crosses val="autoZero"/>
        <c:auto val="1"/>
        <c:lblOffset val="100"/>
        <c:baseTimeUnit val="years"/>
      </c:dateAx>
      <c:valAx>
        <c:axId val="16718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18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7219968"/>
        <c:axId val="167221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7219968"/>
        <c:axId val="167221888"/>
      </c:lineChart>
      <c:dateAx>
        <c:axId val="167219968"/>
        <c:scaling>
          <c:orientation val="minMax"/>
        </c:scaling>
        <c:delete val="1"/>
        <c:axPos val="b"/>
        <c:numFmt formatCode="ge" sourceLinked="1"/>
        <c:majorTickMark val="none"/>
        <c:minorTickMark val="none"/>
        <c:tickLblPos val="none"/>
        <c:crossAx val="167221888"/>
        <c:crosses val="autoZero"/>
        <c:auto val="1"/>
        <c:lblOffset val="100"/>
        <c:baseTimeUnit val="years"/>
      </c:dateAx>
      <c:valAx>
        <c:axId val="167221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21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2743.72</c:v>
                </c:pt>
                <c:pt idx="1">
                  <c:v>2484.06</c:v>
                </c:pt>
                <c:pt idx="2">
                  <c:v>2302.5300000000002</c:v>
                </c:pt>
                <c:pt idx="3">
                  <c:v>2093.75</c:v>
                </c:pt>
                <c:pt idx="4">
                  <c:v>2084.39</c:v>
                </c:pt>
              </c:numCache>
            </c:numRef>
          </c:val>
        </c:ser>
        <c:dLbls>
          <c:showLegendKey val="0"/>
          <c:showVal val="0"/>
          <c:showCatName val="0"/>
          <c:showSerName val="0"/>
          <c:showPercent val="0"/>
          <c:showBubbleSize val="0"/>
        </c:dLbls>
        <c:gapWidth val="150"/>
        <c:axId val="167248256"/>
        <c:axId val="16725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1258.6099999999999</c:v>
                </c:pt>
                <c:pt idx="1">
                  <c:v>1252.8800000000001</c:v>
                </c:pt>
                <c:pt idx="2">
                  <c:v>1119.4100000000001</c:v>
                </c:pt>
                <c:pt idx="3">
                  <c:v>1067.74</c:v>
                </c:pt>
                <c:pt idx="4">
                  <c:v>1018.27</c:v>
                </c:pt>
              </c:numCache>
            </c:numRef>
          </c:val>
          <c:smooth val="0"/>
        </c:ser>
        <c:dLbls>
          <c:showLegendKey val="0"/>
          <c:showVal val="0"/>
          <c:showCatName val="0"/>
          <c:showSerName val="0"/>
          <c:showPercent val="0"/>
          <c:showBubbleSize val="0"/>
        </c:dLbls>
        <c:marker val="1"/>
        <c:smooth val="0"/>
        <c:axId val="167248256"/>
        <c:axId val="167250176"/>
      </c:lineChart>
      <c:dateAx>
        <c:axId val="167248256"/>
        <c:scaling>
          <c:orientation val="minMax"/>
        </c:scaling>
        <c:delete val="1"/>
        <c:axPos val="b"/>
        <c:numFmt formatCode="ge" sourceLinked="1"/>
        <c:majorTickMark val="none"/>
        <c:minorTickMark val="none"/>
        <c:tickLblPos val="none"/>
        <c:crossAx val="167250176"/>
        <c:crosses val="autoZero"/>
        <c:auto val="1"/>
        <c:lblOffset val="100"/>
        <c:baseTimeUnit val="years"/>
      </c:dateAx>
      <c:valAx>
        <c:axId val="16725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24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28.09</c:v>
                </c:pt>
                <c:pt idx="1">
                  <c:v>30.82</c:v>
                </c:pt>
                <c:pt idx="2">
                  <c:v>29.96</c:v>
                </c:pt>
                <c:pt idx="3">
                  <c:v>31.76</c:v>
                </c:pt>
                <c:pt idx="4">
                  <c:v>32.409999999999997</c:v>
                </c:pt>
              </c:numCache>
            </c:numRef>
          </c:val>
        </c:ser>
        <c:dLbls>
          <c:showLegendKey val="0"/>
          <c:showVal val="0"/>
          <c:showCatName val="0"/>
          <c:showSerName val="0"/>
          <c:showPercent val="0"/>
          <c:showBubbleSize val="0"/>
        </c:dLbls>
        <c:gapWidth val="150"/>
        <c:axId val="167292928"/>
        <c:axId val="167294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66.02</c:v>
                </c:pt>
                <c:pt idx="1">
                  <c:v>66.87</c:v>
                </c:pt>
                <c:pt idx="2">
                  <c:v>71.349999999999994</c:v>
                </c:pt>
                <c:pt idx="3">
                  <c:v>73.569999999999993</c:v>
                </c:pt>
                <c:pt idx="4">
                  <c:v>71.569999999999993</c:v>
                </c:pt>
              </c:numCache>
            </c:numRef>
          </c:val>
          <c:smooth val="0"/>
        </c:ser>
        <c:dLbls>
          <c:showLegendKey val="0"/>
          <c:showVal val="0"/>
          <c:showCatName val="0"/>
          <c:showSerName val="0"/>
          <c:showPercent val="0"/>
          <c:showBubbleSize val="0"/>
        </c:dLbls>
        <c:marker val="1"/>
        <c:smooth val="0"/>
        <c:axId val="167292928"/>
        <c:axId val="167294848"/>
      </c:lineChart>
      <c:dateAx>
        <c:axId val="167292928"/>
        <c:scaling>
          <c:orientation val="minMax"/>
        </c:scaling>
        <c:delete val="1"/>
        <c:axPos val="b"/>
        <c:numFmt formatCode="ge" sourceLinked="1"/>
        <c:majorTickMark val="none"/>
        <c:minorTickMark val="none"/>
        <c:tickLblPos val="none"/>
        <c:crossAx val="167294848"/>
        <c:crosses val="autoZero"/>
        <c:auto val="1"/>
        <c:lblOffset val="100"/>
        <c:baseTimeUnit val="years"/>
      </c:dateAx>
      <c:valAx>
        <c:axId val="16729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292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467.21</c:v>
                </c:pt>
                <c:pt idx="1">
                  <c:v>468.63</c:v>
                </c:pt>
                <c:pt idx="2">
                  <c:v>476.48</c:v>
                </c:pt>
                <c:pt idx="3">
                  <c:v>462.75</c:v>
                </c:pt>
                <c:pt idx="4">
                  <c:v>452.61</c:v>
                </c:pt>
              </c:numCache>
            </c:numRef>
          </c:val>
        </c:ser>
        <c:dLbls>
          <c:showLegendKey val="0"/>
          <c:showVal val="0"/>
          <c:showCatName val="0"/>
          <c:showSerName val="0"/>
          <c:showPercent val="0"/>
          <c:showBubbleSize val="0"/>
        </c:dLbls>
        <c:gapWidth val="150"/>
        <c:axId val="167652352"/>
        <c:axId val="167658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196.8</c:v>
                </c:pt>
                <c:pt idx="1">
                  <c:v>195.15</c:v>
                </c:pt>
                <c:pt idx="2">
                  <c:v>182.55</c:v>
                </c:pt>
                <c:pt idx="3">
                  <c:v>184.87</c:v>
                </c:pt>
                <c:pt idx="4">
                  <c:v>195.88</c:v>
                </c:pt>
              </c:numCache>
            </c:numRef>
          </c:val>
          <c:smooth val="0"/>
        </c:ser>
        <c:dLbls>
          <c:showLegendKey val="0"/>
          <c:showVal val="0"/>
          <c:showCatName val="0"/>
          <c:showSerName val="0"/>
          <c:showPercent val="0"/>
          <c:showBubbleSize val="0"/>
        </c:dLbls>
        <c:marker val="1"/>
        <c:smooth val="0"/>
        <c:axId val="167652352"/>
        <c:axId val="167658624"/>
      </c:lineChart>
      <c:dateAx>
        <c:axId val="167652352"/>
        <c:scaling>
          <c:orientation val="minMax"/>
        </c:scaling>
        <c:delete val="1"/>
        <c:axPos val="b"/>
        <c:numFmt formatCode="ge" sourceLinked="1"/>
        <c:majorTickMark val="none"/>
        <c:minorTickMark val="none"/>
        <c:tickLblPos val="none"/>
        <c:crossAx val="167658624"/>
        <c:crosses val="autoZero"/>
        <c:auto val="1"/>
        <c:lblOffset val="100"/>
        <c:baseTimeUnit val="years"/>
      </c:dateAx>
      <c:valAx>
        <c:axId val="16765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65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伊予市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Cb2</v>
      </c>
      <c r="X8" s="46"/>
      <c r="Y8" s="46"/>
      <c r="Z8" s="46"/>
      <c r="AA8" s="46"/>
      <c r="AB8" s="46"/>
      <c r="AC8" s="46"/>
      <c r="AD8" s="3"/>
      <c r="AE8" s="3"/>
      <c r="AF8" s="3"/>
      <c r="AG8" s="3"/>
      <c r="AH8" s="3"/>
      <c r="AI8" s="3"/>
      <c r="AJ8" s="3"/>
      <c r="AK8" s="3"/>
      <c r="AL8" s="47">
        <f>データ!R6</f>
        <v>38170</v>
      </c>
      <c r="AM8" s="47"/>
      <c r="AN8" s="47"/>
      <c r="AO8" s="47"/>
      <c r="AP8" s="47"/>
      <c r="AQ8" s="47"/>
      <c r="AR8" s="47"/>
      <c r="AS8" s="47"/>
      <c r="AT8" s="43">
        <f>データ!S6</f>
        <v>194.44</v>
      </c>
      <c r="AU8" s="43"/>
      <c r="AV8" s="43"/>
      <c r="AW8" s="43"/>
      <c r="AX8" s="43"/>
      <c r="AY8" s="43"/>
      <c r="AZ8" s="43"/>
      <c r="BA8" s="43"/>
      <c r="BB8" s="43">
        <f>データ!T6</f>
        <v>196.31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46.75</v>
      </c>
      <c r="Q10" s="43"/>
      <c r="R10" s="43"/>
      <c r="S10" s="43"/>
      <c r="T10" s="43"/>
      <c r="U10" s="43"/>
      <c r="V10" s="43"/>
      <c r="W10" s="43">
        <f>データ!P6</f>
        <v>96.78</v>
      </c>
      <c r="X10" s="43"/>
      <c r="Y10" s="43"/>
      <c r="Z10" s="43"/>
      <c r="AA10" s="43"/>
      <c r="AB10" s="43"/>
      <c r="AC10" s="43"/>
      <c r="AD10" s="47">
        <f>データ!Q6</f>
        <v>2520</v>
      </c>
      <c r="AE10" s="47"/>
      <c r="AF10" s="47"/>
      <c r="AG10" s="47"/>
      <c r="AH10" s="47"/>
      <c r="AI10" s="47"/>
      <c r="AJ10" s="47"/>
      <c r="AK10" s="2"/>
      <c r="AL10" s="47">
        <f>データ!U6</f>
        <v>17787</v>
      </c>
      <c r="AM10" s="47"/>
      <c r="AN10" s="47"/>
      <c r="AO10" s="47"/>
      <c r="AP10" s="47"/>
      <c r="AQ10" s="47"/>
      <c r="AR10" s="47"/>
      <c r="AS10" s="47"/>
      <c r="AT10" s="43">
        <f>データ!V6</f>
        <v>3.53</v>
      </c>
      <c r="AU10" s="43"/>
      <c r="AV10" s="43"/>
      <c r="AW10" s="43"/>
      <c r="AX10" s="43"/>
      <c r="AY10" s="43"/>
      <c r="AZ10" s="43"/>
      <c r="BA10" s="43"/>
      <c r="BB10" s="43">
        <f>データ!W6</f>
        <v>5038.8100000000004</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382108</v>
      </c>
      <c r="D6" s="31">
        <f t="shared" si="3"/>
        <v>47</v>
      </c>
      <c r="E6" s="31">
        <f t="shared" si="3"/>
        <v>17</v>
      </c>
      <c r="F6" s="31">
        <f t="shared" si="3"/>
        <v>1</v>
      </c>
      <c r="G6" s="31">
        <f t="shared" si="3"/>
        <v>0</v>
      </c>
      <c r="H6" s="31" t="str">
        <f t="shared" si="3"/>
        <v>愛媛県　伊予市</v>
      </c>
      <c r="I6" s="31" t="str">
        <f t="shared" si="3"/>
        <v>法非適用</v>
      </c>
      <c r="J6" s="31" t="str">
        <f t="shared" si="3"/>
        <v>下水道事業</v>
      </c>
      <c r="K6" s="31" t="str">
        <f t="shared" si="3"/>
        <v>公共下水道</v>
      </c>
      <c r="L6" s="31" t="str">
        <f t="shared" si="3"/>
        <v>Cb2</v>
      </c>
      <c r="M6" s="32" t="str">
        <f t="shared" si="3"/>
        <v>-</v>
      </c>
      <c r="N6" s="32" t="str">
        <f t="shared" si="3"/>
        <v>該当数値なし</v>
      </c>
      <c r="O6" s="32">
        <f t="shared" si="3"/>
        <v>46.75</v>
      </c>
      <c r="P6" s="32">
        <f t="shared" si="3"/>
        <v>96.78</v>
      </c>
      <c r="Q6" s="32">
        <f t="shared" si="3"/>
        <v>2520</v>
      </c>
      <c r="R6" s="32">
        <f t="shared" si="3"/>
        <v>38170</v>
      </c>
      <c r="S6" s="32">
        <f t="shared" si="3"/>
        <v>194.44</v>
      </c>
      <c r="T6" s="32">
        <f t="shared" si="3"/>
        <v>196.31</v>
      </c>
      <c r="U6" s="32">
        <f t="shared" si="3"/>
        <v>17787</v>
      </c>
      <c r="V6" s="32">
        <f t="shared" si="3"/>
        <v>3.53</v>
      </c>
      <c r="W6" s="32">
        <f t="shared" si="3"/>
        <v>5038.8100000000004</v>
      </c>
      <c r="X6" s="33">
        <f>IF(X7="",NA(),X7)</f>
        <v>53.38</v>
      </c>
      <c r="Y6" s="33">
        <f t="shared" ref="Y6:AG6" si="4">IF(Y7="",NA(),Y7)</f>
        <v>51.55</v>
      </c>
      <c r="Z6" s="33">
        <f t="shared" si="4"/>
        <v>50.05</v>
      </c>
      <c r="AA6" s="33">
        <f t="shared" si="4"/>
        <v>47.23</v>
      </c>
      <c r="AB6" s="33">
        <f t="shared" si="4"/>
        <v>45.84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2743.72</v>
      </c>
      <c r="BF6" s="33">
        <f t="shared" ref="BF6:BN6" si="7">IF(BF7="",NA(),BF7)</f>
        <v>2484.06</v>
      </c>
      <c r="BG6" s="33">
        <f t="shared" si="7"/>
        <v>2302.5300000000002</v>
      </c>
      <c r="BH6" s="33">
        <f t="shared" si="7"/>
        <v>2093.75</v>
      </c>
      <c r="BI6" s="33">
        <f t="shared" si="7"/>
        <v>2084.39</v>
      </c>
      <c r="BJ6" s="33">
        <f t="shared" si="7"/>
        <v>1258.6099999999999</v>
      </c>
      <c r="BK6" s="33">
        <f t="shared" si="7"/>
        <v>1252.8800000000001</v>
      </c>
      <c r="BL6" s="33">
        <f t="shared" si="7"/>
        <v>1119.4100000000001</v>
      </c>
      <c r="BM6" s="33">
        <f t="shared" si="7"/>
        <v>1067.74</v>
      </c>
      <c r="BN6" s="33">
        <f t="shared" si="7"/>
        <v>1018.27</v>
      </c>
      <c r="BO6" s="32" t="str">
        <f>IF(BO7="","",IF(BO7="-","【-】","【"&amp;SUBSTITUTE(TEXT(BO7,"#,##0.00"),"-","△")&amp;"】"))</f>
        <v>【763.62】</v>
      </c>
      <c r="BP6" s="33">
        <f>IF(BP7="",NA(),BP7)</f>
        <v>28.09</v>
      </c>
      <c r="BQ6" s="33">
        <f t="shared" ref="BQ6:BY6" si="8">IF(BQ7="",NA(),BQ7)</f>
        <v>30.82</v>
      </c>
      <c r="BR6" s="33">
        <f t="shared" si="8"/>
        <v>29.96</v>
      </c>
      <c r="BS6" s="33">
        <f t="shared" si="8"/>
        <v>31.76</v>
      </c>
      <c r="BT6" s="33">
        <f t="shared" si="8"/>
        <v>32.409999999999997</v>
      </c>
      <c r="BU6" s="33">
        <f t="shared" si="8"/>
        <v>66.02</v>
      </c>
      <c r="BV6" s="33">
        <f t="shared" si="8"/>
        <v>66.87</v>
      </c>
      <c r="BW6" s="33">
        <f t="shared" si="8"/>
        <v>71.349999999999994</v>
      </c>
      <c r="BX6" s="33">
        <f t="shared" si="8"/>
        <v>73.569999999999993</v>
      </c>
      <c r="BY6" s="33">
        <f t="shared" si="8"/>
        <v>71.569999999999993</v>
      </c>
      <c r="BZ6" s="32" t="str">
        <f>IF(BZ7="","",IF(BZ7="-","【-】","【"&amp;SUBSTITUTE(TEXT(BZ7,"#,##0.00"),"-","△")&amp;"】"))</f>
        <v>【98.53】</v>
      </c>
      <c r="CA6" s="33">
        <f>IF(CA7="",NA(),CA7)</f>
        <v>467.21</v>
      </c>
      <c r="CB6" s="33">
        <f t="shared" ref="CB6:CJ6" si="9">IF(CB7="",NA(),CB7)</f>
        <v>468.63</v>
      </c>
      <c r="CC6" s="33">
        <f t="shared" si="9"/>
        <v>476.48</v>
      </c>
      <c r="CD6" s="33">
        <f t="shared" si="9"/>
        <v>462.75</v>
      </c>
      <c r="CE6" s="33">
        <f t="shared" si="9"/>
        <v>452.61</v>
      </c>
      <c r="CF6" s="33">
        <f t="shared" si="9"/>
        <v>196.8</v>
      </c>
      <c r="CG6" s="33">
        <f t="shared" si="9"/>
        <v>195.15</v>
      </c>
      <c r="CH6" s="33">
        <f t="shared" si="9"/>
        <v>182.55</v>
      </c>
      <c r="CI6" s="33">
        <f t="shared" si="9"/>
        <v>184.87</v>
      </c>
      <c r="CJ6" s="33">
        <f t="shared" si="9"/>
        <v>195.88</v>
      </c>
      <c r="CK6" s="32" t="str">
        <f>IF(CK7="","",IF(CK7="-","【-】","【"&amp;SUBSTITUTE(TEXT(CK7,"#,##0.00"),"-","△")&amp;"】"))</f>
        <v>【139.70】</v>
      </c>
      <c r="CL6" s="33">
        <f>IF(CL7="",NA(),CL7)</f>
        <v>57.63</v>
      </c>
      <c r="CM6" s="33">
        <f t="shared" ref="CM6:CU6" si="10">IF(CM7="",NA(),CM7)</f>
        <v>29.44</v>
      </c>
      <c r="CN6" s="33">
        <f t="shared" si="10"/>
        <v>29.99</v>
      </c>
      <c r="CO6" s="33">
        <f t="shared" si="10"/>
        <v>30.27</v>
      </c>
      <c r="CP6" s="33">
        <f t="shared" si="10"/>
        <v>31.66</v>
      </c>
      <c r="CQ6" s="33">
        <f t="shared" si="10"/>
        <v>54.91</v>
      </c>
      <c r="CR6" s="33">
        <f t="shared" si="10"/>
        <v>51.83</v>
      </c>
      <c r="CS6" s="33">
        <f t="shared" si="10"/>
        <v>50.27</v>
      </c>
      <c r="CT6" s="33">
        <f t="shared" si="10"/>
        <v>51.08</v>
      </c>
      <c r="CU6" s="33">
        <f t="shared" si="10"/>
        <v>49.75</v>
      </c>
      <c r="CV6" s="32" t="str">
        <f>IF(CV7="","",IF(CV7="-","【-】","【"&amp;SUBSTITUTE(TEXT(CV7,"#,##0.00"),"-","△")&amp;"】"))</f>
        <v>【60.01】</v>
      </c>
      <c r="CW6" s="33">
        <f>IF(CW7="",NA(),CW7)</f>
        <v>85.17</v>
      </c>
      <c r="CX6" s="33">
        <f t="shared" ref="CX6:DF6" si="11">IF(CX7="",NA(),CX7)</f>
        <v>87.35</v>
      </c>
      <c r="CY6" s="33">
        <f t="shared" si="11"/>
        <v>88.12</v>
      </c>
      <c r="CZ6" s="33">
        <f t="shared" si="11"/>
        <v>89.61</v>
      </c>
      <c r="DA6" s="33">
        <f t="shared" si="11"/>
        <v>89.99</v>
      </c>
      <c r="DB6" s="33">
        <f t="shared" si="11"/>
        <v>89.2</v>
      </c>
      <c r="DC6" s="33">
        <f t="shared" si="11"/>
        <v>88.67</v>
      </c>
      <c r="DD6" s="33">
        <f t="shared" si="11"/>
        <v>89.13</v>
      </c>
      <c r="DE6" s="33">
        <f t="shared" si="11"/>
        <v>88.59</v>
      </c>
      <c r="DF6" s="33">
        <f t="shared" si="11"/>
        <v>87.85</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0.13</v>
      </c>
      <c r="EJ6" s="33">
        <f t="shared" si="14"/>
        <v>0.17</v>
      </c>
      <c r="EK6" s="33">
        <f t="shared" si="14"/>
        <v>0.12</v>
      </c>
      <c r="EL6" s="33">
        <f t="shared" si="14"/>
        <v>0.11</v>
      </c>
      <c r="EM6" s="33">
        <f t="shared" si="14"/>
        <v>0.16</v>
      </c>
      <c r="EN6" s="32" t="str">
        <f>IF(EN7="","",IF(EN7="-","【-】","【"&amp;SUBSTITUTE(TEXT(EN7,"#,##0.00"),"-","△")&amp;"】"))</f>
        <v>【0.23】</v>
      </c>
    </row>
    <row r="7" spans="1:144" s="34" customFormat="1">
      <c r="A7" s="26"/>
      <c r="B7" s="35">
        <v>2015</v>
      </c>
      <c r="C7" s="35">
        <v>382108</v>
      </c>
      <c r="D7" s="35">
        <v>47</v>
      </c>
      <c r="E7" s="35">
        <v>17</v>
      </c>
      <c r="F7" s="35">
        <v>1</v>
      </c>
      <c r="G7" s="35">
        <v>0</v>
      </c>
      <c r="H7" s="35" t="s">
        <v>96</v>
      </c>
      <c r="I7" s="35" t="s">
        <v>97</v>
      </c>
      <c r="J7" s="35" t="s">
        <v>98</v>
      </c>
      <c r="K7" s="35" t="s">
        <v>99</v>
      </c>
      <c r="L7" s="35" t="s">
        <v>100</v>
      </c>
      <c r="M7" s="36" t="s">
        <v>101</v>
      </c>
      <c r="N7" s="36" t="s">
        <v>102</v>
      </c>
      <c r="O7" s="36">
        <v>46.75</v>
      </c>
      <c r="P7" s="36">
        <v>96.78</v>
      </c>
      <c r="Q7" s="36">
        <v>2520</v>
      </c>
      <c r="R7" s="36">
        <v>38170</v>
      </c>
      <c r="S7" s="36">
        <v>194.44</v>
      </c>
      <c r="T7" s="36">
        <v>196.31</v>
      </c>
      <c r="U7" s="36">
        <v>17787</v>
      </c>
      <c r="V7" s="36">
        <v>3.53</v>
      </c>
      <c r="W7" s="36">
        <v>5038.8100000000004</v>
      </c>
      <c r="X7" s="36">
        <v>53.38</v>
      </c>
      <c r="Y7" s="36">
        <v>51.55</v>
      </c>
      <c r="Z7" s="36">
        <v>50.05</v>
      </c>
      <c r="AA7" s="36">
        <v>47.23</v>
      </c>
      <c r="AB7" s="36">
        <v>45.84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2743.72</v>
      </c>
      <c r="BF7" s="36">
        <v>2484.06</v>
      </c>
      <c r="BG7" s="36">
        <v>2302.5300000000002</v>
      </c>
      <c r="BH7" s="36">
        <v>2093.75</v>
      </c>
      <c r="BI7" s="36">
        <v>2084.39</v>
      </c>
      <c r="BJ7" s="36">
        <v>1258.6099999999999</v>
      </c>
      <c r="BK7" s="36">
        <v>1252.8800000000001</v>
      </c>
      <c r="BL7" s="36">
        <v>1119.4100000000001</v>
      </c>
      <c r="BM7" s="36">
        <v>1067.74</v>
      </c>
      <c r="BN7" s="36">
        <v>1018.27</v>
      </c>
      <c r="BO7" s="36">
        <v>763.62</v>
      </c>
      <c r="BP7" s="36">
        <v>28.09</v>
      </c>
      <c r="BQ7" s="36">
        <v>30.82</v>
      </c>
      <c r="BR7" s="36">
        <v>29.96</v>
      </c>
      <c r="BS7" s="36">
        <v>31.76</v>
      </c>
      <c r="BT7" s="36">
        <v>32.409999999999997</v>
      </c>
      <c r="BU7" s="36">
        <v>66.02</v>
      </c>
      <c r="BV7" s="36">
        <v>66.87</v>
      </c>
      <c r="BW7" s="36">
        <v>71.349999999999994</v>
      </c>
      <c r="BX7" s="36">
        <v>73.569999999999993</v>
      </c>
      <c r="BY7" s="36">
        <v>71.569999999999993</v>
      </c>
      <c r="BZ7" s="36">
        <v>98.53</v>
      </c>
      <c r="CA7" s="36">
        <v>467.21</v>
      </c>
      <c r="CB7" s="36">
        <v>468.63</v>
      </c>
      <c r="CC7" s="36">
        <v>476.48</v>
      </c>
      <c r="CD7" s="36">
        <v>462.75</v>
      </c>
      <c r="CE7" s="36">
        <v>452.61</v>
      </c>
      <c r="CF7" s="36">
        <v>196.8</v>
      </c>
      <c r="CG7" s="36">
        <v>195.15</v>
      </c>
      <c r="CH7" s="36">
        <v>182.55</v>
      </c>
      <c r="CI7" s="36">
        <v>184.87</v>
      </c>
      <c r="CJ7" s="36">
        <v>195.88</v>
      </c>
      <c r="CK7" s="36">
        <v>139.69999999999999</v>
      </c>
      <c r="CL7" s="36">
        <v>57.63</v>
      </c>
      <c r="CM7" s="36">
        <v>29.44</v>
      </c>
      <c r="CN7" s="36">
        <v>29.99</v>
      </c>
      <c r="CO7" s="36">
        <v>30.27</v>
      </c>
      <c r="CP7" s="36">
        <v>31.66</v>
      </c>
      <c r="CQ7" s="36">
        <v>54.91</v>
      </c>
      <c r="CR7" s="36">
        <v>51.83</v>
      </c>
      <c r="CS7" s="36">
        <v>50.27</v>
      </c>
      <c r="CT7" s="36">
        <v>51.08</v>
      </c>
      <c r="CU7" s="36">
        <v>49.75</v>
      </c>
      <c r="CV7" s="36">
        <v>60.01</v>
      </c>
      <c r="CW7" s="36">
        <v>85.17</v>
      </c>
      <c r="CX7" s="36">
        <v>87.35</v>
      </c>
      <c r="CY7" s="36">
        <v>88.12</v>
      </c>
      <c r="CZ7" s="36">
        <v>89.61</v>
      </c>
      <c r="DA7" s="36">
        <v>89.99</v>
      </c>
      <c r="DB7" s="36">
        <v>89.2</v>
      </c>
      <c r="DC7" s="36">
        <v>88.67</v>
      </c>
      <c r="DD7" s="36">
        <v>89.13</v>
      </c>
      <c r="DE7" s="36">
        <v>88.59</v>
      </c>
      <c r="DF7" s="36">
        <v>87.85</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0.13</v>
      </c>
      <c r="EJ7" s="36">
        <v>0.17</v>
      </c>
      <c r="EK7" s="36">
        <v>0.12</v>
      </c>
      <c r="EL7" s="36">
        <v>0.11</v>
      </c>
      <c r="EM7" s="36">
        <v>0.16</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2017-02-13T00:35:23Z</cp:lastPrinted>
  <dcterms:created xsi:type="dcterms:W3CDTF">2017-02-08T02:54:23Z</dcterms:created>
  <dcterms:modified xsi:type="dcterms:W3CDTF">2017-02-21T04:13:06Z</dcterms:modified>
  <cp:category/>
</cp:coreProperties>
</file>