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<sst xmlns="http://schemas.openxmlformats.org/spreadsheetml/2006/main" count="221" uniqueCount="111">
  <si>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</si>
  <si>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</si>
  <si>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</si>
  <si>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</si>
  <si>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</si>
  <si>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</si>
  <si>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</si>
  <si>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</si>
  <si>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</si>
  <si>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</si>
  <si>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</si>
  <si>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</si>
  <si>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</si>
  <si>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</si>
  <si>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</si>
  <si>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</si>
  <si>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</si>
  <si>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</si>
  <si>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</si>
  <si>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</si>
  <si>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</si>
  <si>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</si>
  <si>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</si>
  <si>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</si>
  <si>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</si>
  <si>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</si>
  <si>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</si>
  <si>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</si>
  <si>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</si>
  <si>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</si>
  <si>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</si>
  <si>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</si>
  <si>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</si>
  <si>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</si>
  <si>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</si>
  <si>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</si>
  <si>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</si>
  <si>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</si>
  <si>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</si>
  <si>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</si>
  <si>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</si>
  <si>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</si>
  <si>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</si>
  <si>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</si>
  <si>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</si>
  <si>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</si>
  <si>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</si>
  <si>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</si>
  <si>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</si>
  <si>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</si>
  <si>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</si>
  <si>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</si>
  <si>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</si>
  <si>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</si>
  <si>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</si>
  <si>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</si>
  <si>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</si>
  <si>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</si>
  <si>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</si>
  <si>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</si>
  <si>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</si>
  <si>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</si>
  <si>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</si>
  <si>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</si>
  <si>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</si>
  <si>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</si>
  <si>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</si>
  <si>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</si>
  <si>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</si>
  <si>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</si>
  <si>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</si>
  <si>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</si>
  <si>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</si>
  <si>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</si>
  <si>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</si>
  <si>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</si>
  <si>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</si>
  <si>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</si>
  <si>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</si>
  <si>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</si>
  <si>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</si>
  <si>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</si>
  <si>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</si>
  <si>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</si>
  <si>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</si>
  <si>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</si>
  <si>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</si>
  <si>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</si>
  <si>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</si>
  <si>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</si>
  <si>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</si>
  <si>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</si>
  <si>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</si>
  <si>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</si>
  <si>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</si>
  <si>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</si>
  <si>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伊予市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</si>
  <si>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</si>
  <si>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</si>
  <si>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</si>
  <si>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</si>
  <si>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</si>
  <si>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</si>
  <si>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</si>
  <si>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</si>
  <si>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</si>
  <si>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</si>
  <si>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</si>
  <si>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企業債残高対事業規模比率は類似団体より若干高いが、佐礼谷地区、大平地区につづき、唐川地区の整備・建設が平成２３年度で終了し、企業債の借入れは発生しないため、徐々に減少していく状態になる。
　施設利用率が、平成２５年度に減少しているのは、１系列機械を稼動したためである。
　経費回収率は類似団体より低く、汚水処理原価は高い状況は、使用料収入が大きな要因である。農業集落排水事業も下水道事業と同じく、一般会計との間の適正な負担区分を前提として、独立採算制の原則が適用されているので、使用料収入の確保が必要である。平成１５年から５年周期で料金改正を行っているが、汚水処理原価、経費回収率を総合的に比較検討しなければならない。
　また、料金体系が佐礼谷地区と大平地区・唐川地区と異なっていることも含め、適正化に努める必要がある。
　</t>
    <rPh sb="14" eb="16">
      <t>ルイジ</t>
    </rPh>
    <rPh sb="16" eb="18">
      <t>ダンタイ</t>
    </rPh>
    <rPh sb="20" eb="22">
      <t>ジャッカン</t>
    </rPh>
    <rPh sb="22" eb="23">
      <t>タカ</t>
    </rPh>
    <rPh sb="29" eb="31">
      <t>チク</t>
    </rPh>
    <rPh sb="32" eb="34">
      <t>オオヒラ</t>
    </rPh>
    <rPh sb="34" eb="36">
      <t>チク</t>
    </rPh>
    <rPh sb="41" eb="43">
      <t>カラカワ</t>
    </rPh>
    <rPh sb="43" eb="45">
      <t>チク</t>
    </rPh>
    <rPh sb="46" eb="48">
      <t>セイビ</t>
    </rPh>
    <rPh sb="71" eb="73">
      <t>ハッセイ</t>
    </rPh>
    <rPh sb="79" eb="80">
      <t>ジョ</t>
    </rPh>
    <rPh sb="82" eb="84">
      <t>ゲンショウ</t>
    </rPh>
    <rPh sb="88" eb="90">
      <t>ジョウタイ</t>
    </rPh>
    <rPh sb="96" eb="98">
      <t>シセツ</t>
    </rPh>
    <rPh sb="98" eb="101">
      <t>リヨウリツ</t>
    </rPh>
    <rPh sb="103" eb="105">
      <t>ヘイセイ</t>
    </rPh>
    <rPh sb="107" eb="109">
      <t>ネンド</t>
    </rPh>
    <rPh sb="110" eb="112">
      <t>ゲンショウ</t>
    </rPh>
    <rPh sb="120" eb="122">
      <t>ケイレツ</t>
    </rPh>
    <rPh sb="122" eb="124">
      <t>キカイ</t>
    </rPh>
    <rPh sb="125" eb="127">
      <t>カドウ</t>
    </rPh>
    <rPh sb="143" eb="145">
      <t>ルイジ</t>
    </rPh>
    <rPh sb="145" eb="147">
      <t>ダンタイ</t>
    </rPh>
    <rPh sb="149" eb="150">
      <t>ヒク</t>
    </rPh>
    <rPh sb="159" eb="160">
      <t>タカ</t>
    </rPh>
    <rPh sb="161" eb="163">
      <t>ジョウキョウ</t>
    </rPh>
    <rPh sb="165" eb="168">
      <t>シヨウリョウ</t>
    </rPh>
    <rPh sb="168" eb="170">
      <t>シュウニュウ</t>
    </rPh>
    <rPh sb="171" eb="172">
      <t>オオ</t>
    </rPh>
    <rPh sb="174" eb="176">
      <t>ヨウイン</t>
    </rPh>
    <rPh sb="180" eb="182">
      <t>ノウギョウ</t>
    </rPh>
    <rPh sb="182" eb="184">
      <t>シュウラク</t>
    </rPh>
    <rPh sb="184" eb="186">
      <t>ハイスイ</t>
    </rPh>
    <rPh sb="186" eb="188">
      <t>ジギョウ</t>
    </rPh>
    <rPh sb="189" eb="192">
      <t>ゲスイドウ</t>
    </rPh>
    <rPh sb="192" eb="194">
      <t>ジギョウ</t>
    </rPh>
    <rPh sb="195" eb="196">
      <t>オナ</t>
    </rPh>
    <rPh sb="317" eb="319">
      <t>タイケイ</t>
    </rPh>
    <rPh sb="326" eb="327">
      <t>オオ</t>
    </rPh>
    <rPh sb="327" eb="328">
      <t>ヒラ</t>
    </rPh>
    <rPh sb="328" eb="330">
      <t>チク</t>
    </rPh>
    <rPh sb="336" eb="337">
      <t>コト</t>
    </rPh>
    <rPh sb="345" eb="346">
      <t>フク</t>
    </rPh>
    <phoneticPr fontId="4"/>
  </si>
  <si>
    <t>　汚水管渠については、現時点で早期に対策する必要はないと思われる。
　４か所ある処理施設においては、平成６年の供用開始したものが一番古く約２２年が経過し、機械設備や電気設備の更新や修繕を実施し運用している状況である。
　今後、耐用年数を大幅に超える機器が発生するため、施設等のストックマネジメントを踏まえた長寿命化計画の策定が必要となってくる。</t>
    <rPh sb="15" eb="17">
      <t>ソウキ</t>
    </rPh>
    <rPh sb="28" eb="29">
      <t>オモ</t>
    </rPh>
    <rPh sb="37" eb="38">
      <t>ショ</t>
    </rPh>
    <rPh sb="40" eb="42">
      <t>ショリ</t>
    </rPh>
    <rPh sb="42" eb="44">
      <t>シセツ</t>
    </rPh>
    <rPh sb="64" eb="66">
      <t>イチバン</t>
    </rPh>
    <rPh sb="66" eb="67">
      <t>フル</t>
    </rPh>
    <phoneticPr fontId="4"/>
  </si>
  <si>
    <t>　少子高齢化による人口減少及び節水型社会に伴い、有収水量が減少していくため、料金収入の増加は見込むことができない。そのため、未水洗化世帯への水洗化普及啓発活動を実施し、水洗化率の向上を図る必要がある。これまで概ね５年周期で料金改正を行っているが、現在実施している複数年契約の施設維持管理を公共下水道事業とあわせ包括的契約に見直し経費の縮減に努め、経費回収率、施設利用率を向上していきたい。また、今後は、施設の老朽化による改築更新が必要となるため、長期計画に基づき実施しなければならない。</t>
    <rPh sb="1" eb="3">
      <t>ショウシ</t>
    </rPh>
    <rPh sb="3" eb="6">
      <t>コウレイカ</t>
    </rPh>
    <rPh sb="9" eb="11">
      <t>ジンコウ</t>
    </rPh>
    <rPh sb="11" eb="13">
      <t>ゲンショウ</t>
    </rPh>
    <rPh sb="13" eb="14">
      <t>オヨ</t>
    </rPh>
    <rPh sb="15" eb="18">
      <t>セッスイガタ</t>
    </rPh>
    <rPh sb="18" eb="20">
      <t>シャカイ</t>
    </rPh>
    <rPh sb="21" eb="22">
      <t>トモナ</t>
    </rPh>
    <rPh sb="38" eb="40">
      <t>リョウキン</t>
    </rPh>
    <rPh sb="40" eb="42">
      <t>シュウニュウ</t>
    </rPh>
    <rPh sb="43" eb="45">
      <t>ゾウカ</t>
    </rPh>
    <rPh sb="46" eb="48">
      <t>ミコ</t>
    </rPh>
    <rPh sb="62" eb="63">
      <t>ミ</t>
    </rPh>
    <rPh sb="63" eb="66">
      <t>スイセンカ</t>
    </rPh>
    <rPh sb="66" eb="68">
      <t>セタイ</t>
    </rPh>
    <rPh sb="70" eb="73">
      <t>スイセンカ</t>
    </rPh>
    <rPh sb="73" eb="75">
      <t>フキュウ</t>
    </rPh>
    <rPh sb="75" eb="77">
      <t>ケイハツ</t>
    </rPh>
    <rPh sb="77" eb="79">
      <t>カツドウ</t>
    </rPh>
    <rPh sb="80" eb="82">
      <t>ジッシ</t>
    </rPh>
    <rPh sb="84" eb="87">
      <t>スイセンカ</t>
    </rPh>
    <rPh sb="87" eb="88">
      <t>リツ</t>
    </rPh>
    <rPh sb="89" eb="91">
      <t>コウジョウ</t>
    </rPh>
    <rPh sb="92" eb="93">
      <t>ハカ</t>
    </rPh>
    <rPh sb="94" eb="96">
      <t>ヒツヨウ</t>
    </rPh>
    <rPh sb="104" eb="105">
      <t>オオム</t>
    </rPh>
    <rPh sb="107" eb="108">
      <t>ネン</t>
    </rPh>
    <rPh sb="108" eb="110">
      <t>シュウキ</t>
    </rPh>
    <rPh sb="111" eb="113">
      <t>リョウキン</t>
    </rPh>
    <rPh sb="113" eb="115">
      <t>カイセイ</t>
    </rPh>
    <rPh sb="116" eb="117">
      <t>オコナ</t>
    </rPh>
    <rPh sb="123" eb="125">
      <t>ゲンザイ</t>
    </rPh>
    <rPh sb="125" eb="127">
      <t>ジッシ</t>
    </rPh>
    <rPh sb="131" eb="133">
      <t>フクスウ</t>
    </rPh>
    <rPh sb="133" eb="134">
      <t>トシ</t>
    </rPh>
    <rPh sb="134" eb="136">
      <t>ケイヤク</t>
    </rPh>
    <rPh sb="137" eb="139">
      <t>シセツ</t>
    </rPh>
    <rPh sb="139" eb="141">
      <t>イジ</t>
    </rPh>
    <rPh sb="141" eb="143">
      <t>カンリ</t>
    </rPh>
    <rPh sb="144" eb="146">
      <t>コウキョウ</t>
    </rPh>
    <rPh sb="146" eb="149">
      <t>ゲスイドウ</t>
    </rPh>
    <rPh sb="149" eb="151">
      <t>ジギョウ</t>
    </rPh>
    <rPh sb="155" eb="158">
      <t>ホウカツテキ</t>
    </rPh>
    <rPh sb="158" eb="160">
      <t>ケイヤク</t>
    </rPh>
    <rPh sb="161" eb="163">
      <t>ミナオ</t>
    </rPh>
    <rPh sb="164" eb="166">
      <t>ケイヒ</t>
    </rPh>
    <rPh sb="167" eb="169">
      <t>シュクゲン</t>
    </rPh>
    <rPh sb="170" eb="171">
      <t>ツト</t>
    </rPh>
    <rPh sb="173" eb="175">
      <t>ケイヒ</t>
    </rPh>
    <rPh sb="175" eb="177">
      <t>カイシュウ</t>
    </rPh>
    <rPh sb="177" eb="178">
      <t>リツ</t>
    </rPh>
    <rPh sb="179" eb="181">
      <t>シセツ</t>
    </rPh>
    <rPh sb="181" eb="184">
      <t>リヨウリツ</t>
    </rPh>
    <rPh sb="185" eb="187">
      <t>コウジョウ</t>
    </rPh>
    <rPh sb="197" eb="199">
      <t>コンゴ</t>
    </rPh>
    <rPh sb="201" eb="203">
      <t>シセツ</t>
    </rPh>
    <rPh sb="204" eb="207">
      <t>ロウキュウカ</t>
    </rPh>
    <rPh sb="210" eb="212">
      <t>カイチク</t>
    </rPh>
    <rPh sb="212" eb="214">
      <t>コウシン</t>
    </rPh>
    <rPh sb="215" eb="217">
      <t>ヒツヨウ</t>
    </rPh>
    <rPh sb="223" eb="225">
      <t>チョウキ</t>
    </rPh>
    <rPh sb="225" eb="227">
      <t>ケイカク</t>
    </rPh>
    <rPh sb="228" eb="229">
      <t>モト</t>
    </rPh>
    <rPh sb="231" eb="233">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</si>
</sst>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9481216"/>
        <c:axId val="15949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0.03</c:v>
                </c:pt>
                <c:pt idx="3">
                  <c:v>0.02</c:v>
                </c:pt>
                <c:pt idx="4">
                  <c:v>0.01</c:v>
                </c:pt>
              </c:numCache>
            </c:numRef>
          </c:val>
          <c:smooth val="0"/>
        </c:ser>
        <c:dLbls>
          <c:showLegendKey val="0"/>
          <c:showVal val="0"/>
          <c:showCatName val="0"/>
          <c:showSerName val="0"/>
          <c:showPercent val="0"/>
          <c:showBubbleSize val="0"/>
        </c:dLbls>
        <c:marker val="1"/>
        <c:smooth val="0"/>
        <c:axId val="159481216"/>
        <c:axId val="159491584"/>
      </c:lineChart>
      <c:dateAx>
        <c:axId val="159481216"/>
        <c:scaling>
          <c:orientation val="minMax"/>
        </c:scaling>
        <c:delete val="1"/>
        <c:axPos val="b"/>
        <c:numFmt formatCode="ge" sourceLinked="1"/>
        <c:majorTickMark val="none"/>
        <c:minorTickMark val="none"/>
        <c:tickLblPos val="none"/>
        <c:crossAx val="159491584"/>
        <c:crosses val="autoZero"/>
        <c:auto val="1"/>
        <c:lblOffset val="100"/>
        <c:baseTimeUnit val="years"/>
      </c:dateAx>
      <c:valAx>
        <c:axId val="15949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48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72.319999999999993</c:v>
                </c:pt>
                <c:pt idx="1">
                  <c:v>73.989999999999995</c:v>
                </c:pt>
                <c:pt idx="2">
                  <c:v>44.88</c:v>
                </c:pt>
                <c:pt idx="3">
                  <c:v>45.87</c:v>
                </c:pt>
                <c:pt idx="4">
                  <c:v>45.96</c:v>
                </c:pt>
              </c:numCache>
            </c:numRef>
          </c:val>
        </c:ser>
        <c:dLbls>
          <c:showLegendKey val="0"/>
          <c:showVal val="0"/>
          <c:showCatName val="0"/>
          <c:showSerName val="0"/>
          <c:showPercent val="0"/>
          <c:showBubbleSize val="0"/>
        </c:dLbls>
        <c:gapWidth val="150"/>
        <c:axId val="161406976"/>
        <c:axId val="16140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53.78</c:v>
                </c:pt>
                <c:pt idx="3">
                  <c:v>53.24</c:v>
                </c:pt>
                <c:pt idx="4">
                  <c:v>52.31</c:v>
                </c:pt>
              </c:numCache>
            </c:numRef>
          </c:val>
          <c:smooth val="0"/>
        </c:ser>
        <c:dLbls>
          <c:showLegendKey val="0"/>
          <c:showVal val="0"/>
          <c:showCatName val="0"/>
          <c:showSerName val="0"/>
          <c:showPercent val="0"/>
          <c:showBubbleSize val="0"/>
        </c:dLbls>
        <c:marker val="1"/>
        <c:smooth val="0"/>
        <c:axId val="161406976"/>
        <c:axId val="161408896"/>
      </c:lineChart>
      <c:dateAx>
        <c:axId val="161406976"/>
        <c:scaling>
          <c:orientation val="minMax"/>
        </c:scaling>
        <c:delete val="1"/>
        <c:axPos val="b"/>
        <c:numFmt formatCode="ge" sourceLinked="1"/>
        <c:majorTickMark val="none"/>
        <c:minorTickMark val="none"/>
        <c:tickLblPos val="none"/>
        <c:crossAx val="161408896"/>
        <c:crosses val="autoZero"/>
        <c:auto val="1"/>
        <c:lblOffset val="100"/>
        <c:baseTimeUnit val="years"/>
      </c:dateAx>
      <c:valAx>
        <c:axId val="16140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40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77.150000000000006</c:v>
                </c:pt>
                <c:pt idx="1">
                  <c:v>80.08</c:v>
                </c:pt>
                <c:pt idx="2">
                  <c:v>83.58</c:v>
                </c:pt>
                <c:pt idx="3">
                  <c:v>86.18</c:v>
                </c:pt>
                <c:pt idx="4">
                  <c:v>85.75</c:v>
                </c:pt>
              </c:numCache>
            </c:numRef>
          </c:val>
        </c:ser>
        <c:dLbls>
          <c:showLegendKey val="0"/>
          <c:showVal val="0"/>
          <c:showCatName val="0"/>
          <c:showSerName val="0"/>
          <c:showPercent val="0"/>
          <c:showBubbleSize val="0"/>
        </c:dLbls>
        <c:gapWidth val="150"/>
        <c:axId val="161090944"/>
        <c:axId val="16110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84.06</c:v>
                </c:pt>
                <c:pt idx="3">
                  <c:v>84.07</c:v>
                </c:pt>
                <c:pt idx="4">
                  <c:v>84.32</c:v>
                </c:pt>
              </c:numCache>
            </c:numRef>
          </c:val>
          <c:smooth val="0"/>
        </c:ser>
        <c:dLbls>
          <c:showLegendKey val="0"/>
          <c:showVal val="0"/>
          <c:showCatName val="0"/>
          <c:showSerName val="0"/>
          <c:showPercent val="0"/>
          <c:showBubbleSize val="0"/>
        </c:dLbls>
        <c:marker val="1"/>
        <c:smooth val="0"/>
        <c:axId val="161090944"/>
        <c:axId val="161101312"/>
      </c:lineChart>
      <c:dateAx>
        <c:axId val="161090944"/>
        <c:scaling>
          <c:orientation val="minMax"/>
        </c:scaling>
        <c:delete val="1"/>
        <c:axPos val="b"/>
        <c:numFmt formatCode="ge" sourceLinked="1"/>
        <c:majorTickMark val="none"/>
        <c:minorTickMark val="none"/>
        <c:tickLblPos val="none"/>
        <c:crossAx val="161101312"/>
        <c:crosses val="autoZero"/>
        <c:auto val="1"/>
        <c:lblOffset val="100"/>
        <c:baseTimeUnit val="years"/>
      </c:dateAx>
      <c:valAx>
        <c:axId val="16110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9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67.62</c:v>
                </c:pt>
                <c:pt idx="1">
                  <c:v>69.16</c:v>
                </c:pt>
                <c:pt idx="2">
                  <c:v>68.459999999999994</c:v>
                </c:pt>
                <c:pt idx="3">
                  <c:v>68.48</c:v>
                </c:pt>
                <c:pt idx="4">
                  <c:v>65.430000000000007</c:v>
                </c:pt>
              </c:numCache>
            </c:numRef>
          </c:val>
        </c:ser>
        <c:dLbls>
          <c:showLegendKey val="0"/>
          <c:showVal val="0"/>
          <c:showCatName val="0"/>
          <c:showSerName val="0"/>
          <c:showPercent val="0"/>
          <c:showBubbleSize val="0"/>
        </c:dLbls>
        <c:gapWidth val="150"/>
        <c:axId val="159656960"/>
        <c:axId val="15966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656960"/>
        <c:axId val="159667328"/>
      </c:lineChart>
      <c:dateAx>
        <c:axId val="159656960"/>
        <c:scaling>
          <c:orientation val="minMax"/>
        </c:scaling>
        <c:delete val="1"/>
        <c:axPos val="b"/>
        <c:numFmt formatCode="ge" sourceLinked="1"/>
        <c:majorTickMark val="none"/>
        <c:minorTickMark val="none"/>
        <c:tickLblPos val="none"/>
        <c:crossAx val="159667328"/>
        <c:crosses val="autoZero"/>
        <c:auto val="1"/>
        <c:lblOffset val="100"/>
        <c:baseTimeUnit val="years"/>
      </c:dateAx>
      <c:valAx>
        <c:axId val="15966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65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677056"/>
        <c:axId val="15970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677056"/>
        <c:axId val="159703808"/>
      </c:lineChart>
      <c:dateAx>
        <c:axId val="159677056"/>
        <c:scaling>
          <c:orientation val="minMax"/>
        </c:scaling>
        <c:delete val="1"/>
        <c:axPos val="b"/>
        <c:numFmt formatCode="ge" sourceLinked="1"/>
        <c:majorTickMark val="none"/>
        <c:minorTickMark val="none"/>
        <c:tickLblPos val="none"/>
        <c:crossAx val="159703808"/>
        <c:crosses val="autoZero"/>
        <c:auto val="1"/>
        <c:lblOffset val="100"/>
        <c:baseTimeUnit val="years"/>
      </c:dateAx>
      <c:valAx>
        <c:axId val="15970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67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791360"/>
        <c:axId val="15979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791360"/>
        <c:axId val="159797632"/>
      </c:lineChart>
      <c:dateAx>
        <c:axId val="159791360"/>
        <c:scaling>
          <c:orientation val="minMax"/>
        </c:scaling>
        <c:delete val="1"/>
        <c:axPos val="b"/>
        <c:numFmt formatCode="ge" sourceLinked="1"/>
        <c:majorTickMark val="none"/>
        <c:minorTickMark val="none"/>
        <c:tickLblPos val="none"/>
        <c:crossAx val="159797632"/>
        <c:crosses val="autoZero"/>
        <c:auto val="1"/>
        <c:lblOffset val="100"/>
        <c:baseTimeUnit val="years"/>
      </c:dateAx>
      <c:valAx>
        <c:axId val="15979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9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895360"/>
        <c:axId val="16089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895360"/>
        <c:axId val="160897280"/>
      </c:lineChart>
      <c:dateAx>
        <c:axId val="160895360"/>
        <c:scaling>
          <c:orientation val="minMax"/>
        </c:scaling>
        <c:delete val="1"/>
        <c:axPos val="b"/>
        <c:numFmt formatCode="ge" sourceLinked="1"/>
        <c:majorTickMark val="none"/>
        <c:minorTickMark val="none"/>
        <c:tickLblPos val="none"/>
        <c:crossAx val="160897280"/>
        <c:crosses val="autoZero"/>
        <c:auto val="1"/>
        <c:lblOffset val="100"/>
        <c:baseTimeUnit val="years"/>
      </c:dateAx>
      <c:valAx>
        <c:axId val="16089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9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927744"/>
        <c:axId val="16092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927744"/>
        <c:axId val="160929664"/>
      </c:lineChart>
      <c:dateAx>
        <c:axId val="160927744"/>
        <c:scaling>
          <c:orientation val="minMax"/>
        </c:scaling>
        <c:delete val="1"/>
        <c:axPos val="b"/>
        <c:numFmt formatCode="ge" sourceLinked="1"/>
        <c:majorTickMark val="none"/>
        <c:minorTickMark val="none"/>
        <c:tickLblPos val="none"/>
        <c:crossAx val="160929664"/>
        <c:crosses val="autoZero"/>
        <c:auto val="1"/>
        <c:lblOffset val="100"/>
        <c:baseTimeUnit val="years"/>
      </c:dateAx>
      <c:valAx>
        <c:axId val="16092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2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2110.58</c:v>
                </c:pt>
                <c:pt idx="1">
                  <c:v>1764.98</c:v>
                </c:pt>
                <c:pt idx="2">
                  <c:v>1617.82</c:v>
                </c:pt>
                <c:pt idx="3">
                  <c:v>1438.85</c:v>
                </c:pt>
                <c:pt idx="4">
                  <c:v>1438.35</c:v>
                </c:pt>
              </c:numCache>
            </c:numRef>
          </c:val>
        </c:ser>
        <c:dLbls>
          <c:showLegendKey val="0"/>
          <c:showVal val="0"/>
          <c:showCatName val="0"/>
          <c:showSerName val="0"/>
          <c:showPercent val="0"/>
          <c:showBubbleSize val="0"/>
        </c:dLbls>
        <c:gapWidth val="150"/>
        <c:axId val="160945664"/>
        <c:axId val="16094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1126.77</c:v>
                </c:pt>
                <c:pt idx="3">
                  <c:v>1044.8</c:v>
                </c:pt>
                <c:pt idx="4">
                  <c:v>1081.8</c:v>
                </c:pt>
              </c:numCache>
            </c:numRef>
          </c:val>
          <c:smooth val="0"/>
        </c:ser>
        <c:dLbls>
          <c:showLegendKey val="0"/>
          <c:showVal val="0"/>
          <c:showCatName val="0"/>
          <c:showSerName val="0"/>
          <c:showPercent val="0"/>
          <c:showBubbleSize val="0"/>
        </c:dLbls>
        <c:marker val="1"/>
        <c:smooth val="0"/>
        <c:axId val="160945664"/>
        <c:axId val="160947584"/>
      </c:lineChart>
      <c:dateAx>
        <c:axId val="160945664"/>
        <c:scaling>
          <c:orientation val="minMax"/>
        </c:scaling>
        <c:delete val="1"/>
        <c:axPos val="b"/>
        <c:numFmt formatCode="ge" sourceLinked="1"/>
        <c:majorTickMark val="none"/>
        <c:minorTickMark val="none"/>
        <c:tickLblPos val="none"/>
        <c:crossAx val="160947584"/>
        <c:crosses val="autoZero"/>
        <c:auto val="1"/>
        <c:lblOffset val="100"/>
        <c:baseTimeUnit val="years"/>
      </c:dateAx>
      <c:valAx>
        <c:axId val="16094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4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26.03</c:v>
                </c:pt>
                <c:pt idx="1">
                  <c:v>30.22</c:v>
                </c:pt>
                <c:pt idx="2">
                  <c:v>31.5</c:v>
                </c:pt>
                <c:pt idx="3">
                  <c:v>30.19</c:v>
                </c:pt>
                <c:pt idx="4">
                  <c:v>30.1</c:v>
                </c:pt>
              </c:numCache>
            </c:numRef>
          </c:val>
        </c:ser>
        <c:dLbls>
          <c:showLegendKey val="0"/>
          <c:showVal val="0"/>
          <c:showCatName val="0"/>
          <c:showSerName val="0"/>
          <c:showPercent val="0"/>
          <c:showBubbleSize val="0"/>
        </c:dLbls>
        <c:gapWidth val="150"/>
        <c:axId val="161068160"/>
        <c:axId val="16107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50.9</c:v>
                </c:pt>
                <c:pt idx="3">
                  <c:v>50.82</c:v>
                </c:pt>
                <c:pt idx="4">
                  <c:v>52.19</c:v>
                </c:pt>
              </c:numCache>
            </c:numRef>
          </c:val>
          <c:smooth val="0"/>
        </c:ser>
        <c:dLbls>
          <c:showLegendKey val="0"/>
          <c:showVal val="0"/>
          <c:showCatName val="0"/>
          <c:showSerName val="0"/>
          <c:showPercent val="0"/>
          <c:showBubbleSize val="0"/>
        </c:dLbls>
        <c:marker val="1"/>
        <c:smooth val="0"/>
        <c:axId val="161068160"/>
        <c:axId val="161070080"/>
      </c:lineChart>
      <c:dateAx>
        <c:axId val="161068160"/>
        <c:scaling>
          <c:orientation val="minMax"/>
        </c:scaling>
        <c:delete val="1"/>
        <c:axPos val="b"/>
        <c:numFmt formatCode="ge" sourceLinked="1"/>
        <c:majorTickMark val="none"/>
        <c:minorTickMark val="none"/>
        <c:tickLblPos val="none"/>
        <c:crossAx val="161070080"/>
        <c:crosses val="autoZero"/>
        <c:auto val="1"/>
        <c:lblOffset val="100"/>
        <c:baseTimeUnit val="years"/>
      </c:dateAx>
      <c:valAx>
        <c:axId val="16107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6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554.23</c:v>
                </c:pt>
                <c:pt idx="1">
                  <c:v>520.21</c:v>
                </c:pt>
                <c:pt idx="2">
                  <c:v>483.98</c:v>
                </c:pt>
                <c:pt idx="3">
                  <c:v>520.82000000000005</c:v>
                </c:pt>
                <c:pt idx="4">
                  <c:v>518.32000000000005</c:v>
                </c:pt>
              </c:numCache>
            </c:numRef>
          </c:val>
        </c:ser>
        <c:dLbls>
          <c:showLegendKey val="0"/>
          <c:showVal val="0"/>
          <c:showCatName val="0"/>
          <c:showSerName val="0"/>
          <c:showPercent val="0"/>
          <c:showBubbleSize val="0"/>
        </c:dLbls>
        <c:gapWidth val="150"/>
        <c:axId val="161362304"/>
        <c:axId val="16136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293.27</c:v>
                </c:pt>
                <c:pt idx="3">
                  <c:v>300.52</c:v>
                </c:pt>
                <c:pt idx="4">
                  <c:v>296.14</c:v>
                </c:pt>
              </c:numCache>
            </c:numRef>
          </c:val>
          <c:smooth val="0"/>
        </c:ser>
        <c:dLbls>
          <c:showLegendKey val="0"/>
          <c:showVal val="0"/>
          <c:showCatName val="0"/>
          <c:showSerName val="0"/>
          <c:showPercent val="0"/>
          <c:showBubbleSize val="0"/>
        </c:dLbls>
        <c:marker val="1"/>
        <c:smooth val="0"/>
        <c:axId val="161362304"/>
        <c:axId val="161364224"/>
      </c:lineChart>
      <c:dateAx>
        <c:axId val="161362304"/>
        <c:scaling>
          <c:orientation val="minMax"/>
        </c:scaling>
        <c:delete val="1"/>
        <c:axPos val="b"/>
        <c:numFmt formatCode="ge" sourceLinked="1"/>
        <c:majorTickMark val="none"/>
        <c:minorTickMark val="none"/>
        <c:tickLblPos val="none"/>
        <c:crossAx val="161364224"/>
        <c:crosses val="autoZero"/>
        <c:auto val="1"/>
        <c:lblOffset val="100"/>
        <c:baseTimeUnit val="years"/>
      </c:dateAx>
      <c:valAx>
        <c:axId val="16136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36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伊予市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38170</v>
      </c>
      <c r="AM8" s="47"/>
      <c r="AN8" s="47"/>
      <c r="AO8" s="47"/>
      <c r="AP8" s="47"/>
      <c r="AQ8" s="47"/>
      <c r="AR8" s="47"/>
      <c r="AS8" s="47"/>
      <c r="AT8" s="43">
        <f>データ!S6</f>
        <v>194.44</v>
      </c>
      <c r="AU8" s="43"/>
      <c r="AV8" s="43"/>
      <c r="AW8" s="43"/>
      <c r="AX8" s="43"/>
      <c r="AY8" s="43"/>
      <c r="AZ8" s="43"/>
      <c r="BA8" s="43"/>
      <c r="BB8" s="43">
        <f>データ!T6</f>
        <v>196.31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5.79</v>
      </c>
      <c r="Q10" s="43"/>
      <c r="R10" s="43"/>
      <c r="S10" s="43"/>
      <c r="T10" s="43"/>
      <c r="U10" s="43"/>
      <c r="V10" s="43"/>
      <c r="W10" s="43">
        <f>データ!P6</f>
        <v>94.6</v>
      </c>
      <c r="X10" s="43"/>
      <c r="Y10" s="43"/>
      <c r="Z10" s="43"/>
      <c r="AA10" s="43"/>
      <c r="AB10" s="43"/>
      <c r="AC10" s="43"/>
      <c r="AD10" s="47">
        <f>データ!Q6</f>
        <v>2520</v>
      </c>
      <c r="AE10" s="47"/>
      <c r="AF10" s="47"/>
      <c r="AG10" s="47"/>
      <c r="AH10" s="47"/>
      <c r="AI10" s="47"/>
      <c r="AJ10" s="47"/>
      <c r="AK10" s="2"/>
      <c r="AL10" s="47">
        <f>データ!U6</f>
        <v>2204</v>
      </c>
      <c r="AM10" s="47"/>
      <c r="AN10" s="47"/>
      <c r="AO10" s="47"/>
      <c r="AP10" s="47"/>
      <c r="AQ10" s="47"/>
      <c r="AR10" s="47"/>
      <c r="AS10" s="47"/>
      <c r="AT10" s="43">
        <f>データ!V6</f>
        <v>1.1200000000000001</v>
      </c>
      <c r="AU10" s="43"/>
      <c r="AV10" s="43"/>
      <c r="AW10" s="43"/>
      <c r="AX10" s="43"/>
      <c r="AY10" s="43"/>
      <c r="AZ10" s="43"/>
      <c r="BA10" s="43"/>
      <c r="BB10" s="43">
        <f>データ!W6</f>
        <v>1967.86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382108</v>
      </c>
      <c r="D6" s="31">
        <f t="shared" si="3"/>
        <v>47</v>
      </c>
      <c r="E6" s="31">
        <f t="shared" si="3"/>
        <v>17</v>
      </c>
      <c r="F6" s="31">
        <f t="shared" si="3"/>
        <v>5</v>
      </c>
      <c r="G6" s="31">
        <f t="shared" si="3"/>
        <v>0</v>
      </c>
      <c r="H6" s="31" t="str">
        <f t="shared" si="3"/>
        <v>愛媛県　伊予市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5.79</v>
      </c>
      <c r="P6" s="32">
        <f t="shared" si="3"/>
        <v>94.6</v>
      </c>
      <c r="Q6" s="32">
        <f t="shared" si="3"/>
        <v>2520</v>
      </c>
      <c r="R6" s="32">
        <f t="shared" si="3"/>
        <v>38170</v>
      </c>
      <c r="S6" s="32">
        <f t="shared" si="3"/>
        <v>194.44</v>
      </c>
      <c r="T6" s="32">
        <f t="shared" si="3"/>
        <v>196.31</v>
      </c>
      <c r="U6" s="32">
        <f t="shared" si="3"/>
        <v>2204</v>
      </c>
      <c r="V6" s="32">
        <f t="shared" si="3"/>
        <v>1.1200000000000001</v>
      </c>
      <c r="W6" s="32">
        <f t="shared" si="3"/>
        <v>1967.86</v>
      </c>
      <c r="X6" s="33">
        <f>IF(X7="",NA(),X7)</f>
        <v>67.62</v>
      </c>
      <c r="Y6" s="33">
        <f t="shared" ref="Y6:AG6" si="4">IF(Y7="",NA(),Y7)</f>
        <v>69.16</v>
      </c>
      <c r="Z6" s="33">
        <f t="shared" si="4"/>
        <v>68.459999999999994</v>
      </c>
      <c r="AA6" s="33">
        <f t="shared" si="4"/>
        <v>68.48</v>
      </c>
      <c r="AB6" s="33">
        <f t="shared" si="4"/>
        <v>65.430000000000007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2110.58</v>
      </c>
      <c r="BF6" s="33">
        <f t="shared" ref="BF6:BN6" si="7">IF(BF7="",NA(),BF7)</f>
        <v>1764.98</v>
      </c>
      <c r="BG6" s="33">
        <f t="shared" si="7"/>
        <v>1617.82</v>
      </c>
      <c r="BH6" s="33">
        <f t="shared" si="7"/>
        <v>1438.85</v>
      </c>
      <c r="BI6" s="33">
        <f t="shared" si="7"/>
        <v>1438.35</v>
      </c>
      <c r="BJ6" s="33">
        <f t="shared" si="7"/>
        <v>1224.75</v>
      </c>
      <c r="BK6" s="33">
        <f t="shared" si="7"/>
        <v>1144.05</v>
      </c>
      <c r="BL6" s="33">
        <f t="shared" si="7"/>
        <v>1126.77</v>
      </c>
      <c r="BM6" s="33">
        <f t="shared" si="7"/>
        <v>1044.8</v>
      </c>
      <c r="BN6" s="33">
        <f t="shared" si="7"/>
        <v>1081.8</v>
      </c>
      <c r="BO6" s="32" t="str">
        <f>IF(BO7="","",IF(BO7="-","【-】","【"&amp;SUBSTITUTE(TEXT(BO7,"#,##0.00"),"-","△")&amp;"】"))</f>
        <v>【1,015.77】</v>
      </c>
      <c r="BP6" s="33">
        <f>IF(BP7="",NA(),BP7)</f>
        <v>26.03</v>
      </c>
      <c r="BQ6" s="33">
        <f t="shared" ref="BQ6:BY6" si="8">IF(BQ7="",NA(),BQ7)</f>
        <v>30.22</v>
      </c>
      <c r="BR6" s="33">
        <f t="shared" si="8"/>
        <v>31.5</v>
      </c>
      <c r="BS6" s="33">
        <f t="shared" si="8"/>
        <v>30.19</v>
      </c>
      <c r="BT6" s="33">
        <f t="shared" si="8"/>
        <v>30.1</v>
      </c>
      <c r="BU6" s="33">
        <f t="shared" si="8"/>
        <v>42.13</v>
      </c>
      <c r="BV6" s="33">
        <f t="shared" si="8"/>
        <v>42.48</v>
      </c>
      <c r="BW6" s="33">
        <f t="shared" si="8"/>
        <v>50.9</v>
      </c>
      <c r="BX6" s="33">
        <f t="shared" si="8"/>
        <v>50.82</v>
      </c>
      <c r="BY6" s="33">
        <f t="shared" si="8"/>
        <v>52.19</v>
      </c>
      <c r="BZ6" s="32" t="str">
        <f>IF(BZ7="","",IF(BZ7="-","【-】","【"&amp;SUBSTITUTE(TEXT(BZ7,"#,##0.00"),"-","△")&amp;"】"))</f>
        <v>【52.78】</v>
      </c>
      <c r="CA6" s="33">
        <f>IF(CA7="",NA(),CA7)</f>
        <v>554.23</v>
      </c>
      <c r="CB6" s="33">
        <f t="shared" ref="CB6:CJ6" si="9">IF(CB7="",NA(),CB7)</f>
        <v>520.21</v>
      </c>
      <c r="CC6" s="33">
        <f t="shared" si="9"/>
        <v>483.98</v>
      </c>
      <c r="CD6" s="33">
        <f t="shared" si="9"/>
        <v>520.82000000000005</v>
      </c>
      <c r="CE6" s="33">
        <f t="shared" si="9"/>
        <v>518.32000000000005</v>
      </c>
      <c r="CF6" s="33">
        <f t="shared" si="9"/>
        <v>348.41</v>
      </c>
      <c r="CG6" s="33">
        <f t="shared" si="9"/>
        <v>343.8</v>
      </c>
      <c r="CH6" s="33">
        <f t="shared" si="9"/>
        <v>293.27</v>
      </c>
      <c r="CI6" s="33">
        <f t="shared" si="9"/>
        <v>300.52</v>
      </c>
      <c r="CJ6" s="33">
        <f t="shared" si="9"/>
        <v>296.14</v>
      </c>
      <c r="CK6" s="32" t="str">
        <f>IF(CK7="","",IF(CK7="-","【-】","【"&amp;SUBSTITUTE(TEXT(CK7,"#,##0.00"),"-","△")&amp;"】"))</f>
        <v>【289.81】</v>
      </c>
      <c r="CL6" s="33">
        <f>IF(CL7="",NA(),CL7)</f>
        <v>72.319999999999993</v>
      </c>
      <c r="CM6" s="33">
        <f t="shared" ref="CM6:CU6" si="10">IF(CM7="",NA(),CM7)</f>
        <v>73.989999999999995</v>
      </c>
      <c r="CN6" s="33">
        <f t="shared" si="10"/>
        <v>44.88</v>
      </c>
      <c r="CO6" s="33">
        <f t="shared" si="10"/>
        <v>45.87</v>
      </c>
      <c r="CP6" s="33">
        <f t="shared" si="10"/>
        <v>45.96</v>
      </c>
      <c r="CQ6" s="33">
        <f t="shared" si="10"/>
        <v>46.85</v>
      </c>
      <c r="CR6" s="33">
        <f t="shared" si="10"/>
        <v>46.06</v>
      </c>
      <c r="CS6" s="33">
        <f t="shared" si="10"/>
        <v>53.78</v>
      </c>
      <c r="CT6" s="33">
        <f t="shared" si="10"/>
        <v>53.24</v>
      </c>
      <c r="CU6" s="33">
        <f t="shared" si="10"/>
        <v>52.31</v>
      </c>
      <c r="CV6" s="32" t="str">
        <f>IF(CV7="","",IF(CV7="-","【-】","【"&amp;SUBSTITUTE(TEXT(CV7,"#,##0.00"),"-","△")&amp;"】"))</f>
        <v>【52.74】</v>
      </c>
      <c r="CW6" s="33">
        <f>IF(CW7="",NA(),CW7)</f>
        <v>77.150000000000006</v>
      </c>
      <c r="CX6" s="33">
        <f t="shared" ref="CX6:DF6" si="11">IF(CX7="",NA(),CX7)</f>
        <v>80.08</v>
      </c>
      <c r="CY6" s="33">
        <f t="shared" si="11"/>
        <v>83.58</v>
      </c>
      <c r="CZ6" s="33">
        <f t="shared" si="11"/>
        <v>86.18</v>
      </c>
      <c r="DA6" s="33">
        <f t="shared" si="11"/>
        <v>85.75</v>
      </c>
      <c r="DB6" s="33">
        <f t="shared" si="11"/>
        <v>73.78</v>
      </c>
      <c r="DC6" s="33">
        <f t="shared" si="11"/>
        <v>72.989999999999995</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0.03</v>
      </c>
      <c r="EL6" s="33">
        <f t="shared" si="14"/>
        <v>0.02</v>
      </c>
      <c r="EM6" s="33">
        <f t="shared" si="14"/>
        <v>0.01</v>
      </c>
      <c r="EN6" s="32" t="str">
        <f>IF(EN7="","",IF(EN7="-","【-】","【"&amp;SUBSTITUTE(TEXT(EN7,"#,##0.00"),"-","△")&amp;"】"))</f>
        <v>【0.03】</v>
      </c>
    </row>
    <row r="7" spans="1:144" s="34" customFormat="1">
      <c r="A7" s="26"/>
      <c r="B7" s="35">
        <v>2015</v>
      </c>
      <c r="C7" s="35">
        <v>382108</v>
      </c>
      <c r="D7" s="35">
        <v>47</v>
      </c>
      <c r="E7" s="35">
        <v>17</v>
      </c>
      <c r="F7" s="35">
        <v>5</v>
      </c>
      <c r="G7" s="35">
        <v>0</v>
      </c>
      <c r="H7" s="35" t="s">
        <v>96</v>
      </c>
      <c r="I7" s="35" t="s">
        <v>97</v>
      </c>
      <c r="J7" s="35" t="s">
        <v>98</v>
      </c>
      <c r="K7" s="35" t="s">
        <v>99</v>
      </c>
      <c r="L7" s="35" t="s">
        <v>100</v>
      </c>
      <c r="M7" s="36" t="s">
        <v>101</v>
      </c>
      <c r="N7" s="36" t="s">
        <v>102</v>
      </c>
      <c r="O7" s="36">
        <v>5.79</v>
      </c>
      <c r="P7" s="36">
        <v>94.6</v>
      </c>
      <c r="Q7" s="36">
        <v>2520</v>
      </c>
      <c r="R7" s="36">
        <v>38170</v>
      </c>
      <c r="S7" s="36">
        <v>194.44</v>
      </c>
      <c r="T7" s="36">
        <v>196.31</v>
      </c>
      <c r="U7" s="36">
        <v>2204</v>
      </c>
      <c r="V7" s="36">
        <v>1.1200000000000001</v>
      </c>
      <c r="W7" s="36">
        <v>1967.86</v>
      </c>
      <c r="X7" s="36">
        <v>67.62</v>
      </c>
      <c r="Y7" s="36">
        <v>69.16</v>
      </c>
      <c r="Z7" s="36">
        <v>68.459999999999994</v>
      </c>
      <c r="AA7" s="36">
        <v>68.48</v>
      </c>
      <c r="AB7" s="36">
        <v>65.430000000000007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2110.58</v>
      </c>
      <c r="BF7" s="36">
        <v>1764.98</v>
      </c>
      <c r="BG7" s="36">
        <v>1617.82</v>
      </c>
      <c r="BH7" s="36">
        <v>1438.85</v>
      </c>
      <c r="BI7" s="36">
        <v>1438.35</v>
      </c>
      <c r="BJ7" s="36">
        <v>1224.75</v>
      </c>
      <c r="BK7" s="36">
        <v>1144.05</v>
      </c>
      <c r="BL7" s="36">
        <v>1126.77</v>
      </c>
      <c r="BM7" s="36">
        <v>1044.8</v>
      </c>
      <c r="BN7" s="36">
        <v>1081.8</v>
      </c>
      <c r="BO7" s="36">
        <v>1015.77</v>
      </c>
      <c r="BP7" s="36">
        <v>26.03</v>
      </c>
      <c r="BQ7" s="36">
        <v>30.22</v>
      </c>
      <c r="BR7" s="36">
        <v>31.5</v>
      </c>
      <c r="BS7" s="36">
        <v>30.19</v>
      </c>
      <c r="BT7" s="36">
        <v>30.1</v>
      </c>
      <c r="BU7" s="36">
        <v>42.13</v>
      </c>
      <c r="BV7" s="36">
        <v>42.48</v>
      </c>
      <c r="BW7" s="36">
        <v>50.9</v>
      </c>
      <c r="BX7" s="36">
        <v>50.82</v>
      </c>
      <c r="BY7" s="36">
        <v>52.19</v>
      </c>
      <c r="BZ7" s="36">
        <v>52.78</v>
      </c>
      <c r="CA7" s="36">
        <v>554.23</v>
      </c>
      <c r="CB7" s="36">
        <v>520.21</v>
      </c>
      <c r="CC7" s="36">
        <v>483.98</v>
      </c>
      <c r="CD7" s="36">
        <v>520.82000000000005</v>
      </c>
      <c r="CE7" s="36">
        <v>518.32000000000005</v>
      </c>
      <c r="CF7" s="36">
        <v>348.41</v>
      </c>
      <c r="CG7" s="36">
        <v>343.8</v>
      </c>
      <c r="CH7" s="36">
        <v>293.27</v>
      </c>
      <c r="CI7" s="36">
        <v>300.52</v>
      </c>
      <c r="CJ7" s="36">
        <v>296.14</v>
      </c>
      <c r="CK7" s="36">
        <v>289.81</v>
      </c>
      <c r="CL7" s="36">
        <v>72.319999999999993</v>
      </c>
      <c r="CM7" s="36">
        <v>73.989999999999995</v>
      </c>
      <c r="CN7" s="36">
        <v>44.88</v>
      </c>
      <c r="CO7" s="36">
        <v>45.87</v>
      </c>
      <c r="CP7" s="36">
        <v>45.96</v>
      </c>
      <c r="CQ7" s="36">
        <v>46.85</v>
      </c>
      <c r="CR7" s="36">
        <v>46.06</v>
      </c>
      <c r="CS7" s="36">
        <v>53.78</v>
      </c>
      <c r="CT7" s="36">
        <v>53.24</v>
      </c>
      <c r="CU7" s="36">
        <v>52.31</v>
      </c>
      <c r="CV7" s="36">
        <v>52.74</v>
      </c>
      <c r="CW7" s="36">
        <v>77.150000000000006</v>
      </c>
      <c r="CX7" s="36">
        <v>80.08</v>
      </c>
      <c r="CY7" s="36">
        <v>83.58</v>
      </c>
      <c r="CZ7" s="36">
        <v>86.18</v>
      </c>
      <c r="DA7" s="36">
        <v>85.75</v>
      </c>
      <c r="DB7" s="36">
        <v>73.78</v>
      </c>
      <c r="DC7" s="36">
        <v>72.989999999999995</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2017-02-13T00:42:16Z</cp:lastPrinted>
  <dcterms:created xsi:type="dcterms:W3CDTF">2017-02-08T03:15:00Z</dcterms:created>
  <dcterms:modified xsi:type="dcterms:W3CDTF">2017-02-21T04:14:03Z</dcterms:modified>
  <cp:category/>
</cp:coreProperties>
</file>