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90" windowWidth="14940" windowHeight="784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Z8" i="4" s="1"/>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<sst xmlns="http://schemas.openxmlformats.org/spreadsheetml/2006/main" count="218" uniqueCount="108">
  <si>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</si>
  <si>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</si>
  <si>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</si>
  <si>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</si>
  <si>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</si>
  <si>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</si>
  <si>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</si>
  <si>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</si>
  <si>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</si>
  <si>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</si>
  <si>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</si>
  <si>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</si>
  <si>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</si>
  <si>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</si>
  <si>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</si>
  <si>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</si>
  <si>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</si>
  <si>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</si>
  <si>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</si>
  <si>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</si>
  <si>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</si>
  <si>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</si>
  <si>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</si>
  <si>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</si>
  <si>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</si>
  <si>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</si>
  <si>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</si>
  <si>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</si>
  <si>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</si>
  <si>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</si>
  <si>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</si>
  <si>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</si>
  <si>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</si>
  <si>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</si>
  <si>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</si>
  <si>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</si>
  <si>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</si>
  <si>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</si>
  <si>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</si>
  <si>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</si>
  <si>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</si>
  <si>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</si>
  <si>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</si>
  <si>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</si>
  <si>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</si>
  <si>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</si>
  <si>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</si>
  <si>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</si>
  <si>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</si>
  <si>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</si>
  <si>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</si>
  <si>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</si>
  <si>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</si>
  <si>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</si>
  <si>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</si>
  <si>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</si>
  <si>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</si>
  <si>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</si>
  <si>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</si>
  <si>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</si>
  <si>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</si>
  <si>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</si>
  <si>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</si>
  <si>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</si>
  <si>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</si>
  <si>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</si>
  <si>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</si>
  <si>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</si>
  <si>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</si>
  <si>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</si>
  <si>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</si>
  <si>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</si>
  <si>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</si>
  <si>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</si>
  <si>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</si>
  <si>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</si>
  <si>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</si>
  <si>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</si>
  <si>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</si>
  <si>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</si>
  <si>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</si>
  <si>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</si>
  <si>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</si>
  <si>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</si>
  <si>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</si>
  <si>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</si>
  <si>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</si>
  <si>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</si>
  <si>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</si>
  <si>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</si>
  <si>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</si>
  <si>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</si>
  <si>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</si>
  <si>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西予市</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</si>
  <si>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</si>
  <si>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</si>
  <si>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</si>
  <si>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</si>
  <si>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</si>
  <si>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</si>
  <si>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</si>
  <si>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</si>
  <si>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</si>
  <si>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</si>
  <si>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</si>
  <si>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今後の人口減少による給水収益の減少を考慮すると、さらなる経費の節減等を行い、財源の確保に努めるとともに、将来的には経営統合・施設統合・料金改定等も視野に入れた経営基盤の強化を進めていく必要がある。
　また、老朽化した施設等の更新は、耐用年数・現状等も把握した上で、計画的かつ効率的に順次進めていかなければならない。
　今後は、公営企業会計の適用・経営戦略の策定等で、より的確な経営状況を把握した上で、他団体との比較や経営改善及び経営判断を行い、健全な運営となるよう努めていかなければならない。</t>
    <rPh sb="1" eb="3">
      <t>コンゴ</t>
    </rPh>
    <rPh sb="4" eb="6">
      <t>ジンコウ</t>
    </rPh>
    <rPh sb="6" eb="8">
      <t>ゲンショウ</t>
    </rPh>
    <rPh sb="11" eb="13">
      <t>キュウスイ</t>
    </rPh>
    <rPh sb="13" eb="15">
      <t>シュウエキ</t>
    </rPh>
    <rPh sb="16" eb="18">
      <t>ゲンショウ</t>
    </rPh>
    <rPh sb="19" eb="21">
      <t>コウリョ</t>
    </rPh>
    <rPh sb="29" eb="31">
      <t>ケイヒ</t>
    </rPh>
    <rPh sb="30" eb="31">
      <t>ヒ</t>
    </rPh>
    <rPh sb="32" eb="34">
      <t>セツゲン</t>
    </rPh>
    <rPh sb="34" eb="35">
      <t>トウ</t>
    </rPh>
    <rPh sb="36" eb="37">
      <t>オコナ</t>
    </rPh>
    <rPh sb="39" eb="41">
      <t>ザイゲン</t>
    </rPh>
    <rPh sb="42" eb="44">
      <t>カクホ</t>
    </rPh>
    <rPh sb="45" eb="46">
      <t>ツト</t>
    </rPh>
    <rPh sb="53" eb="56">
      <t>ショウライテキ</t>
    </rPh>
    <rPh sb="58" eb="60">
      <t>ケイエイ</t>
    </rPh>
    <rPh sb="60" eb="62">
      <t>トウゴウ</t>
    </rPh>
    <rPh sb="63" eb="65">
      <t>シセツ</t>
    </rPh>
    <rPh sb="65" eb="67">
      <t>トウゴウ</t>
    </rPh>
    <rPh sb="68" eb="70">
      <t>リョウキン</t>
    </rPh>
    <rPh sb="70" eb="72">
      <t>カイテイ</t>
    </rPh>
    <rPh sb="72" eb="73">
      <t>トウ</t>
    </rPh>
    <rPh sb="74" eb="76">
      <t>シヤ</t>
    </rPh>
    <rPh sb="77" eb="78">
      <t>イ</t>
    </rPh>
    <rPh sb="80" eb="82">
      <t>ケイエイ</t>
    </rPh>
    <rPh sb="82" eb="84">
      <t>キバン</t>
    </rPh>
    <rPh sb="85" eb="87">
      <t>キョウカ</t>
    </rPh>
    <rPh sb="88" eb="89">
      <t>スス</t>
    </rPh>
    <rPh sb="93" eb="95">
      <t>ヒツヨウ</t>
    </rPh>
    <rPh sb="104" eb="107">
      <t>ロウキュウカ</t>
    </rPh>
    <rPh sb="109" eb="111">
      <t>シセツ</t>
    </rPh>
    <rPh sb="111" eb="112">
      <t>トウ</t>
    </rPh>
    <rPh sb="113" eb="115">
      <t>コウシン</t>
    </rPh>
    <rPh sb="117" eb="119">
      <t>タイヨウ</t>
    </rPh>
    <rPh sb="119" eb="121">
      <t>ネンスウ</t>
    </rPh>
    <rPh sb="122" eb="124">
      <t>ゲンジョウ</t>
    </rPh>
    <rPh sb="124" eb="125">
      <t>トウ</t>
    </rPh>
    <rPh sb="126" eb="128">
      <t>ハアク</t>
    </rPh>
    <rPh sb="130" eb="131">
      <t>ウエ</t>
    </rPh>
    <rPh sb="133" eb="136">
      <t>ケイカクテキ</t>
    </rPh>
    <rPh sb="138" eb="141">
      <t>コウリツテキ</t>
    </rPh>
    <rPh sb="142" eb="144">
      <t>ジュンジ</t>
    </rPh>
    <rPh sb="144" eb="145">
      <t>スス</t>
    </rPh>
    <rPh sb="160" eb="162">
      <t>コンゴ</t>
    </rPh>
    <rPh sb="164" eb="166">
      <t>コウエイ</t>
    </rPh>
    <rPh sb="166" eb="168">
      <t>キギョウ</t>
    </rPh>
    <rPh sb="168" eb="170">
      <t>カイケイ</t>
    </rPh>
    <rPh sb="171" eb="173">
      <t>テキヨウ</t>
    </rPh>
    <rPh sb="174" eb="176">
      <t>ケイエイ</t>
    </rPh>
    <rPh sb="176" eb="178">
      <t>センリャク</t>
    </rPh>
    <rPh sb="179" eb="181">
      <t>サクテイ</t>
    </rPh>
    <rPh sb="181" eb="182">
      <t>トウ</t>
    </rPh>
    <rPh sb="186" eb="188">
      <t>テキカク</t>
    </rPh>
    <rPh sb="189" eb="191">
      <t>ケイエイ</t>
    </rPh>
    <rPh sb="191" eb="193">
      <t>ジョウキョウ</t>
    </rPh>
    <rPh sb="194" eb="196">
      <t>ハアク</t>
    </rPh>
    <rPh sb="198" eb="199">
      <t>ウエ</t>
    </rPh>
    <rPh sb="201" eb="202">
      <t>タ</t>
    </rPh>
    <rPh sb="202" eb="204">
      <t>ダンタイ</t>
    </rPh>
    <rPh sb="206" eb="208">
      <t>ヒカク</t>
    </rPh>
    <rPh sb="209" eb="211">
      <t>ケイエイ</t>
    </rPh>
    <rPh sb="211" eb="213">
      <t>カイゼン</t>
    </rPh>
    <rPh sb="213" eb="214">
      <t>オヨ</t>
    </rPh>
    <rPh sb="215" eb="217">
      <t>ケイエイ</t>
    </rPh>
    <rPh sb="217" eb="219">
      <t>ハンダン</t>
    </rPh>
    <rPh sb="220" eb="221">
      <t>オコナ</t>
    </rPh>
    <rPh sb="223" eb="225">
      <t>ケンゼン</t>
    </rPh>
    <rPh sb="226" eb="228">
      <t>ウンエイ</t>
    </rPh>
    <rPh sb="233" eb="234">
      <t>ツト</t>
    </rPh>
    <phoneticPr fontId="4"/>
  </si>
  <si>
    <t>　収益的収支比率の当該値は、100前後を推移しているが、平成27年度の収益的収支比率の当該値は100未満となっており、単年度収支においては赤字となっている。
　また、料金回収率においても類似団体との平均値では上回っているものの当該値が100未満であり、給水収益以外の収入に依存しているのが現状である。繰出基準に定める事由以外の繰出金によって収入不足が補填されており、経営基盤は脆弱である。
　今後の人口減少による給水収益の減少は避けられない課題となっており、更なる経費の節減、財源確保が必要になってくる。また、料金回収率の数値からもわかるように、繰出基準に定める事由以外の繰出金によって補填運営されている現状がある以上、将来的には適正な料金設定となるよう料金見直しも視野に入れなければならない。</t>
    <rPh sb="1" eb="4">
      <t>シュウエキテキ</t>
    </rPh>
    <rPh sb="4" eb="6">
      <t>シュウシ</t>
    </rPh>
    <rPh sb="6" eb="8">
      <t>ヒリツ</t>
    </rPh>
    <rPh sb="9" eb="11">
      <t>トウガイ</t>
    </rPh>
    <rPh sb="11" eb="12">
      <t>アタイ</t>
    </rPh>
    <rPh sb="17" eb="19">
      <t>ゼンゴ</t>
    </rPh>
    <rPh sb="20" eb="22">
      <t>スイイ</t>
    </rPh>
    <rPh sb="28" eb="30">
      <t>ヘイセイ</t>
    </rPh>
    <rPh sb="32" eb="33">
      <t>ネン</t>
    </rPh>
    <rPh sb="33" eb="34">
      <t>ド</t>
    </rPh>
    <rPh sb="35" eb="38">
      <t>シュウエキテキ</t>
    </rPh>
    <rPh sb="38" eb="40">
      <t>シュウシ</t>
    </rPh>
    <rPh sb="40" eb="42">
      <t>ヒリツ</t>
    </rPh>
    <rPh sb="43" eb="45">
      <t>トウガイ</t>
    </rPh>
    <rPh sb="45" eb="46">
      <t>アタイ</t>
    </rPh>
    <rPh sb="83" eb="85">
      <t>リョウキン</t>
    </rPh>
    <rPh sb="85" eb="87">
      <t>カイシュウ</t>
    </rPh>
    <rPh sb="87" eb="88">
      <t>リツ</t>
    </rPh>
    <rPh sb="93" eb="95">
      <t>ルイジ</t>
    </rPh>
    <rPh sb="95" eb="97">
      <t>ダンタイ</t>
    </rPh>
    <rPh sb="99" eb="102">
      <t>ヘイキンチ</t>
    </rPh>
    <rPh sb="104" eb="106">
      <t>ウワマワ</t>
    </rPh>
    <rPh sb="113" eb="115">
      <t>トウガイ</t>
    </rPh>
    <rPh sb="115" eb="116">
      <t>アタイ</t>
    </rPh>
    <rPh sb="120" eb="122">
      <t>ミマン</t>
    </rPh>
    <rPh sb="126" eb="128">
      <t>キュウスイ</t>
    </rPh>
    <rPh sb="128" eb="130">
      <t>シュウエキ</t>
    </rPh>
    <rPh sb="130" eb="132">
      <t>イガイ</t>
    </rPh>
    <rPh sb="133" eb="135">
      <t>シュウニュウ</t>
    </rPh>
    <rPh sb="136" eb="138">
      <t>イゾン</t>
    </rPh>
    <rPh sb="144" eb="146">
      <t>ゲンジョウ</t>
    </rPh>
    <rPh sb="150" eb="152">
      <t>クリダ</t>
    </rPh>
    <rPh sb="152" eb="154">
      <t>キジュン</t>
    </rPh>
    <rPh sb="155" eb="156">
      <t>サダ</t>
    </rPh>
    <rPh sb="158" eb="160">
      <t>ジユウ</t>
    </rPh>
    <rPh sb="160" eb="162">
      <t>イガイ</t>
    </rPh>
    <rPh sb="163" eb="165">
      <t>クリダ</t>
    </rPh>
    <rPh sb="165" eb="166">
      <t>キン</t>
    </rPh>
    <rPh sb="170" eb="172">
      <t>シュウニュウ</t>
    </rPh>
    <rPh sb="172" eb="174">
      <t>フソク</t>
    </rPh>
    <rPh sb="175" eb="177">
      <t>ホテン</t>
    </rPh>
    <rPh sb="183" eb="185">
      <t>ケイエイ</t>
    </rPh>
    <rPh sb="185" eb="187">
      <t>キバン</t>
    </rPh>
    <rPh sb="188" eb="190">
      <t>ゼイジャク</t>
    </rPh>
    <rPh sb="196" eb="198">
      <t>コンゴ</t>
    </rPh>
    <rPh sb="199" eb="201">
      <t>ジンコウ</t>
    </rPh>
    <rPh sb="201" eb="203">
      <t>ゲンショウ</t>
    </rPh>
    <rPh sb="206" eb="208">
      <t>キュウスイ</t>
    </rPh>
    <rPh sb="208" eb="210">
      <t>シュウエキ</t>
    </rPh>
    <rPh sb="211" eb="213">
      <t>ゲンショウ</t>
    </rPh>
    <rPh sb="214" eb="215">
      <t>サ</t>
    </rPh>
    <rPh sb="220" eb="222">
      <t>カダイ</t>
    </rPh>
    <rPh sb="229" eb="230">
      <t>サラ</t>
    </rPh>
    <rPh sb="232" eb="234">
      <t>ケイヒ</t>
    </rPh>
    <rPh sb="235" eb="237">
      <t>セツゲン</t>
    </rPh>
    <rPh sb="238" eb="240">
      <t>ザイゲン</t>
    </rPh>
    <rPh sb="240" eb="242">
      <t>カクホ</t>
    </rPh>
    <rPh sb="243" eb="245">
      <t>ヒツヨウ</t>
    </rPh>
    <rPh sb="255" eb="257">
      <t>リョウキン</t>
    </rPh>
    <rPh sb="257" eb="259">
      <t>カイシュウ</t>
    </rPh>
    <rPh sb="259" eb="260">
      <t>リツ</t>
    </rPh>
    <rPh sb="261" eb="263">
      <t>スウチ</t>
    </rPh>
    <rPh sb="293" eb="295">
      <t>ホテン</t>
    </rPh>
    <rPh sb="295" eb="297">
      <t>ウンエイ</t>
    </rPh>
    <rPh sb="302" eb="304">
      <t>ゲンジョウ</t>
    </rPh>
    <rPh sb="307" eb="309">
      <t>イジョウ</t>
    </rPh>
    <rPh sb="310" eb="313">
      <t>ショウライテキ</t>
    </rPh>
    <rPh sb="315" eb="317">
      <t>テキセイ</t>
    </rPh>
    <rPh sb="318" eb="320">
      <t>リョウキン</t>
    </rPh>
    <rPh sb="320" eb="322">
      <t>セッテイ</t>
    </rPh>
    <rPh sb="327" eb="329">
      <t>リョウキン</t>
    </rPh>
    <rPh sb="329" eb="331">
      <t>ミナオ</t>
    </rPh>
    <rPh sb="333" eb="335">
      <t>シヤ</t>
    </rPh>
    <rPh sb="336" eb="337">
      <t>イ</t>
    </rPh>
    <phoneticPr fontId="4"/>
  </si>
  <si>
    <t>　管路更新率では、当該値から見ても更新は進んでおらず、類似団体の平均値と比較しても低い数値となっている。
　また、簡易水道施設は、山間部にも点在しており、水道施設等を整備するには非常に効率の悪い地域であることも更新が進まない要因となっている。
　今後は、さらに人口減少が進み給水収益が減少していくなかで、施設等の更新に係る財源の確保が現状以上に厳しいものとなるため、施設の現状把握と計画的・効率的な投資が必要となってくる。</t>
    <rPh sb="1" eb="3">
      <t>カンロ</t>
    </rPh>
    <rPh sb="3" eb="5">
      <t>コウシン</t>
    </rPh>
    <rPh sb="5" eb="6">
      <t>リツ</t>
    </rPh>
    <rPh sb="9" eb="11">
      <t>トウガイ</t>
    </rPh>
    <rPh sb="11" eb="12">
      <t>チ</t>
    </rPh>
    <rPh sb="14" eb="15">
      <t>ミ</t>
    </rPh>
    <rPh sb="17" eb="19">
      <t>コウシン</t>
    </rPh>
    <rPh sb="20" eb="21">
      <t>スス</t>
    </rPh>
    <rPh sb="27" eb="29">
      <t>ルイジ</t>
    </rPh>
    <rPh sb="29" eb="31">
      <t>ダンタイ</t>
    </rPh>
    <rPh sb="32" eb="35">
      <t>ヘイキンチ</t>
    </rPh>
    <rPh sb="36" eb="38">
      <t>ヒカク</t>
    </rPh>
    <rPh sb="41" eb="42">
      <t>ヒク</t>
    </rPh>
    <rPh sb="43" eb="45">
      <t>スウチ</t>
    </rPh>
    <rPh sb="57" eb="59">
      <t>カンイ</t>
    </rPh>
    <rPh sb="59" eb="61">
      <t>スイドウ</t>
    </rPh>
    <rPh sb="61" eb="63">
      <t>シセツ</t>
    </rPh>
    <rPh sb="67" eb="68">
      <t>ブ</t>
    </rPh>
    <rPh sb="70" eb="72">
      <t>テンザイ</t>
    </rPh>
    <rPh sb="79" eb="81">
      <t>シセツ</t>
    </rPh>
    <rPh sb="81" eb="82">
      <t>トウ</t>
    </rPh>
    <rPh sb="105" eb="107">
      <t>コウシン</t>
    </rPh>
    <rPh sb="108" eb="109">
      <t>スス</t>
    </rPh>
    <rPh sb="112" eb="114">
      <t>ヨウイン</t>
    </rPh>
    <rPh sb="123" eb="125">
      <t>コンゴ</t>
    </rPh>
    <rPh sb="130" eb="132">
      <t>ジンコウ</t>
    </rPh>
    <rPh sb="132" eb="134">
      <t>ゲンショウ</t>
    </rPh>
    <rPh sb="135" eb="136">
      <t>スス</t>
    </rPh>
    <rPh sb="137" eb="139">
      <t>キュウスイ</t>
    </rPh>
    <rPh sb="139" eb="141">
      <t>シュウエキ</t>
    </rPh>
    <rPh sb="142" eb="144">
      <t>ゲンショウ</t>
    </rPh>
    <rPh sb="152" eb="154">
      <t>シセツ</t>
    </rPh>
    <rPh sb="154" eb="155">
      <t>トウ</t>
    </rPh>
    <rPh sb="156" eb="158">
      <t>コウシン</t>
    </rPh>
    <rPh sb="159" eb="160">
      <t>カカ</t>
    </rPh>
    <rPh sb="161" eb="163">
      <t>ザイゲン</t>
    </rPh>
    <rPh sb="164" eb="166">
      <t>カクホ</t>
    </rPh>
    <rPh sb="167" eb="169">
      <t>ゲンジョウ</t>
    </rPh>
    <rPh sb="169" eb="171">
      <t>イジョウ</t>
    </rPh>
    <rPh sb="172" eb="173">
      <t>キビ</t>
    </rPh>
    <rPh sb="183" eb="185">
      <t>シセツ</t>
    </rPh>
    <rPh sb="186" eb="188">
      <t>ゲンジョウ</t>
    </rPh>
    <rPh sb="188" eb="190">
      <t>ハアク</t>
    </rPh>
    <rPh sb="191" eb="194">
      <t>ケイカクテキ</t>
    </rPh>
    <rPh sb="195" eb="198">
      <t>コウリツテキ</t>
    </rPh>
    <rPh sb="199" eb="201">
      <t>トウシ</t>
    </rPh>
    <rPh sb="202" eb="20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</si>
</sst>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0.2</c:v>
                </c:pt>
                <c:pt idx="1">
                  <c:v>0.18</c:v>
                </c:pt>
                <c:pt idx="2">
                  <c:v>7.0000000000000007E-2</c:v>
                </c:pt>
                <c:pt idx="3" formatCode="#,##0.00;&quot;△&quot;#,##0.00">
                  <c:v>0</c:v>
                </c:pt>
                <c:pt idx="4" formatCode="#,##0.00;&quot;△&quot;#,##0.00">
                  <c:v>0</c:v>
                </c:pt>
              </c:numCache>
            </c:numRef>
          </c:val>
        </c:ser>
        <c:dLbls>
          <c:showLegendKey val="0"/>
          <c:showVal val="0"/>
          <c:showCatName val="0"/>
          <c:showSerName val="0"/>
          <c:showPercent val="0"/>
          <c:showBubbleSize val="0"/>
        </c:dLbls>
        <c:gapWidth val="150"/>
        <c:axId val="158297472"/>
        <c:axId val="15831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0.89</c:v>
                </c:pt>
                <c:pt idx="3">
                  <c:v>0.98</c:v>
                </c:pt>
                <c:pt idx="4">
                  <c:v>0.76</c:v>
                </c:pt>
              </c:numCache>
            </c:numRef>
          </c:val>
          <c:smooth val="0"/>
        </c:ser>
        <c:dLbls>
          <c:showLegendKey val="0"/>
          <c:showVal val="0"/>
          <c:showCatName val="0"/>
          <c:showSerName val="0"/>
          <c:showPercent val="0"/>
          <c:showBubbleSize val="0"/>
        </c:dLbls>
        <c:marker val="1"/>
        <c:smooth val="0"/>
        <c:axId val="158297472"/>
        <c:axId val="158311936"/>
      </c:lineChart>
      <c:dateAx>
        <c:axId val="158297472"/>
        <c:scaling>
          <c:orientation val="minMax"/>
        </c:scaling>
        <c:delete val="1"/>
        <c:axPos val="b"/>
        <c:numFmt formatCode="ge" sourceLinked="1"/>
        <c:majorTickMark val="none"/>
        <c:minorTickMark val="none"/>
        <c:tickLblPos val="none"/>
        <c:crossAx val="158311936"/>
        <c:crosses val="autoZero"/>
        <c:auto val="1"/>
        <c:lblOffset val="100"/>
        <c:baseTimeUnit val="years"/>
      </c:dateAx>
      <c:valAx>
        <c:axId val="15831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29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70.48</c:v>
                </c:pt>
                <c:pt idx="1">
                  <c:v>59.9</c:v>
                </c:pt>
                <c:pt idx="2">
                  <c:v>62.04</c:v>
                </c:pt>
                <c:pt idx="3">
                  <c:v>60.84</c:v>
                </c:pt>
                <c:pt idx="4">
                  <c:v>57.42</c:v>
                </c:pt>
              </c:numCache>
            </c:numRef>
          </c:val>
        </c:ser>
        <c:dLbls>
          <c:showLegendKey val="0"/>
          <c:showVal val="0"/>
          <c:showCatName val="0"/>
          <c:showSerName val="0"/>
          <c:showPercent val="0"/>
          <c:showBubbleSize val="0"/>
        </c:dLbls>
        <c:gapWidth val="150"/>
        <c:axId val="159961088"/>
        <c:axId val="15996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60.17</c:v>
                </c:pt>
                <c:pt idx="3">
                  <c:v>58.96</c:v>
                </c:pt>
                <c:pt idx="4">
                  <c:v>58.1</c:v>
                </c:pt>
              </c:numCache>
            </c:numRef>
          </c:val>
          <c:smooth val="0"/>
        </c:ser>
        <c:dLbls>
          <c:showLegendKey val="0"/>
          <c:showVal val="0"/>
          <c:showCatName val="0"/>
          <c:showSerName val="0"/>
          <c:showPercent val="0"/>
          <c:showBubbleSize val="0"/>
        </c:dLbls>
        <c:marker val="1"/>
        <c:smooth val="0"/>
        <c:axId val="159961088"/>
        <c:axId val="159963008"/>
      </c:lineChart>
      <c:dateAx>
        <c:axId val="159961088"/>
        <c:scaling>
          <c:orientation val="minMax"/>
        </c:scaling>
        <c:delete val="1"/>
        <c:axPos val="b"/>
        <c:numFmt formatCode="ge" sourceLinked="1"/>
        <c:majorTickMark val="none"/>
        <c:minorTickMark val="none"/>
        <c:tickLblPos val="none"/>
        <c:crossAx val="159963008"/>
        <c:crosses val="autoZero"/>
        <c:auto val="1"/>
        <c:lblOffset val="100"/>
        <c:baseTimeUnit val="years"/>
      </c:dateAx>
      <c:valAx>
        <c:axId val="15996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6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81.96</c:v>
                </c:pt>
                <c:pt idx="1">
                  <c:v>87.31</c:v>
                </c:pt>
                <c:pt idx="2">
                  <c:v>83.78</c:v>
                </c:pt>
                <c:pt idx="3">
                  <c:v>91.96</c:v>
                </c:pt>
                <c:pt idx="4">
                  <c:v>93.98</c:v>
                </c:pt>
              </c:numCache>
            </c:numRef>
          </c:val>
        </c:ser>
        <c:dLbls>
          <c:showLegendKey val="0"/>
          <c:showVal val="0"/>
          <c:showCatName val="0"/>
          <c:showSerName val="0"/>
          <c:showPercent val="0"/>
          <c:showBubbleSize val="0"/>
        </c:dLbls>
        <c:gapWidth val="150"/>
        <c:axId val="159972736"/>
        <c:axId val="15998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76.680000000000007</c:v>
                </c:pt>
                <c:pt idx="3">
                  <c:v>76.58</c:v>
                </c:pt>
                <c:pt idx="4">
                  <c:v>76.69</c:v>
                </c:pt>
              </c:numCache>
            </c:numRef>
          </c:val>
          <c:smooth val="0"/>
        </c:ser>
        <c:dLbls>
          <c:showLegendKey val="0"/>
          <c:showVal val="0"/>
          <c:showCatName val="0"/>
          <c:showSerName val="0"/>
          <c:showPercent val="0"/>
          <c:showBubbleSize val="0"/>
        </c:dLbls>
        <c:marker val="1"/>
        <c:smooth val="0"/>
        <c:axId val="159972736"/>
        <c:axId val="159987200"/>
      </c:lineChart>
      <c:dateAx>
        <c:axId val="159972736"/>
        <c:scaling>
          <c:orientation val="minMax"/>
        </c:scaling>
        <c:delete val="1"/>
        <c:axPos val="b"/>
        <c:numFmt formatCode="ge" sourceLinked="1"/>
        <c:majorTickMark val="none"/>
        <c:minorTickMark val="none"/>
        <c:tickLblPos val="none"/>
        <c:crossAx val="159987200"/>
        <c:crosses val="autoZero"/>
        <c:auto val="1"/>
        <c:lblOffset val="100"/>
        <c:baseTimeUnit val="years"/>
      </c:dateAx>
      <c:valAx>
        <c:axId val="15998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7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101.36</c:v>
                </c:pt>
                <c:pt idx="1">
                  <c:v>98.75</c:v>
                </c:pt>
                <c:pt idx="2">
                  <c:v>111.86</c:v>
                </c:pt>
                <c:pt idx="3">
                  <c:v>100.76</c:v>
                </c:pt>
                <c:pt idx="4">
                  <c:v>96.93</c:v>
                </c:pt>
              </c:numCache>
            </c:numRef>
          </c:val>
        </c:ser>
        <c:dLbls>
          <c:showLegendKey val="0"/>
          <c:showVal val="0"/>
          <c:showCatName val="0"/>
          <c:showSerName val="0"/>
          <c:showPercent val="0"/>
          <c:showBubbleSize val="0"/>
        </c:dLbls>
        <c:gapWidth val="150"/>
        <c:axId val="159521792"/>
        <c:axId val="15952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75.709999999999994</c:v>
                </c:pt>
                <c:pt idx="3">
                  <c:v>75.09</c:v>
                </c:pt>
                <c:pt idx="4">
                  <c:v>75.34</c:v>
                </c:pt>
              </c:numCache>
            </c:numRef>
          </c:val>
          <c:smooth val="0"/>
        </c:ser>
        <c:dLbls>
          <c:showLegendKey val="0"/>
          <c:showVal val="0"/>
          <c:showCatName val="0"/>
          <c:showSerName val="0"/>
          <c:showPercent val="0"/>
          <c:showBubbleSize val="0"/>
        </c:dLbls>
        <c:marker val="1"/>
        <c:smooth val="0"/>
        <c:axId val="159521792"/>
        <c:axId val="159528064"/>
      </c:lineChart>
      <c:dateAx>
        <c:axId val="159521792"/>
        <c:scaling>
          <c:orientation val="minMax"/>
        </c:scaling>
        <c:delete val="1"/>
        <c:axPos val="b"/>
        <c:numFmt formatCode="ge" sourceLinked="1"/>
        <c:majorTickMark val="none"/>
        <c:minorTickMark val="none"/>
        <c:tickLblPos val="none"/>
        <c:crossAx val="159528064"/>
        <c:crosses val="autoZero"/>
        <c:auto val="1"/>
        <c:lblOffset val="100"/>
        <c:baseTimeUnit val="years"/>
      </c:dateAx>
      <c:valAx>
        <c:axId val="15952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2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537792"/>
        <c:axId val="15957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537792"/>
        <c:axId val="159572736"/>
      </c:lineChart>
      <c:dateAx>
        <c:axId val="159537792"/>
        <c:scaling>
          <c:orientation val="minMax"/>
        </c:scaling>
        <c:delete val="1"/>
        <c:axPos val="b"/>
        <c:numFmt formatCode="ge" sourceLinked="1"/>
        <c:majorTickMark val="none"/>
        <c:minorTickMark val="none"/>
        <c:tickLblPos val="none"/>
        <c:crossAx val="159572736"/>
        <c:crosses val="autoZero"/>
        <c:auto val="1"/>
        <c:lblOffset val="100"/>
        <c:baseTimeUnit val="years"/>
      </c:dateAx>
      <c:valAx>
        <c:axId val="15957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3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660288"/>
        <c:axId val="15966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660288"/>
        <c:axId val="159666560"/>
      </c:lineChart>
      <c:dateAx>
        <c:axId val="159660288"/>
        <c:scaling>
          <c:orientation val="minMax"/>
        </c:scaling>
        <c:delete val="1"/>
        <c:axPos val="b"/>
        <c:numFmt formatCode="ge" sourceLinked="1"/>
        <c:majorTickMark val="none"/>
        <c:minorTickMark val="none"/>
        <c:tickLblPos val="none"/>
        <c:crossAx val="159666560"/>
        <c:crosses val="autoZero"/>
        <c:auto val="1"/>
        <c:lblOffset val="100"/>
        <c:baseTimeUnit val="years"/>
      </c:dateAx>
      <c:valAx>
        <c:axId val="15966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66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715712"/>
        <c:axId val="15971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715712"/>
        <c:axId val="159717632"/>
      </c:lineChart>
      <c:dateAx>
        <c:axId val="159715712"/>
        <c:scaling>
          <c:orientation val="minMax"/>
        </c:scaling>
        <c:delete val="1"/>
        <c:axPos val="b"/>
        <c:numFmt formatCode="ge" sourceLinked="1"/>
        <c:majorTickMark val="none"/>
        <c:minorTickMark val="none"/>
        <c:tickLblPos val="none"/>
        <c:crossAx val="159717632"/>
        <c:crosses val="autoZero"/>
        <c:auto val="1"/>
        <c:lblOffset val="100"/>
        <c:baseTimeUnit val="years"/>
      </c:dateAx>
      <c:valAx>
        <c:axId val="15971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1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748096"/>
        <c:axId val="15975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748096"/>
        <c:axId val="159750016"/>
      </c:lineChart>
      <c:dateAx>
        <c:axId val="159748096"/>
        <c:scaling>
          <c:orientation val="minMax"/>
        </c:scaling>
        <c:delete val="1"/>
        <c:axPos val="b"/>
        <c:numFmt formatCode="ge" sourceLinked="1"/>
        <c:majorTickMark val="none"/>
        <c:minorTickMark val="none"/>
        <c:tickLblPos val="none"/>
        <c:crossAx val="159750016"/>
        <c:crosses val="autoZero"/>
        <c:auto val="1"/>
        <c:lblOffset val="100"/>
        <c:baseTimeUnit val="years"/>
      </c:dateAx>
      <c:valAx>
        <c:axId val="15975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4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522.53</c:v>
                </c:pt>
                <c:pt idx="1">
                  <c:v>492.54</c:v>
                </c:pt>
                <c:pt idx="2">
                  <c:v>450.88</c:v>
                </c:pt>
                <c:pt idx="3">
                  <c:v>270.17</c:v>
                </c:pt>
                <c:pt idx="4">
                  <c:v>260.87</c:v>
                </c:pt>
              </c:numCache>
            </c:numRef>
          </c:val>
        </c:ser>
        <c:dLbls>
          <c:showLegendKey val="0"/>
          <c:showVal val="0"/>
          <c:showCatName val="0"/>
          <c:showSerName val="0"/>
          <c:showPercent val="0"/>
          <c:showBubbleSize val="0"/>
        </c:dLbls>
        <c:gapWidth val="150"/>
        <c:axId val="159766016"/>
        <c:axId val="15976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1167.7</c:v>
                </c:pt>
                <c:pt idx="3">
                  <c:v>1228.58</c:v>
                </c:pt>
                <c:pt idx="4">
                  <c:v>1280.18</c:v>
                </c:pt>
              </c:numCache>
            </c:numRef>
          </c:val>
          <c:smooth val="0"/>
        </c:ser>
        <c:dLbls>
          <c:showLegendKey val="0"/>
          <c:showVal val="0"/>
          <c:showCatName val="0"/>
          <c:showSerName val="0"/>
          <c:showPercent val="0"/>
          <c:showBubbleSize val="0"/>
        </c:dLbls>
        <c:marker val="1"/>
        <c:smooth val="0"/>
        <c:axId val="159766016"/>
        <c:axId val="159767936"/>
      </c:lineChart>
      <c:dateAx>
        <c:axId val="159766016"/>
        <c:scaling>
          <c:orientation val="minMax"/>
        </c:scaling>
        <c:delete val="1"/>
        <c:axPos val="b"/>
        <c:numFmt formatCode="ge" sourceLinked="1"/>
        <c:majorTickMark val="none"/>
        <c:minorTickMark val="none"/>
        <c:tickLblPos val="none"/>
        <c:crossAx val="159767936"/>
        <c:crosses val="autoZero"/>
        <c:auto val="1"/>
        <c:lblOffset val="100"/>
        <c:baseTimeUnit val="years"/>
      </c:dateAx>
      <c:valAx>
        <c:axId val="15976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6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73.27</c:v>
                </c:pt>
                <c:pt idx="1">
                  <c:v>78.03</c:v>
                </c:pt>
                <c:pt idx="2">
                  <c:v>78.91</c:v>
                </c:pt>
                <c:pt idx="3">
                  <c:v>67.599999999999994</c:v>
                </c:pt>
                <c:pt idx="4">
                  <c:v>63.14</c:v>
                </c:pt>
              </c:numCache>
            </c:numRef>
          </c:val>
        </c:ser>
        <c:dLbls>
          <c:showLegendKey val="0"/>
          <c:showVal val="0"/>
          <c:showCatName val="0"/>
          <c:showSerName val="0"/>
          <c:showPercent val="0"/>
          <c:showBubbleSize val="0"/>
        </c:dLbls>
        <c:gapWidth val="150"/>
        <c:axId val="159818880"/>
        <c:axId val="15982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54.43</c:v>
                </c:pt>
                <c:pt idx="3">
                  <c:v>53.81</c:v>
                </c:pt>
                <c:pt idx="4">
                  <c:v>53.62</c:v>
                </c:pt>
              </c:numCache>
            </c:numRef>
          </c:val>
          <c:smooth val="0"/>
        </c:ser>
        <c:dLbls>
          <c:showLegendKey val="0"/>
          <c:showVal val="0"/>
          <c:showCatName val="0"/>
          <c:showSerName val="0"/>
          <c:showPercent val="0"/>
          <c:showBubbleSize val="0"/>
        </c:dLbls>
        <c:marker val="1"/>
        <c:smooth val="0"/>
        <c:axId val="159818880"/>
        <c:axId val="159820800"/>
      </c:lineChart>
      <c:dateAx>
        <c:axId val="159818880"/>
        <c:scaling>
          <c:orientation val="minMax"/>
        </c:scaling>
        <c:delete val="1"/>
        <c:axPos val="b"/>
        <c:numFmt formatCode="ge" sourceLinked="1"/>
        <c:majorTickMark val="none"/>
        <c:minorTickMark val="none"/>
        <c:tickLblPos val="none"/>
        <c:crossAx val="159820800"/>
        <c:crosses val="autoZero"/>
        <c:auto val="1"/>
        <c:lblOffset val="100"/>
        <c:baseTimeUnit val="years"/>
      </c:dateAx>
      <c:valAx>
        <c:axId val="15982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81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178.59</c:v>
                </c:pt>
                <c:pt idx="1">
                  <c:v>180.59</c:v>
                </c:pt>
                <c:pt idx="2">
                  <c:v>177.2</c:v>
                </c:pt>
                <c:pt idx="3">
                  <c:v>169.25</c:v>
                </c:pt>
                <c:pt idx="4">
                  <c:v>185.45</c:v>
                </c:pt>
              </c:numCache>
            </c:numRef>
          </c:val>
        </c:ser>
        <c:dLbls>
          <c:showLegendKey val="0"/>
          <c:showVal val="0"/>
          <c:showCatName val="0"/>
          <c:showSerName val="0"/>
          <c:showPercent val="0"/>
          <c:showBubbleSize val="0"/>
        </c:dLbls>
        <c:gapWidth val="150"/>
        <c:axId val="159916416"/>
        <c:axId val="15991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279.8</c:v>
                </c:pt>
                <c:pt idx="3">
                  <c:v>284.64999999999998</c:v>
                </c:pt>
                <c:pt idx="4">
                  <c:v>287.7</c:v>
                </c:pt>
              </c:numCache>
            </c:numRef>
          </c:val>
          <c:smooth val="0"/>
        </c:ser>
        <c:dLbls>
          <c:showLegendKey val="0"/>
          <c:showVal val="0"/>
          <c:showCatName val="0"/>
          <c:showSerName val="0"/>
          <c:showPercent val="0"/>
          <c:showBubbleSize val="0"/>
        </c:dLbls>
        <c:marker val="1"/>
        <c:smooth val="0"/>
        <c:axId val="159916416"/>
        <c:axId val="159918336"/>
      </c:lineChart>
      <c:dateAx>
        <c:axId val="159916416"/>
        <c:scaling>
          <c:orientation val="minMax"/>
        </c:scaling>
        <c:delete val="1"/>
        <c:axPos val="b"/>
        <c:numFmt formatCode="ge" sourceLinked="1"/>
        <c:majorTickMark val="none"/>
        <c:minorTickMark val="none"/>
        <c:tickLblPos val="none"/>
        <c:crossAx val="159918336"/>
        <c:crosses val="autoZero"/>
        <c:auto val="1"/>
        <c:lblOffset val="100"/>
        <c:baseTimeUnit val="years"/>
      </c:dateAx>
      <c:valAx>
        <c:axId val="15991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1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西予市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D2</v>
      </c>
      <c r="AA8" s="52"/>
      <c r="AB8" s="52"/>
      <c r="AC8" s="52"/>
      <c r="AD8" s="52"/>
      <c r="AE8" s="52"/>
      <c r="AF8" s="52"/>
      <c r="AG8" s="53"/>
      <c r="AH8" s="3"/>
      <c r="AI8" s="54">
        <f>データ!Q6</f>
        <v>40426</v>
      </c>
      <c r="AJ8" s="55"/>
      <c r="AK8" s="55"/>
      <c r="AL8" s="55"/>
      <c r="AM8" s="55"/>
      <c r="AN8" s="55"/>
      <c r="AO8" s="55"/>
      <c r="AP8" s="56"/>
      <c r="AQ8" s="46">
        <f>データ!R6</f>
        <v>514.34</v>
      </c>
      <c r="AR8" s="46"/>
      <c r="AS8" s="46"/>
      <c r="AT8" s="46"/>
      <c r="AU8" s="46"/>
      <c r="AV8" s="46"/>
      <c r="AW8" s="46"/>
      <c r="AX8" s="46"/>
      <c r="AY8" s="46">
        <f>データ!S6</f>
        <v>78.599999999999994</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13.88</v>
      </c>
      <c r="S10" s="46"/>
      <c r="T10" s="46"/>
      <c r="U10" s="46"/>
      <c r="V10" s="46"/>
      <c r="W10" s="46"/>
      <c r="X10" s="46"/>
      <c r="Y10" s="46"/>
      <c r="Z10" s="80">
        <f>データ!P6</f>
        <v>2750</v>
      </c>
      <c r="AA10" s="80"/>
      <c r="AB10" s="80"/>
      <c r="AC10" s="80"/>
      <c r="AD10" s="80"/>
      <c r="AE10" s="80"/>
      <c r="AF10" s="80"/>
      <c r="AG10" s="80"/>
      <c r="AH10" s="2"/>
      <c r="AI10" s="80">
        <f>データ!T6</f>
        <v>5573</v>
      </c>
      <c r="AJ10" s="80"/>
      <c r="AK10" s="80"/>
      <c r="AL10" s="80"/>
      <c r="AM10" s="80"/>
      <c r="AN10" s="80"/>
      <c r="AO10" s="80"/>
      <c r="AP10" s="80"/>
      <c r="AQ10" s="46">
        <f>データ!U6</f>
        <v>18.25</v>
      </c>
      <c r="AR10" s="46"/>
      <c r="AS10" s="46"/>
      <c r="AT10" s="46"/>
      <c r="AU10" s="46"/>
      <c r="AV10" s="46"/>
      <c r="AW10" s="46"/>
      <c r="AX10" s="46"/>
      <c r="AY10" s="46">
        <f>データ!V6</f>
        <v>305.37</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106</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107</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105</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382141</v>
      </c>
      <c r="D6" s="31">
        <f t="shared" si="3"/>
        <v>47</v>
      </c>
      <c r="E6" s="31">
        <f t="shared" si="3"/>
        <v>1</v>
      </c>
      <c r="F6" s="31">
        <f t="shared" si="3"/>
        <v>0</v>
      </c>
      <c r="G6" s="31">
        <f t="shared" si="3"/>
        <v>0</v>
      </c>
      <c r="H6" s="31" t="str">
        <f t="shared" si="3"/>
        <v>愛媛県　西予市</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13.88</v>
      </c>
      <c r="P6" s="32">
        <f t="shared" si="3"/>
        <v>2750</v>
      </c>
      <c r="Q6" s="32">
        <f t="shared" si="3"/>
        <v>40426</v>
      </c>
      <c r="R6" s="32">
        <f t="shared" si="3"/>
        <v>514.34</v>
      </c>
      <c r="S6" s="32">
        <f t="shared" si="3"/>
        <v>78.599999999999994</v>
      </c>
      <c r="T6" s="32">
        <f t="shared" si="3"/>
        <v>5573</v>
      </c>
      <c r="U6" s="32">
        <f t="shared" si="3"/>
        <v>18.25</v>
      </c>
      <c r="V6" s="32">
        <f t="shared" si="3"/>
        <v>305.37</v>
      </c>
      <c r="W6" s="33">
        <f>IF(W7="",NA(),W7)</f>
        <v>101.36</v>
      </c>
      <c r="X6" s="33">
        <f t="shared" ref="X6:AF6" si="4">IF(X7="",NA(),X7)</f>
        <v>98.75</v>
      </c>
      <c r="Y6" s="33">
        <f t="shared" si="4"/>
        <v>111.86</v>
      </c>
      <c r="Z6" s="33">
        <f t="shared" si="4"/>
        <v>100.76</v>
      </c>
      <c r="AA6" s="33">
        <f t="shared" si="4"/>
        <v>96.93</v>
      </c>
      <c r="AB6" s="33">
        <f t="shared" si="4"/>
        <v>75.239999999999995</v>
      </c>
      <c r="AC6" s="33">
        <f t="shared" si="4"/>
        <v>73.63</v>
      </c>
      <c r="AD6" s="33">
        <f t="shared" si="4"/>
        <v>75.709999999999994</v>
      </c>
      <c r="AE6" s="33">
        <f t="shared" si="4"/>
        <v>75.09</v>
      </c>
      <c r="AF6" s="33">
        <f t="shared" si="4"/>
        <v>75.34</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522.53</v>
      </c>
      <c r="BE6" s="33">
        <f t="shared" ref="BE6:BM6" si="7">IF(BE7="",NA(),BE7)</f>
        <v>492.54</v>
      </c>
      <c r="BF6" s="33">
        <f t="shared" si="7"/>
        <v>450.88</v>
      </c>
      <c r="BG6" s="33">
        <f t="shared" si="7"/>
        <v>270.17</v>
      </c>
      <c r="BH6" s="33">
        <f t="shared" si="7"/>
        <v>260.87</v>
      </c>
      <c r="BI6" s="33">
        <f t="shared" si="7"/>
        <v>1168.8</v>
      </c>
      <c r="BJ6" s="33">
        <f t="shared" si="7"/>
        <v>1158.82</v>
      </c>
      <c r="BK6" s="33">
        <f t="shared" si="7"/>
        <v>1167.7</v>
      </c>
      <c r="BL6" s="33">
        <f t="shared" si="7"/>
        <v>1228.58</v>
      </c>
      <c r="BM6" s="33">
        <f t="shared" si="7"/>
        <v>1280.18</v>
      </c>
      <c r="BN6" s="32" t="str">
        <f>IF(BN7="","",IF(BN7="-","【-】","【"&amp;SUBSTITUTE(TEXT(BN7,"#,##0.00"),"-","△")&amp;"】"))</f>
        <v>【1,242.90】</v>
      </c>
      <c r="BO6" s="33">
        <f>IF(BO7="",NA(),BO7)</f>
        <v>73.27</v>
      </c>
      <c r="BP6" s="33">
        <f t="shared" ref="BP6:BX6" si="8">IF(BP7="",NA(),BP7)</f>
        <v>78.03</v>
      </c>
      <c r="BQ6" s="33">
        <f t="shared" si="8"/>
        <v>78.91</v>
      </c>
      <c r="BR6" s="33">
        <f t="shared" si="8"/>
        <v>67.599999999999994</v>
      </c>
      <c r="BS6" s="33">
        <f t="shared" si="8"/>
        <v>63.14</v>
      </c>
      <c r="BT6" s="33">
        <f t="shared" si="8"/>
        <v>56.44</v>
      </c>
      <c r="BU6" s="33">
        <f t="shared" si="8"/>
        <v>55.6</v>
      </c>
      <c r="BV6" s="33">
        <f t="shared" si="8"/>
        <v>54.43</v>
      </c>
      <c r="BW6" s="33">
        <f t="shared" si="8"/>
        <v>53.81</v>
      </c>
      <c r="BX6" s="33">
        <f t="shared" si="8"/>
        <v>53.62</v>
      </c>
      <c r="BY6" s="32" t="str">
        <f>IF(BY7="","",IF(BY7="-","【-】","【"&amp;SUBSTITUTE(TEXT(BY7,"#,##0.00"),"-","△")&amp;"】"))</f>
        <v>【33.35】</v>
      </c>
      <c r="BZ6" s="33">
        <f>IF(BZ7="",NA(),BZ7)</f>
        <v>178.59</v>
      </c>
      <c r="CA6" s="33">
        <f t="shared" ref="CA6:CI6" si="9">IF(CA7="",NA(),CA7)</f>
        <v>180.59</v>
      </c>
      <c r="CB6" s="33">
        <f t="shared" si="9"/>
        <v>177.2</v>
      </c>
      <c r="CC6" s="33">
        <f t="shared" si="9"/>
        <v>169.25</v>
      </c>
      <c r="CD6" s="33">
        <f t="shared" si="9"/>
        <v>185.45</v>
      </c>
      <c r="CE6" s="33">
        <f t="shared" si="9"/>
        <v>270.7</v>
      </c>
      <c r="CF6" s="33">
        <f t="shared" si="9"/>
        <v>275.86</v>
      </c>
      <c r="CG6" s="33">
        <f t="shared" si="9"/>
        <v>279.8</v>
      </c>
      <c r="CH6" s="33">
        <f t="shared" si="9"/>
        <v>284.64999999999998</v>
      </c>
      <c r="CI6" s="33">
        <f t="shared" si="9"/>
        <v>287.7</v>
      </c>
      <c r="CJ6" s="32" t="str">
        <f>IF(CJ7="","",IF(CJ7="-","【-】","【"&amp;SUBSTITUTE(TEXT(CJ7,"#,##0.00"),"-","△")&amp;"】"))</f>
        <v>【524.69】</v>
      </c>
      <c r="CK6" s="33">
        <f>IF(CK7="",NA(),CK7)</f>
        <v>70.48</v>
      </c>
      <c r="CL6" s="33">
        <f t="shared" ref="CL6:CT6" si="10">IF(CL7="",NA(),CL7)</f>
        <v>59.9</v>
      </c>
      <c r="CM6" s="33">
        <f t="shared" si="10"/>
        <v>62.04</v>
      </c>
      <c r="CN6" s="33">
        <f t="shared" si="10"/>
        <v>60.84</v>
      </c>
      <c r="CO6" s="33">
        <f t="shared" si="10"/>
        <v>57.42</v>
      </c>
      <c r="CP6" s="33">
        <f t="shared" si="10"/>
        <v>59.84</v>
      </c>
      <c r="CQ6" s="33">
        <f t="shared" si="10"/>
        <v>60.66</v>
      </c>
      <c r="CR6" s="33">
        <f t="shared" si="10"/>
        <v>60.17</v>
      </c>
      <c r="CS6" s="33">
        <f t="shared" si="10"/>
        <v>58.96</v>
      </c>
      <c r="CT6" s="33">
        <f t="shared" si="10"/>
        <v>58.1</v>
      </c>
      <c r="CU6" s="32" t="str">
        <f>IF(CU7="","",IF(CU7="-","【-】","【"&amp;SUBSTITUTE(TEXT(CU7,"#,##0.00"),"-","△")&amp;"】"))</f>
        <v>【57.58】</v>
      </c>
      <c r="CV6" s="33">
        <f>IF(CV7="",NA(),CV7)</f>
        <v>81.96</v>
      </c>
      <c r="CW6" s="33">
        <f t="shared" ref="CW6:DE6" si="11">IF(CW7="",NA(),CW7)</f>
        <v>87.31</v>
      </c>
      <c r="CX6" s="33">
        <f t="shared" si="11"/>
        <v>83.78</v>
      </c>
      <c r="CY6" s="33">
        <f t="shared" si="11"/>
        <v>91.96</v>
      </c>
      <c r="CZ6" s="33">
        <f t="shared" si="11"/>
        <v>93.98</v>
      </c>
      <c r="DA6" s="33">
        <f t="shared" si="11"/>
        <v>77.989999999999995</v>
      </c>
      <c r="DB6" s="33">
        <f t="shared" si="11"/>
        <v>77.319999999999993</v>
      </c>
      <c r="DC6" s="33">
        <f t="shared" si="11"/>
        <v>76.680000000000007</v>
      </c>
      <c r="DD6" s="33">
        <f t="shared" si="11"/>
        <v>76.58</v>
      </c>
      <c r="DE6" s="33">
        <f t="shared" si="11"/>
        <v>76.69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0.2</v>
      </c>
      <c r="ED6" s="33">
        <f t="shared" ref="ED6:EL6" si="14">IF(ED7="",NA(),ED7)</f>
        <v>0.18</v>
      </c>
      <c r="EE6" s="33">
        <f t="shared" si="14"/>
        <v>7.0000000000000007E-2</v>
      </c>
      <c r="EF6" s="32">
        <f t="shared" si="14"/>
        <v>0</v>
      </c>
      <c r="EG6" s="32">
        <f t="shared" si="14"/>
        <v>0</v>
      </c>
      <c r="EH6" s="33">
        <f t="shared" si="14"/>
        <v>1.08</v>
      </c>
      <c r="EI6" s="33">
        <f t="shared" si="14"/>
        <v>0.69</v>
      </c>
      <c r="EJ6" s="33">
        <f t="shared" si="14"/>
        <v>0.89</v>
      </c>
      <c r="EK6" s="33">
        <f t="shared" si="14"/>
        <v>0.98</v>
      </c>
      <c r="EL6" s="33">
        <f t="shared" si="14"/>
        <v>0.76</v>
      </c>
      <c r="EM6" s="32" t="str">
        <f>IF(EM7="","",IF(EM7="-","【-】","【"&amp;SUBSTITUTE(TEXT(EM7,"#,##0.00"),"-","△")&amp;"】"))</f>
        <v>【0.71】</v>
      </c>
    </row>
    <row r="7" spans="1:143" s="34" customFormat="1">
      <c r="A7" s="26"/>
      <c r="B7" s="35">
        <v>2015</v>
      </c>
      <c r="C7" s="35">
        <v>382141</v>
      </c>
      <c r="D7" s="35">
        <v>47</v>
      </c>
      <c r="E7" s="35">
        <v>1</v>
      </c>
      <c r="F7" s="35">
        <v>0</v>
      </c>
      <c r="G7" s="35">
        <v>0</v>
      </c>
      <c r="H7" s="35" t="s">
        <v>93</v>
      </c>
      <c r="I7" s="35" t="s">
        <v>94</v>
      </c>
      <c r="J7" s="35" t="s">
        <v>95</v>
      </c>
      <c r="K7" s="35" t="s">
        <v>96</v>
      </c>
      <c r="L7" s="35" t="s">
        <v>97</v>
      </c>
      <c r="M7" s="36" t="s">
        <v>98</v>
      </c>
      <c r="N7" s="36" t="s">
        <v>99</v>
      </c>
      <c r="O7" s="36">
        <v>13.88</v>
      </c>
      <c r="P7" s="36">
        <v>2750</v>
      </c>
      <c r="Q7" s="36">
        <v>40426</v>
      </c>
      <c r="R7" s="36">
        <v>514.34</v>
      </c>
      <c r="S7" s="36">
        <v>78.599999999999994</v>
      </c>
      <c r="T7" s="36">
        <v>5573</v>
      </c>
      <c r="U7" s="36">
        <v>18.25</v>
      </c>
      <c r="V7" s="36">
        <v>305.37</v>
      </c>
      <c r="W7" s="36">
        <v>101.36</v>
      </c>
      <c r="X7" s="36">
        <v>98.75</v>
      </c>
      <c r="Y7" s="36">
        <v>111.86</v>
      </c>
      <c r="Z7" s="36">
        <v>100.76</v>
      </c>
      <c r="AA7" s="36">
        <v>96.93</v>
      </c>
      <c r="AB7" s="36">
        <v>75.239999999999995</v>
      </c>
      <c r="AC7" s="36">
        <v>73.63</v>
      </c>
      <c r="AD7" s="36">
        <v>75.709999999999994</v>
      </c>
      <c r="AE7" s="36">
        <v>75.09</v>
      </c>
      <c r="AF7" s="36">
        <v>75.34</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522.53</v>
      </c>
      <c r="BE7" s="36">
        <v>492.54</v>
      </c>
      <c r="BF7" s="36">
        <v>450.88</v>
      </c>
      <c r="BG7" s="36">
        <v>270.17</v>
      </c>
      <c r="BH7" s="36">
        <v>260.87</v>
      </c>
      <c r="BI7" s="36">
        <v>1168.8</v>
      </c>
      <c r="BJ7" s="36">
        <v>1158.82</v>
      </c>
      <c r="BK7" s="36">
        <v>1167.7</v>
      </c>
      <c r="BL7" s="36">
        <v>1228.58</v>
      </c>
      <c r="BM7" s="36">
        <v>1280.18</v>
      </c>
      <c r="BN7" s="36">
        <v>1242.9000000000001</v>
      </c>
      <c r="BO7" s="36">
        <v>73.27</v>
      </c>
      <c r="BP7" s="36">
        <v>78.03</v>
      </c>
      <c r="BQ7" s="36">
        <v>78.91</v>
      </c>
      <c r="BR7" s="36">
        <v>67.599999999999994</v>
      </c>
      <c r="BS7" s="36">
        <v>63.14</v>
      </c>
      <c r="BT7" s="36">
        <v>56.44</v>
      </c>
      <c r="BU7" s="36">
        <v>55.6</v>
      </c>
      <c r="BV7" s="36">
        <v>54.43</v>
      </c>
      <c r="BW7" s="36">
        <v>53.81</v>
      </c>
      <c r="BX7" s="36">
        <v>53.62</v>
      </c>
      <c r="BY7" s="36">
        <v>33.35</v>
      </c>
      <c r="BZ7" s="36">
        <v>178.59</v>
      </c>
      <c r="CA7" s="36">
        <v>180.59</v>
      </c>
      <c r="CB7" s="36">
        <v>177.2</v>
      </c>
      <c r="CC7" s="36">
        <v>169.25</v>
      </c>
      <c r="CD7" s="36">
        <v>185.45</v>
      </c>
      <c r="CE7" s="36">
        <v>270.7</v>
      </c>
      <c r="CF7" s="36">
        <v>275.86</v>
      </c>
      <c r="CG7" s="36">
        <v>279.8</v>
      </c>
      <c r="CH7" s="36">
        <v>284.64999999999998</v>
      </c>
      <c r="CI7" s="36">
        <v>287.7</v>
      </c>
      <c r="CJ7" s="36">
        <v>524.69000000000005</v>
      </c>
      <c r="CK7" s="36">
        <v>70.48</v>
      </c>
      <c r="CL7" s="36">
        <v>59.9</v>
      </c>
      <c r="CM7" s="36">
        <v>62.04</v>
      </c>
      <c r="CN7" s="36">
        <v>60.84</v>
      </c>
      <c r="CO7" s="36">
        <v>57.42</v>
      </c>
      <c r="CP7" s="36">
        <v>59.84</v>
      </c>
      <c r="CQ7" s="36">
        <v>60.66</v>
      </c>
      <c r="CR7" s="36">
        <v>60.17</v>
      </c>
      <c r="CS7" s="36">
        <v>58.96</v>
      </c>
      <c r="CT7" s="36">
        <v>58.1</v>
      </c>
      <c r="CU7" s="36">
        <v>57.58</v>
      </c>
      <c r="CV7" s="36">
        <v>81.96</v>
      </c>
      <c r="CW7" s="36">
        <v>87.31</v>
      </c>
      <c r="CX7" s="36">
        <v>83.78</v>
      </c>
      <c r="CY7" s="36">
        <v>91.96</v>
      </c>
      <c r="CZ7" s="36">
        <v>93.98</v>
      </c>
      <c r="DA7" s="36">
        <v>77.989999999999995</v>
      </c>
      <c r="DB7" s="36">
        <v>77.319999999999993</v>
      </c>
      <c r="DC7" s="36">
        <v>76.680000000000007</v>
      </c>
      <c r="DD7" s="36">
        <v>76.58</v>
      </c>
      <c r="DE7" s="36">
        <v>76.69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0.2</v>
      </c>
      <c r="ED7" s="36">
        <v>0.18</v>
      </c>
      <c r="EE7" s="36">
        <v>7.0000000000000007E-2</v>
      </c>
      <c r="EF7" s="36">
        <v>0</v>
      </c>
      <c r="EG7" s="36">
        <v>0</v>
      </c>
      <c r="EH7" s="36">
        <v>1.08</v>
      </c>
      <c r="EI7" s="36">
        <v>0.69</v>
      </c>
      <c r="EJ7" s="36">
        <v>0.89</v>
      </c>
      <c r="EK7" s="36">
        <v>0.98</v>
      </c>
      <c r="EL7" s="36">
        <v>0.76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2017-02-10T04:51:59Z</cp:lastPrinted>
  <dcterms:created xsi:type="dcterms:W3CDTF">2016-12-02T02:21:40Z</dcterms:created>
  <dcterms:modified xsi:type="dcterms:W3CDTF">2017-02-21T04:26:49Z</dcterms:modified>
  <cp:category/>
</cp:coreProperties>
</file>