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I10" i="4" s="1"/>
  <c r="M6" i="5"/>
  <c r="L6" i="5"/>
  <c r="K6" i="5"/>
  <c r="P8" i="4" s="1"/>
  <c r="J6" i="5"/>
  <c r="I8" i="4" s="1"/>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B10" i="4"/>
  <c r="W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<sst xmlns="http://schemas.openxmlformats.org/spreadsheetml/2006/main" count="221" uniqueCount="111">
  <si>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</si>
  <si>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</si>
  <si>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</si>
  <si>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</si>
  <si>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</si>
  <si>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</si>
  <si>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</si>
  <si>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</si>
  <si>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</si>
  <si>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</si>
  <si>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</si>
  <si>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</si>
  <si>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</si>
  <si>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</si>
  <si>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</si>
  <si>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</si>
  <si>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</si>
  <si>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</si>
  <si>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</si>
  <si>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</si>
  <si>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</si>
  <si>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</si>
  <si>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</si>
  <si>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</si>
  <si>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</si>
  <si>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</si>
  <si>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</si>
  <si>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</si>
  <si>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</si>
  <si>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</si>
  <si>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</si>
  <si>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</si>
  <si>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</si>
  <si>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</si>
  <si>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</si>
  <si>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</si>
  <si>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</si>
  <si>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</si>
  <si>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</si>
  <si>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</si>
  <si>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</si>
  <si>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</si>
  <si>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</si>
  <si>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</si>
  <si>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</si>
  <si>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</si>
  <si>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</si>
  <si>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</si>
  <si>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</si>
  <si>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</si>
  <si>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</si>
  <si>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</si>
  <si>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</si>
  <si>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</si>
  <si>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</si>
  <si>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</si>
  <si>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</si>
  <si>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</si>
  <si>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</si>
  <si>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</si>
  <si>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</si>
  <si>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</si>
  <si>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</si>
  <si>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</si>
  <si>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</si>
  <si>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</si>
  <si>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</si>
  <si>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</si>
  <si>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</si>
  <si>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</si>
  <si>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</si>
  <si>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</si>
  <si>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</si>
  <si>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</si>
  <si>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</si>
  <si>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</si>
  <si>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</si>
  <si>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</si>
  <si>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</si>
  <si>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</si>
  <si>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</si>
  <si>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</si>
  <si>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</si>
  <si>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</si>
  <si>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</si>
  <si>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</si>
  <si>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</si>
  <si>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</si>
  <si>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</si>
  <si>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</si>
  <si>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</si>
  <si>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</si>
  <si>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</si>
  <si>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</si>
  <si>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</si>
  <si>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</si>
  <si>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西予市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</si>
  <si>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</si>
  <si>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</si>
  <si>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</si>
  <si>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</si>
  <si>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</si>
  <si>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</si>
  <si>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</si>
  <si>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</si>
  <si>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</si>
  <si>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</si>
  <si>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</si>
  <si>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収益的収支比率）収益的収支比率は100%未満で推移しており、これは毎年度、単年度収支が赤字基調であることを示している。そのうえ、総収益のうち約74%は一般会計繰入金で占められており、水洗化率も79.4%と平均値よりも下回っている。また、農業集落排水事業については平成8年度から順次、供用が開始されているところだが、施設の老朽化も進んでおり、更新・修繕が増加傾向にあるため、総費用の増加が見込まれる。
　今後、費用削減及び、加入の促進による収入の増加を図っていき、併せて　「適正な使用料」の検討をはじめとする経営健全化に向けた取り組みを進めていく必要がある。　
(企業債残高対事業規模比率）平均値と比較しても比率が高くなっているが、当市の農業集落排水事業については整備事業が完了しており、企業債残高も今後減少傾向となってくるため、比率は改善していく見込みである。
(経費回収率）平均値と比較しても低い水準となっており、使用料収入以外で賄われている状況にあるため、今後さらなる加入促進を図ることによる使用料収入の増加を図ると共に、適正な使用料の検討による経費回収率の向上に努める必要がある。　
(汚水処理原価）汚水処理原価については、類似団体と比べても平均値を推移しているが、供用開始されてから年数が経過し、水洗化率もある程度落ち着いたことによるものであると考えられる。今後、さらなる接続促進を図ることにより、改善を図っていく必要がある。
(施設利用率）平均値よりも高い水準となっており、水洗化率から考えても施設の利用状況及び規模は良好であることが推測する。今後も加入の促進により、施設利用率の上昇に向けて取り組んでいく必要がある。
(水洗化率）平均値よりも低い水準となっており、さらなる加入の促進を図っていく必要がある。</t>
    <rPh sb="1" eb="4">
      <t>シュウエキテキ</t>
    </rPh>
    <rPh sb="4" eb="6">
      <t>シュウシ</t>
    </rPh>
    <rPh sb="6" eb="8">
      <t>ヒリツ</t>
    </rPh>
    <rPh sb="282" eb="284">
      <t>キギョウ</t>
    </rPh>
    <rPh sb="383" eb="385">
      <t>ケイヒ</t>
    </rPh>
    <rPh sb="385" eb="387">
      <t>カイシュウ</t>
    </rPh>
    <rPh sb="387" eb="388">
      <t>リツ</t>
    </rPh>
    <rPh sb="497" eb="499">
      <t>オスイ</t>
    </rPh>
    <rPh sb="499" eb="501">
      <t>ショリ</t>
    </rPh>
    <rPh sb="501" eb="503">
      <t>ゲンカ</t>
    </rPh>
    <rPh sb="620" eb="622">
      <t>シセツ</t>
    </rPh>
    <rPh sb="622" eb="625">
      <t>リヨウリツ</t>
    </rPh>
    <rPh sb="717" eb="720">
      <t>スイセンカ</t>
    </rPh>
    <rPh sb="720" eb="721">
      <t>リツ</t>
    </rPh>
    <phoneticPr fontId="4"/>
  </si>
  <si>
    <t>「経営の健全性・効率性」を示す指標は類似団体と比べ、施設利用率は高いものの、収益的収支比率が100%未満で推移していることや水洗化率・経費回収率も低い率で推移している。
　また、「老朽化の状況」についても、今後施設及び管渠の老朽化による費用の増加が見込まれていることから、計画的な施設更新により経費削減を図ることはもちろん、加入促進による収入の増加に取り組んでいくこと、また、将来予定している法適化と合わせて「適正な使用料」の検討を進めていく必要がある。
　</t>
    <rPh sb="73" eb="74">
      <t>ヒク</t>
    </rPh>
    <rPh sb="75" eb="76">
      <t>リツ</t>
    </rPh>
    <rPh sb="77" eb="79">
      <t>スイイ</t>
    </rPh>
    <rPh sb="188" eb="190">
      <t>ショウライ</t>
    </rPh>
    <rPh sb="190" eb="192">
      <t>ヨテイ</t>
    </rPh>
    <rPh sb="196" eb="197">
      <t>ホウ</t>
    </rPh>
    <rPh sb="197" eb="198">
      <t>テキ</t>
    </rPh>
    <rPh sb="198" eb="199">
      <t>カ</t>
    </rPh>
    <rPh sb="200" eb="201">
      <t>ア</t>
    </rPh>
    <phoneticPr fontId="4"/>
  </si>
  <si>
    <t>　農業集落排水事業については平成8年度から順次供用開始し、供用後20年を経過する施設が1処理区、15年を経過した施設が4処理区あるが、平成27年度末時点で管渠の更新実績がない。
　しかしながら、今後管渠の耐用年数の経過により更新経費が発生していくことが予測されることから、投資計画の策定など施設のマネジメントに取り組んでいく必要がある。</t>
    <rPh sb="29" eb="31">
      <t>キョウヨウ</t>
    </rPh>
    <rPh sb="31" eb="32">
      <t>ゴ</t>
    </rPh>
    <rPh sb="36" eb="38">
      <t>ケイカ</t>
    </rPh>
    <rPh sb="40" eb="42">
      <t>シセツ</t>
    </rPh>
    <rPh sb="44" eb="46">
      <t>ショリ</t>
    </rPh>
    <rPh sb="46" eb="47">
      <t>ク</t>
    </rPh>
    <rPh sb="50" eb="51">
      <t>ネン</t>
    </rPh>
    <rPh sb="52" eb="54">
      <t>ケイカ</t>
    </rPh>
    <rPh sb="56" eb="58">
      <t>シセツ</t>
    </rPh>
    <rPh sb="67" eb="69">
      <t>ヘイセイ</t>
    </rPh>
    <rPh sb="71" eb="73">
      <t>ネンド</t>
    </rPh>
    <rPh sb="73" eb="74">
      <t>マツ</t>
    </rPh>
    <rPh sb="74" eb="76">
      <t>ジテン</t>
    </rPh>
    <rPh sb="77" eb="79">
      <t>カンキョ</t>
    </rPh>
    <rPh sb="80" eb="82">
      <t>コウシン</t>
    </rPh>
    <rPh sb="82" eb="84">
      <t>ジッセキ</t>
    </rPh>
    <rPh sb="97" eb="99">
      <t>コンゴ</t>
    </rPh>
    <rPh sb="126" eb="128">
      <t>ヨソク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</si>
</sst>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8" fillId="0" borderId="6"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21" fillId="0" borderId="6" xfId="0" applyFont="1" applyBorder="1" applyAlignment="1" applyProtection="1">
      <alignment horizontal="left" vertical="top" wrapText="1"/>
      <protection locked="0"/>
    </xf>
    <xf numFmtId="0" fontId="21" fillId="0" borderId="0" xfId="0" applyFont="1" applyBorder="1" applyAlignment="1" applyProtection="1">
      <alignment horizontal="left" vertical="top" wrapText="1"/>
      <protection locked="0"/>
    </xf>
    <xf numFmtId="0" fontId="21" fillId="0" borderId="7" xfId="0" applyFont="1" applyBorder="1" applyAlignment="1" applyProtection="1">
      <alignment horizontal="left" vertical="top" wrapText="1"/>
      <protection locked="0"/>
    </xf>
    <xf numFmtId="0" fontId="21" fillId="0" borderId="8"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9349376"/>
        <c:axId val="159359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0.03</c:v>
                </c:pt>
                <c:pt idx="1">
                  <c:v>0.04</c:v>
                </c:pt>
                <c:pt idx="2">
                  <c:v>0.03</c:v>
                </c:pt>
                <c:pt idx="3">
                  <c:v>0.02</c:v>
                </c:pt>
                <c:pt idx="4">
                  <c:v>0.01</c:v>
                </c:pt>
              </c:numCache>
            </c:numRef>
          </c:val>
          <c:smooth val="0"/>
        </c:ser>
        <c:dLbls>
          <c:showLegendKey val="0"/>
          <c:showVal val="0"/>
          <c:showCatName val="0"/>
          <c:showSerName val="0"/>
          <c:showPercent val="0"/>
          <c:showBubbleSize val="0"/>
        </c:dLbls>
        <c:marker val="1"/>
        <c:smooth val="0"/>
        <c:axId val="159349376"/>
        <c:axId val="159359744"/>
      </c:lineChart>
      <c:dateAx>
        <c:axId val="159349376"/>
        <c:scaling>
          <c:orientation val="minMax"/>
        </c:scaling>
        <c:delete val="1"/>
        <c:axPos val="b"/>
        <c:numFmt formatCode="ge" sourceLinked="1"/>
        <c:majorTickMark val="none"/>
        <c:minorTickMark val="none"/>
        <c:tickLblPos val="none"/>
        <c:crossAx val="159359744"/>
        <c:crosses val="autoZero"/>
        <c:auto val="1"/>
        <c:lblOffset val="100"/>
        <c:baseTimeUnit val="years"/>
      </c:dateAx>
      <c:valAx>
        <c:axId val="159359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3493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61.33</c:v>
                </c:pt>
                <c:pt idx="1">
                  <c:v>61.4</c:v>
                </c:pt>
                <c:pt idx="2">
                  <c:v>63.59</c:v>
                </c:pt>
                <c:pt idx="3">
                  <c:v>65.599999999999994</c:v>
                </c:pt>
                <c:pt idx="4">
                  <c:v>66.97</c:v>
                </c:pt>
              </c:numCache>
            </c:numRef>
          </c:val>
        </c:ser>
        <c:dLbls>
          <c:showLegendKey val="0"/>
          <c:showVal val="0"/>
          <c:showCatName val="0"/>
          <c:showSerName val="0"/>
          <c:showPercent val="0"/>
          <c:showBubbleSize val="0"/>
        </c:dLbls>
        <c:gapWidth val="150"/>
        <c:axId val="165440512"/>
        <c:axId val="165471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c:v>
                </c:pt>
                <c:pt idx="1">
                  <c:v>54.74</c:v>
                </c:pt>
                <c:pt idx="2">
                  <c:v>53.78</c:v>
                </c:pt>
                <c:pt idx="3">
                  <c:v>53.24</c:v>
                </c:pt>
                <c:pt idx="4">
                  <c:v>52.31</c:v>
                </c:pt>
              </c:numCache>
            </c:numRef>
          </c:val>
          <c:smooth val="0"/>
        </c:ser>
        <c:dLbls>
          <c:showLegendKey val="0"/>
          <c:showVal val="0"/>
          <c:showCatName val="0"/>
          <c:showSerName val="0"/>
          <c:showPercent val="0"/>
          <c:showBubbleSize val="0"/>
        </c:dLbls>
        <c:marker val="1"/>
        <c:smooth val="0"/>
        <c:axId val="165440512"/>
        <c:axId val="165471360"/>
      </c:lineChart>
      <c:dateAx>
        <c:axId val="165440512"/>
        <c:scaling>
          <c:orientation val="minMax"/>
        </c:scaling>
        <c:delete val="1"/>
        <c:axPos val="b"/>
        <c:numFmt formatCode="ge" sourceLinked="1"/>
        <c:majorTickMark val="none"/>
        <c:minorTickMark val="none"/>
        <c:tickLblPos val="none"/>
        <c:crossAx val="165471360"/>
        <c:crosses val="autoZero"/>
        <c:auto val="1"/>
        <c:lblOffset val="100"/>
        <c:baseTimeUnit val="years"/>
      </c:dateAx>
      <c:valAx>
        <c:axId val="165471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440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74.510000000000005</c:v>
                </c:pt>
                <c:pt idx="1">
                  <c:v>75.569999999999993</c:v>
                </c:pt>
                <c:pt idx="2">
                  <c:v>76.55</c:v>
                </c:pt>
                <c:pt idx="3">
                  <c:v>79.13</c:v>
                </c:pt>
                <c:pt idx="4">
                  <c:v>79.400000000000006</c:v>
                </c:pt>
              </c:numCache>
            </c:numRef>
          </c:val>
        </c:ser>
        <c:dLbls>
          <c:showLegendKey val="0"/>
          <c:showVal val="0"/>
          <c:showCatName val="0"/>
          <c:showSerName val="0"/>
          <c:showPercent val="0"/>
          <c:showBubbleSize val="0"/>
        </c:dLbls>
        <c:gapWidth val="150"/>
        <c:axId val="165485184"/>
        <c:axId val="165491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83.73</c:v>
                </c:pt>
                <c:pt idx="1">
                  <c:v>83.88</c:v>
                </c:pt>
                <c:pt idx="2">
                  <c:v>84.06</c:v>
                </c:pt>
                <c:pt idx="3">
                  <c:v>84.07</c:v>
                </c:pt>
                <c:pt idx="4">
                  <c:v>84.32</c:v>
                </c:pt>
              </c:numCache>
            </c:numRef>
          </c:val>
          <c:smooth val="0"/>
        </c:ser>
        <c:dLbls>
          <c:showLegendKey val="0"/>
          <c:showVal val="0"/>
          <c:showCatName val="0"/>
          <c:showSerName val="0"/>
          <c:showPercent val="0"/>
          <c:showBubbleSize val="0"/>
        </c:dLbls>
        <c:marker val="1"/>
        <c:smooth val="0"/>
        <c:axId val="165485184"/>
        <c:axId val="165491456"/>
      </c:lineChart>
      <c:dateAx>
        <c:axId val="165485184"/>
        <c:scaling>
          <c:orientation val="minMax"/>
        </c:scaling>
        <c:delete val="1"/>
        <c:axPos val="b"/>
        <c:numFmt formatCode="ge" sourceLinked="1"/>
        <c:majorTickMark val="none"/>
        <c:minorTickMark val="none"/>
        <c:tickLblPos val="none"/>
        <c:crossAx val="165491456"/>
        <c:crosses val="autoZero"/>
        <c:auto val="1"/>
        <c:lblOffset val="100"/>
        <c:baseTimeUnit val="years"/>
      </c:dateAx>
      <c:valAx>
        <c:axId val="165491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485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91.06</c:v>
                </c:pt>
                <c:pt idx="1">
                  <c:v>92.96</c:v>
                </c:pt>
                <c:pt idx="2">
                  <c:v>92.26</c:v>
                </c:pt>
                <c:pt idx="3">
                  <c:v>92.03</c:v>
                </c:pt>
                <c:pt idx="4">
                  <c:v>91.97</c:v>
                </c:pt>
              </c:numCache>
            </c:numRef>
          </c:val>
        </c:ser>
        <c:dLbls>
          <c:showLegendKey val="0"/>
          <c:showVal val="0"/>
          <c:showCatName val="0"/>
          <c:showSerName val="0"/>
          <c:showPercent val="0"/>
          <c:showBubbleSize val="0"/>
        </c:dLbls>
        <c:gapWidth val="150"/>
        <c:axId val="159389952"/>
        <c:axId val="159400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9389952"/>
        <c:axId val="159400320"/>
      </c:lineChart>
      <c:dateAx>
        <c:axId val="159389952"/>
        <c:scaling>
          <c:orientation val="minMax"/>
        </c:scaling>
        <c:delete val="1"/>
        <c:axPos val="b"/>
        <c:numFmt formatCode="ge" sourceLinked="1"/>
        <c:majorTickMark val="none"/>
        <c:minorTickMark val="none"/>
        <c:tickLblPos val="none"/>
        <c:crossAx val="159400320"/>
        <c:crosses val="autoZero"/>
        <c:auto val="1"/>
        <c:lblOffset val="100"/>
        <c:baseTimeUnit val="years"/>
      </c:dateAx>
      <c:valAx>
        <c:axId val="159400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389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9434624"/>
        <c:axId val="159440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9434624"/>
        <c:axId val="159440896"/>
      </c:lineChart>
      <c:dateAx>
        <c:axId val="159434624"/>
        <c:scaling>
          <c:orientation val="minMax"/>
        </c:scaling>
        <c:delete val="1"/>
        <c:axPos val="b"/>
        <c:numFmt formatCode="ge" sourceLinked="1"/>
        <c:majorTickMark val="none"/>
        <c:minorTickMark val="none"/>
        <c:tickLblPos val="none"/>
        <c:crossAx val="159440896"/>
        <c:crosses val="autoZero"/>
        <c:auto val="1"/>
        <c:lblOffset val="100"/>
        <c:baseTimeUnit val="years"/>
      </c:dateAx>
      <c:valAx>
        <c:axId val="159440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434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4902400"/>
        <c:axId val="164904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4902400"/>
        <c:axId val="164904320"/>
      </c:lineChart>
      <c:dateAx>
        <c:axId val="164902400"/>
        <c:scaling>
          <c:orientation val="minMax"/>
        </c:scaling>
        <c:delete val="1"/>
        <c:axPos val="b"/>
        <c:numFmt formatCode="ge" sourceLinked="1"/>
        <c:majorTickMark val="none"/>
        <c:minorTickMark val="none"/>
        <c:tickLblPos val="none"/>
        <c:crossAx val="164904320"/>
        <c:crosses val="autoZero"/>
        <c:auto val="1"/>
        <c:lblOffset val="100"/>
        <c:baseTimeUnit val="years"/>
      </c:dateAx>
      <c:valAx>
        <c:axId val="164904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902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4957184"/>
        <c:axId val="164963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4957184"/>
        <c:axId val="164963456"/>
      </c:lineChart>
      <c:dateAx>
        <c:axId val="164957184"/>
        <c:scaling>
          <c:orientation val="minMax"/>
        </c:scaling>
        <c:delete val="1"/>
        <c:axPos val="b"/>
        <c:numFmt formatCode="ge" sourceLinked="1"/>
        <c:majorTickMark val="none"/>
        <c:minorTickMark val="none"/>
        <c:tickLblPos val="none"/>
        <c:crossAx val="164963456"/>
        <c:crosses val="autoZero"/>
        <c:auto val="1"/>
        <c:lblOffset val="100"/>
        <c:baseTimeUnit val="years"/>
      </c:dateAx>
      <c:valAx>
        <c:axId val="164963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957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4985472"/>
        <c:axId val="164991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4985472"/>
        <c:axId val="164991744"/>
      </c:lineChart>
      <c:dateAx>
        <c:axId val="164985472"/>
        <c:scaling>
          <c:orientation val="minMax"/>
        </c:scaling>
        <c:delete val="1"/>
        <c:axPos val="b"/>
        <c:numFmt formatCode="ge" sourceLinked="1"/>
        <c:majorTickMark val="none"/>
        <c:minorTickMark val="none"/>
        <c:tickLblPos val="none"/>
        <c:crossAx val="164991744"/>
        <c:crosses val="autoZero"/>
        <c:auto val="1"/>
        <c:lblOffset val="100"/>
        <c:baseTimeUnit val="years"/>
      </c:dateAx>
      <c:valAx>
        <c:axId val="164991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985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1252.3800000000001</c:v>
                </c:pt>
                <c:pt idx="1">
                  <c:v>1127.96</c:v>
                </c:pt>
                <c:pt idx="2">
                  <c:v>1634.68</c:v>
                </c:pt>
                <c:pt idx="3">
                  <c:v>1427.24</c:v>
                </c:pt>
                <c:pt idx="4">
                  <c:v>1290.3499999999999</c:v>
                </c:pt>
              </c:numCache>
            </c:numRef>
          </c:val>
        </c:ser>
        <c:dLbls>
          <c:showLegendKey val="0"/>
          <c:showVal val="0"/>
          <c:showCatName val="0"/>
          <c:showSerName val="0"/>
          <c:showPercent val="0"/>
          <c:showBubbleSize val="0"/>
        </c:dLbls>
        <c:gapWidth val="150"/>
        <c:axId val="165008128"/>
        <c:axId val="165010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1239.2</c:v>
                </c:pt>
                <c:pt idx="1">
                  <c:v>1197.82</c:v>
                </c:pt>
                <c:pt idx="2">
                  <c:v>1126.77</c:v>
                </c:pt>
                <c:pt idx="3">
                  <c:v>1044.8</c:v>
                </c:pt>
                <c:pt idx="4">
                  <c:v>1081.8</c:v>
                </c:pt>
              </c:numCache>
            </c:numRef>
          </c:val>
          <c:smooth val="0"/>
        </c:ser>
        <c:dLbls>
          <c:showLegendKey val="0"/>
          <c:showVal val="0"/>
          <c:showCatName val="0"/>
          <c:showSerName val="0"/>
          <c:showPercent val="0"/>
          <c:showBubbleSize val="0"/>
        </c:dLbls>
        <c:marker val="1"/>
        <c:smooth val="0"/>
        <c:axId val="165008128"/>
        <c:axId val="165010048"/>
      </c:lineChart>
      <c:dateAx>
        <c:axId val="165008128"/>
        <c:scaling>
          <c:orientation val="minMax"/>
        </c:scaling>
        <c:delete val="1"/>
        <c:axPos val="b"/>
        <c:numFmt formatCode="ge" sourceLinked="1"/>
        <c:majorTickMark val="none"/>
        <c:minorTickMark val="none"/>
        <c:tickLblPos val="none"/>
        <c:crossAx val="165010048"/>
        <c:crosses val="autoZero"/>
        <c:auto val="1"/>
        <c:lblOffset val="100"/>
        <c:baseTimeUnit val="years"/>
      </c:dateAx>
      <c:valAx>
        <c:axId val="165010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008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38.049999999999997</c:v>
                </c:pt>
                <c:pt idx="1">
                  <c:v>33.9</c:v>
                </c:pt>
                <c:pt idx="2">
                  <c:v>38.979999999999997</c:v>
                </c:pt>
                <c:pt idx="3">
                  <c:v>41.56</c:v>
                </c:pt>
                <c:pt idx="4">
                  <c:v>40.15</c:v>
                </c:pt>
              </c:numCache>
            </c:numRef>
          </c:val>
        </c:ser>
        <c:dLbls>
          <c:showLegendKey val="0"/>
          <c:showVal val="0"/>
          <c:showCatName val="0"/>
          <c:showSerName val="0"/>
          <c:showPercent val="0"/>
          <c:showBubbleSize val="0"/>
        </c:dLbls>
        <c:gapWidth val="150"/>
        <c:axId val="165130624"/>
        <c:axId val="165132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51.56</c:v>
                </c:pt>
                <c:pt idx="1">
                  <c:v>51.03</c:v>
                </c:pt>
                <c:pt idx="2">
                  <c:v>50.9</c:v>
                </c:pt>
                <c:pt idx="3">
                  <c:v>50.82</c:v>
                </c:pt>
                <c:pt idx="4">
                  <c:v>52.19</c:v>
                </c:pt>
              </c:numCache>
            </c:numRef>
          </c:val>
          <c:smooth val="0"/>
        </c:ser>
        <c:dLbls>
          <c:showLegendKey val="0"/>
          <c:showVal val="0"/>
          <c:showCatName val="0"/>
          <c:showSerName val="0"/>
          <c:showPercent val="0"/>
          <c:showBubbleSize val="0"/>
        </c:dLbls>
        <c:marker val="1"/>
        <c:smooth val="0"/>
        <c:axId val="165130624"/>
        <c:axId val="165132544"/>
      </c:lineChart>
      <c:dateAx>
        <c:axId val="165130624"/>
        <c:scaling>
          <c:orientation val="minMax"/>
        </c:scaling>
        <c:delete val="1"/>
        <c:axPos val="b"/>
        <c:numFmt formatCode="ge" sourceLinked="1"/>
        <c:majorTickMark val="none"/>
        <c:minorTickMark val="none"/>
        <c:tickLblPos val="none"/>
        <c:crossAx val="165132544"/>
        <c:crosses val="autoZero"/>
        <c:auto val="1"/>
        <c:lblOffset val="100"/>
        <c:baseTimeUnit val="years"/>
      </c:dateAx>
      <c:valAx>
        <c:axId val="165132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130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316.52</c:v>
                </c:pt>
                <c:pt idx="1">
                  <c:v>362.37</c:v>
                </c:pt>
                <c:pt idx="2">
                  <c:v>314.7</c:v>
                </c:pt>
                <c:pt idx="3">
                  <c:v>303.37</c:v>
                </c:pt>
                <c:pt idx="4">
                  <c:v>312.27999999999997</c:v>
                </c:pt>
              </c:numCache>
            </c:numRef>
          </c:val>
        </c:ser>
        <c:dLbls>
          <c:showLegendKey val="0"/>
          <c:showVal val="0"/>
          <c:showCatName val="0"/>
          <c:showSerName val="0"/>
          <c:showPercent val="0"/>
          <c:showBubbleSize val="0"/>
        </c:dLbls>
        <c:gapWidth val="150"/>
        <c:axId val="165420416"/>
        <c:axId val="165426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283.26</c:v>
                </c:pt>
                <c:pt idx="1">
                  <c:v>289.60000000000002</c:v>
                </c:pt>
                <c:pt idx="2">
                  <c:v>293.27</c:v>
                </c:pt>
                <c:pt idx="3">
                  <c:v>300.52</c:v>
                </c:pt>
                <c:pt idx="4">
                  <c:v>296.14</c:v>
                </c:pt>
              </c:numCache>
            </c:numRef>
          </c:val>
          <c:smooth val="0"/>
        </c:ser>
        <c:dLbls>
          <c:showLegendKey val="0"/>
          <c:showVal val="0"/>
          <c:showCatName val="0"/>
          <c:showSerName val="0"/>
          <c:showPercent val="0"/>
          <c:showBubbleSize val="0"/>
        </c:dLbls>
        <c:marker val="1"/>
        <c:smooth val="0"/>
        <c:axId val="165420416"/>
        <c:axId val="165426688"/>
      </c:lineChart>
      <c:dateAx>
        <c:axId val="165420416"/>
        <c:scaling>
          <c:orientation val="minMax"/>
        </c:scaling>
        <c:delete val="1"/>
        <c:axPos val="b"/>
        <c:numFmt formatCode="ge" sourceLinked="1"/>
        <c:majorTickMark val="none"/>
        <c:minorTickMark val="none"/>
        <c:tickLblPos val="none"/>
        <c:crossAx val="165426688"/>
        <c:crosses val="autoZero"/>
        <c:auto val="1"/>
        <c:lblOffset val="100"/>
        <c:baseTimeUnit val="years"/>
      </c:dateAx>
      <c:valAx>
        <c:axId val="165426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420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85" zoomScaleNormal="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愛媛県　西予市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5" t="s">
        <v>1</v>
      </c>
      <c r="C7" s="75"/>
      <c r="D7" s="75"/>
      <c r="E7" s="75"/>
      <c r="F7" s="75"/>
      <c r="G7" s="75"/>
      <c r="H7" s="75"/>
      <c r="I7" s="75" t="s">
        <v>2</v>
      </c>
      <c r="J7" s="75"/>
      <c r="K7" s="75"/>
      <c r="L7" s="75"/>
      <c r="M7" s="75"/>
      <c r="N7" s="75"/>
      <c r="O7" s="75"/>
      <c r="P7" s="75" t="s">
        <v>3</v>
      </c>
      <c r="Q7" s="75"/>
      <c r="R7" s="75"/>
      <c r="S7" s="75"/>
      <c r="T7" s="75"/>
      <c r="U7" s="75"/>
      <c r="V7" s="75"/>
      <c r="W7" s="75" t="s">
        <v>4</v>
      </c>
      <c r="X7" s="75"/>
      <c r="Y7" s="75"/>
      <c r="Z7" s="75"/>
      <c r="AA7" s="75"/>
      <c r="AB7" s="75"/>
      <c r="AC7" s="75"/>
      <c r="AD7" s="3"/>
      <c r="AE7" s="3"/>
      <c r="AF7" s="3"/>
      <c r="AG7" s="3"/>
      <c r="AH7" s="3"/>
      <c r="AI7" s="3"/>
      <c r="AJ7" s="3"/>
      <c r="AK7" s="3"/>
      <c r="AL7" s="75" t="s">
        <v>5</v>
      </c>
      <c r="AM7" s="75"/>
      <c r="AN7" s="75"/>
      <c r="AO7" s="75"/>
      <c r="AP7" s="75"/>
      <c r="AQ7" s="75"/>
      <c r="AR7" s="75"/>
      <c r="AS7" s="75"/>
      <c r="AT7" s="75" t="s">
        <v>6</v>
      </c>
      <c r="AU7" s="75"/>
      <c r="AV7" s="75"/>
      <c r="AW7" s="75"/>
      <c r="AX7" s="75"/>
      <c r="AY7" s="75"/>
      <c r="AZ7" s="75"/>
      <c r="BA7" s="75"/>
      <c r="BB7" s="75" t="s">
        <v>7</v>
      </c>
      <c r="BC7" s="75"/>
      <c r="BD7" s="75"/>
      <c r="BE7" s="75"/>
      <c r="BF7" s="75"/>
      <c r="BG7" s="75"/>
      <c r="BH7" s="75"/>
      <c r="BI7" s="75"/>
      <c r="BJ7" s="3"/>
      <c r="BK7" s="3"/>
      <c r="BL7" s="4" t="s">
        <v>8</v>
      </c>
      <c r="BM7" s="5"/>
      <c r="BN7" s="5"/>
      <c r="BO7" s="5"/>
      <c r="BP7" s="5"/>
      <c r="BQ7" s="5"/>
      <c r="BR7" s="5"/>
      <c r="BS7" s="5"/>
      <c r="BT7" s="5"/>
      <c r="BU7" s="5"/>
      <c r="BV7" s="5"/>
      <c r="BW7" s="5"/>
      <c r="BX7" s="5"/>
      <c r="BY7" s="6"/>
    </row>
    <row r="8" spans="1:78" ht="18.75" customHeight="1">
      <c r="A8" s="2"/>
      <c r="B8" s="76" t="str">
        <f>データ!I6</f>
        <v>法非適用</v>
      </c>
      <c r="C8" s="76"/>
      <c r="D8" s="76"/>
      <c r="E8" s="76"/>
      <c r="F8" s="76"/>
      <c r="G8" s="76"/>
      <c r="H8" s="76"/>
      <c r="I8" s="76" t="str">
        <f>データ!J6</f>
        <v>下水道事業</v>
      </c>
      <c r="J8" s="76"/>
      <c r="K8" s="76"/>
      <c r="L8" s="76"/>
      <c r="M8" s="76"/>
      <c r="N8" s="76"/>
      <c r="O8" s="76"/>
      <c r="P8" s="76" t="str">
        <f>データ!K6</f>
        <v>農業集落排水</v>
      </c>
      <c r="Q8" s="76"/>
      <c r="R8" s="76"/>
      <c r="S8" s="76"/>
      <c r="T8" s="76"/>
      <c r="U8" s="76"/>
      <c r="V8" s="76"/>
      <c r="W8" s="76" t="str">
        <f>データ!L6</f>
        <v>F2</v>
      </c>
      <c r="X8" s="76"/>
      <c r="Y8" s="76"/>
      <c r="Z8" s="76"/>
      <c r="AA8" s="76"/>
      <c r="AB8" s="76"/>
      <c r="AC8" s="76"/>
      <c r="AD8" s="3"/>
      <c r="AE8" s="3"/>
      <c r="AF8" s="3"/>
      <c r="AG8" s="3"/>
      <c r="AH8" s="3"/>
      <c r="AI8" s="3"/>
      <c r="AJ8" s="3"/>
      <c r="AK8" s="3"/>
      <c r="AL8" s="70">
        <f>データ!R6</f>
        <v>40426</v>
      </c>
      <c r="AM8" s="70"/>
      <c r="AN8" s="70"/>
      <c r="AO8" s="70"/>
      <c r="AP8" s="70"/>
      <c r="AQ8" s="70"/>
      <c r="AR8" s="70"/>
      <c r="AS8" s="70"/>
      <c r="AT8" s="69">
        <f>データ!S6</f>
        <v>514.34</v>
      </c>
      <c r="AU8" s="69"/>
      <c r="AV8" s="69"/>
      <c r="AW8" s="69"/>
      <c r="AX8" s="69"/>
      <c r="AY8" s="69"/>
      <c r="AZ8" s="69"/>
      <c r="BA8" s="69"/>
      <c r="BB8" s="69">
        <f>データ!T6</f>
        <v>78.599999999999994</v>
      </c>
      <c r="BC8" s="69"/>
      <c r="BD8" s="69"/>
      <c r="BE8" s="69"/>
      <c r="BF8" s="69"/>
      <c r="BG8" s="69"/>
      <c r="BH8" s="69"/>
      <c r="BI8" s="69"/>
      <c r="BJ8" s="3"/>
      <c r="BK8" s="3"/>
      <c r="BL8" s="73" t="s">
        <v>9</v>
      </c>
      <c r="BM8" s="74"/>
      <c r="BN8" s="7" t="s">
        <v>10</v>
      </c>
      <c r="BO8" s="8"/>
      <c r="BP8" s="8"/>
      <c r="BQ8" s="8"/>
      <c r="BR8" s="8"/>
      <c r="BS8" s="8"/>
      <c r="BT8" s="8"/>
      <c r="BU8" s="8"/>
      <c r="BV8" s="8"/>
      <c r="BW8" s="8"/>
      <c r="BX8" s="8"/>
      <c r="BY8" s="9"/>
    </row>
    <row r="9" spans="1:78" ht="18.75" customHeight="1">
      <c r="A9" s="2"/>
      <c r="B9" s="75" t="s">
        <v>11</v>
      </c>
      <c r="C9" s="75"/>
      <c r="D9" s="75"/>
      <c r="E9" s="75"/>
      <c r="F9" s="75"/>
      <c r="G9" s="75"/>
      <c r="H9" s="75"/>
      <c r="I9" s="75" t="s">
        <v>12</v>
      </c>
      <c r="J9" s="75"/>
      <c r="K9" s="75"/>
      <c r="L9" s="75"/>
      <c r="M9" s="75"/>
      <c r="N9" s="75"/>
      <c r="O9" s="75"/>
      <c r="P9" s="75" t="s">
        <v>13</v>
      </c>
      <c r="Q9" s="75"/>
      <c r="R9" s="75"/>
      <c r="S9" s="75"/>
      <c r="T9" s="75"/>
      <c r="U9" s="75"/>
      <c r="V9" s="75"/>
      <c r="W9" s="75" t="s">
        <v>14</v>
      </c>
      <c r="X9" s="75"/>
      <c r="Y9" s="75"/>
      <c r="Z9" s="75"/>
      <c r="AA9" s="75"/>
      <c r="AB9" s="75"/>
      <c r="AC9" s="75"/>
      <c r="AD9" s="75" t="s">
        <v>15</v>
      </c>
      <c r="AE9" s="75"/>
      <c r="AF9" s="75"/>
      <c r="AG9" s="75"/>
      <c r="AH9" s="75"/>
      <c r="AI9" s="75"/>
      <c r="AJ9" s="75"/>
      <c r="AK9" s="3"/>
      <c r="AL9" s="75" t="s">
        <v>16</v>
      </c>
      <c r="AM9" s="75"/>
      <c r="AN9" s="75"/>
      <c r="AO9" s="75"/>
      <c r="AP9" s="75"/>
      <c r="AQ9" s="75"/>
      <c r="AR9" s="75"/>
      <c r="AS9" s="75"/>
      <c r="AT9" s="75" t="s">
        <v>17</v>
      </c>
      <c r="AU9" s="75"/>
      <c r="AV9" s="75"/>
      <c r="AW9" s="75"/>
      <c r="AX9" s="75"/>
      <c r="AY9" s="75"/>
      <c r="AZ9" s="75"/>
      <c r="BA9" s="75"/>
      <c r="BB9" s="75" t="s">
        <v>18</v>
      </c>
      <c r="BC9" s="75"/>
      <c r="BD9" s="75"/>
      <c r="BE9" s="75"/>
      <c r="BF9" s="75"/>
      <c r="BG9" s="75"/>
      <c r="BH9" s="75"/>
      <c r="BI9" s="75"/>
      <c r="BJ9" s="3"/>
      <c r="BK9" s="3"/>
      <c r="BL9" s="67" t="s">
        <v>19</v>
      </c>
      <c r="BM9" s="68"/>
      <c r="BN9" s="10" t="s">
        <v>20</v>
      </c>
      <c r="BO9" s="11"/>
      <c r="BP9" s="11"/>
      <c r="BQ9" s="11"/>
      <c r="BR9" s="11"/>
      <c r="BS9" s="11"/>
      <c r="BT9" s="11"/>
      <c r="BU9" s="11"/>
      <c r="BV9" s="11"/>
      <c r="BW9" s="11"/>
      <c r="BX9" s="11"/>
      <c r="BY9" s="12"/>
    </row>
    <row r="10" spans="1:78" ht="18.75" customHeight="1">
      <c r="A10" s="2"/>
      <c r="B10" s="69" t="str">
        <f>データ!M6</f>
        <v>-</v>
      </c>
      <c r="C10" s="69"/>
      <c r="D10" s="69"/>
      <c r="E10" s="69"/>
      <c r="F10" s="69"/>
      <c r="G10" s="69"/>
      <c r="H10" s="69"/>
      <c r="I10" s="69" t="str">
        <f>データ!N6</f>
        <v>該当数値なし</v>
      </c>
      <c r="J10" s="69"/>
      <c r="K10" s="69"/>
      <c r="L10" s="69"/>
      <c r="M10" s="69"/>
      <c r="N10" s="69"/>
      <c r="O10" s="69"/>
      <c r="P10" s="69">
        <f>データ!O6</f>
        <v>22.12</v>
      </c>
      <c r="Q10" s="69"/>
      <c r="R10" s="69"/>
      <c r="S10" s="69"/>
      <c r="T10" s="69"/>
      <c r="U10" s="69"/>
      <c r="V10" s="69"/>
      <c r="W10" s="69">
        <f>データ!P6</f>
        <v>100</v>
      </c>
      <c r="X10" s="69"/>
      <c r="Y10" s="69"/>
      <c r="Z10" s="69"/>
      <c r="AA10" s="69"/>
      <c r="AB10" s="69"/>
      <c r="AC10" s="69"/>
      <c r="AD10" s="70">
        <f>データ!Q6</f>
        <v>2620</v>
      </c>
      <c r="AE10" s="70"/>
      <c r="AF10" s="70"/>
      <c r="AG10" s="70"/>
      <c r="AH10" s="70"/>
      <c r="AI10" s="70"/>
      <c r="AJ10" s="70"/>
      <c r="AK10" s="2"/>
      <c r="AL10" s="70">
        <f>データ!U6</f>
        <v>8884</v>
      </c>
      <c r="AM10" s="70"/>
      <c r="AN10" s="70"/>
      <c r="AO10" s="70"/>
      <c r="AP10" s="70"/>
      <c r="AQ10" s="70"/>
      <c r="AR10" s="70"/>
      <c r="AS10" s="70"/>
      <c r="AT10" s="69">
        <f>データ!V6</f>
        <v>6.6</v>
      </c>
      <c r="AU10" s="69"/>
      <c r="AV10" s="69"/>
      <c r="AW10" s="69"/>
      <c r="AX10" s="69"/>
      <c r="AY10" s="69"/>
      <c r="AZ10" s="69"/>
      <c r="BA10" s="69"/>
      <c r="BB10" s="69">
        <f>データ!W6</f>
        <v>1346.06</v>
      </c>
      <c r="BC10" s="69"/>
      <c r="BD10" s="69"/>
      <c r="BE10" s="69"/>
      <c r="BF10" s="69"/>
      <c r="BG10" s="69"/>
      <c r="BH10" s="69"/>
      <c r="BI10" s="69"/>
      <c r="BJ10" s="2"/>
      <c r="BK10" s="2"/>
      <c r="BL10" s="71" t="s">
        <v>21</v>
      </c>
      <c r="BM10" s="72"/>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1" t="s">
        <v>108</v>
      </c>
      <c r="BM16" s="62"/>
      <c r="BN16" s="62"/>
      <c r="BO16" s="62"/>
      <c r="BP16" s="62"/>
      <c r="BQ16" s="62"/>
      <c r="BR16" s="62"/>
      <c r="BS16" s="62"/>
      <c r="BT16" s="62"/>
      <c r="BU16" s="62"/>
      <c r="BV16" s="62"/>
      <c r="BW16" s="62"/>
      <c r="BX16" s="62"/>
      <c r="BY16" s="62"/>
      <c r="BZ16" s="63"/>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1"/>
      <c r="BM17" s="62"/>
      <c r="BN17" s="62"/>
      <c r="BO17" s="62"/>
      <c r="BP17" s="62"/>
      <c r="BQ17" s="62"/>
      <c r="BR17" s="62"/>
      <c r="BS17" s="62"/>
      <c r="BT17" s="62"/>
      <c r="BU17" s="62"/>
      <c r="BV17" s="62"/>
      <c r="BW17" s="62"/>
      <c r="BX17" s="62"/>
      <c r="BY17" s="62"/>
      <c r="BZ17" s="63"/>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1"/>
      <c r="BM18" s="62"/>
      <c r="BN18" s="62"/>
      <c r="BO18" s="62"/>
      <c r="BP18" s="62"/>
      <c r="BQ18" s="62"/>
      <c r="BR18" s="62"/>
      <c r="BS18" s="62"/>
      <c r="BT18" s="62"/>
      <c r="BU18" s="62"/>
      <c r="BV18" s="62"/>
      <c r="BW18" s="62"/>
      <c r="BX18" s="62"/>
      <c r="BY18" s="62"/>
      <c r="BZ18" s="63"/>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1"/>
      <c r="BM19" s="62"/>
      <c r="BN19" s="62"/>
      <c r="BO19" s="62"/>
      <c r="BP19" s="62"/>
      <c r="BQ19" s="62"/>
      <c r="BR19" s="62"/>
      <c r="BS19" s="62"/>
      <c r="BT19" s="62"/>
      <c r="BU19" s="62"/>
      <c r="BV19" s="62"/>
      <c r="BW19" s="62"/>
      <c r="BX19" s="62"/>
      <c r="BY19" s="62"/>
      <c r="BZ19" s="63"/>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1"/>
      <c r="BM20" s="62"/>
      <c r="BN20" s="62"/>
      <c r="BO20" s="62"/>
      <c r="BP20" s="62"/>
      <c r="BQ20" s="62"/>
      <c r="BR20" s="62"/>
      <c r="BS20" s="62"/>
      <c r="BT20" s="62"/>
      <c r="BU20" s="62"/>
      <c r="BV20" s="62"/>
      <c r="BW20" s="62"/>
      <c r="BX20" s="62"/>
      <c r="BY20" s="62"/>
      <c r="BZ20" s="63"/>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1"/>
      <c r="BM21" s="62"/>
      <c r="BN21" s="62"/>
      <c r="BO21" s="62"/>
      <c r="BP21" s="62"/>
      <c r="BQ21" s="62"/>
      <c r="BR21" s="62"/>
      <c r="BS21" s="62"/>
      <c r="BT21" s="62"/>
      <c r="BU21" s="62"/>
      <c r="BV21" s="62"/>
      <c r="BW21" s="62"/>
      <c r="BX21" s="62"/>
      <c r="BY21" s="62"/>
      <c r="BZ21" s="63"/>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1"/>
      <c r="BM22" s="62"/>
      <c r="BN22" s="62"/>
      <c r="BO22" s="62"/>
      <c r="BP22" s="62"/>
      <c r="BQ22" s="62"/>
      <c r="BR22" s="62"/>
      <c r="BS22" s="62"/>
      <c r="BT22" s="62"/>
      <c r="BU22" s="62"/>
      <c r="BV22" s="62"/>
      <c r="BW22" s="62"/>
      <c r="BX22" s="62"/>
      <c r="BY22" s="62"/>
      <c r="BZ22" s="63"/>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1"/>
      <c r="BM23" s="62"/>
      <c r="BN23" s="62"/>
      <c r="BO23" s="62"/>
      <c r="BP23" s="62"/>
      <c r="BQ23" s="62"/>
      <c r="BR23" s="62"/>
      <c r="BS23" s="62"/>
      <c r="BT23" s="62"/>
      <c r="BU23" s="62"/>
      <c r="BV23" s="62"/>
      <c r="BW23" s="62"/>
      <c r="BX23" s="62"/>
      <c r="BY23" s="62"/>
      <c r="BZ23" s="63"/>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1"/>
      <c r="BM24" s="62"/>
      <c r="BN24" s="62"/>
      <c r="BO24" s="62"/>
      <c r="BP24" s="62"/>
      <c r="BQ24" s="62"/>
      <c r="BR24" s="62"/>
      <c r="BS24" s="62"/>
      <c r="BT24" s="62"/>
      <c r="BU24" s="62"/>
      <c r="BV24" s="62"/>
      <c r="BW24" s="62"/>
      <c r="BX24" s="62"/>
      <c r="BY24" s="62"/>
      <c r="BZ24" s="63"/>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1"/>
      <c r="BM25" s="62"/>
      <c r="BN25" s="62"/>
      <c r="BO25" s="62"/>
      <c r="BP25" s="62"/>
      <c r="BQ25" s="62"/>
      <c r="BR25" s="62"/>
      <c r="BS25" s="62"/>
      <c r="BT25" s="62"/>
      <c r="BU25" s="62"/>
      <c r="BV25" s="62"/>
      <c r="BW25" s="62"/>
      <c r="BX25" s="62"/>
      <c r="BY25" s="62"/>
      <c r="BZ25" s="63"/>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1"/>
      <c r="BM26" s="62"/>
      <c r="BN26" s="62"/>
      <c r="BO26" s="62"/>
      <c r="BP26" s="62"/>
      <c r="BQ26" s="62"/>
      <c r="BR26" s="62"/>
      <c r="BS26" s="62"/>
      <c r="BT26" s="62"/>
      <c r="BU26" s="62"/>
      <c r="BV26" s="62"/>
      <c r="BW26" s="62"/>
      <c r="BX26" s="62"/>
      <c r="BY26" s="62"/>
      <c r="BZ26" s="63"/>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1"/>
      <c r="BM27" s="62"/>
      <c r="BN27" s="62"/>
      <c r="BO27" s="62"/>
      <c r="BP27" s="62"/>
      <c r="BQ27" s="62"/>
      <c r="BR27" s="62"/>
      <c r="BS27" s="62"/>
      <c r="BT27" s="62"/>
      <c r="BU27" s="62"/>
      <c r="BV27" s="62"/>
      <c r="BW27" s="62"/>
      <c r="BX27" s="62"/>
      <c r="BY27" s="62"/>
      <c r="BZ27" s="63"/>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1"/>
      <c r="BM28" s="62"/>
      <c r="BN28" s="62"/>
      <c r="BO28" s="62"/>
      <c r="BP28" s="62"/>
      <c r="BQ28" s="62"/>
      <c r="BR28" s="62"/>
      <c r="BS28" s="62"/>
      <c r="BT28" s="62"/>
      <c r="BU28" s="62"/>
      <c r="BV28" s="62"/>
      <c r="BW28" s="62"/>
      <c r="BX28" s="62"/>
      <c r="BY28" s="62"/>
      <c r="BZ28" s="63"/>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1"/>
      <c r="BM29" s="62"/>
      <c r="BN29" s="62"/>
      <c r="BO29" s="62"/>
      <c r="BP29" s="62"/>
      <c r="BQ29" s="62"/>
      <c r="BR29" s="62"/>
      <c r="BS29" s="62"/>
      <c r="BT29" s="62"/>
      <c r="BU29" s="62"/>
      <c r="BV29" s="62"/>
      <c r="BW29" s="62"/>
      <c r="BX29" s="62"/>
      <c r="BY29" s="62"/>
      <c r="BZ29" s="63"/>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1"/>
      <c r="BM30" s="62"/>
      <c r="BN30" s="62"/>
      <c r="BO30" s="62"/>
      <c r="BP30" s="62"/>
      <c r="BQ30" s="62"/>
      <c r="BR30" s="62"/>
      <c r="BS30" s="62"/>
      <c r="BT30" s="62"/>
      <c r="BU30" s="62"/>
      <c r="BV30" s="62"/>
      <c r="BW30" s="62"/>
      <c r="BX30" s="62"/>
      <c r="BY30" s="62"/>
      <c r="BZ30" s="63"/>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1"/>
      <c r="BM31" s="62"/>
      <c r="BN31" s="62"/>
      <c r="BO31" s="62"/>
      <c r="BP31" s="62"/>
      <c r="BQ31" s="62"/>
      <c r="BR31" s="62"/>
      <c r="BS31" s="62"/>
      <c r="BT31" s="62"/>
      <c r="BU31" s="62"/>
      <c r="BV31" s="62"/>
      <c r="BW31" s="62"/>
      <c r="BX31" s="62"/>
      <c r="BY31" s="62"/>
      <c r="BZ31" s="63"/>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1"/>
      <c r="BM32" s="62"/>
      <c r="BN32" s="62"/>
      <c r="BO32" s="62"/>
      <c r="BP32" s="62"/>
      <c r="BQ32" s="62"/>
      <c r="BR32" s="62"/>
      <c r="BS32" s="62"/>
      <c r="BT32" s="62"/>
      <c r="BU32" s="62"/>
      <c r="BV32" s="62"/>
      <c r="BW32" s="62"/>
      <c r="BX32" s="62"/>
      <c r="BY32" s="62"/>
      <c r="BZ32" s="63"/>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1"/>
      <c r="BM33" s="62"/>
      <c r="BN33" s="62"/>
      <c r="BO33" s="62"/>
      <c r="BP33" s="62"/>
      <c r="BQ33" s="62"/>
      <c r="BR33" s="62"/>
      <c r="BS33" s="62"/>
      <c r="BT33" s="62"/>
      <c r="BU33" s="62"/>
      <c r="BV33" s="62"/>
      <c r="BW33" s="62"/>
      <c r="BX33" s="62"/>
      <c r="BY33" s="62"/>
      <c r="BZ33" s="63"/>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61"/>
      <c r="BM34" s="62"/>
      <c r="BN34" s="62"/>
      <c r="BO34" s="62"/>
      <c r="BP34" s="62"/>
      <c r="BQ34" s="62"/>
      <c r="BR34" s="62"/>
      <c r="BS34" s="62"/>
      <c r="BT34" s="62"/>
      <c r="BU34" s="62"/>
      <c r="BV34" s="62"/>
      <c r="BW34" s="62"/>
      <c r="BX34" s="62"/>
      <c r="BY34" s="62"/>
      <c r="BZ34" s="63"/>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61"/>
      <c r="BM35" s="62"/>
      <c r="BN35" s="62"/>
      <c r="BO35" s="62"/>
      <c r="BP35" s="62"/>
      <c r="BQ35" s="62"/>
      <c r="BR35" s="62"/>
      <c r="BS35" s="62"/>
      <c r="BT35" s="62"/>
      <c r="BU35" s="62"/>
      <c r="BV35" s="62"/>
      <c r="BW35" s="62"/>
      <c r="BX35" s="62"/>
      <c r="BY35" s="62"/>
      <c r="BZ35" s="63"/>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1"/>
      <c r="BM36" s="62"/>
      <c r="BN36" s="62"/>
      <c r="BO36" s="62"/>
      <c r="BP36" s="62"/>
      <c r="BQ36" s="62"/>
      <c r="BR36" s="62"/>
      <c r="BS36" s="62"/>
      <c r="BT36" s="62"/>
      <c r="BU36" s="62"/>
      <c r="BV36" s="62"/>
      <c r="BW36" s="62"/>
      <c r="BX36" s="62"/>
      <c r="BY36" s="62"/>
      <c r="BZ36" s="63"/>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1"/>
      <c r="BM37" s="62"/>
      <c r="BN37" s="62"/>
      <c r="BO37" s="62"/>
      <c r="BP37" s="62"/>
      <c r="BQ37" s="62"/>
      <c r="BR37" s="62"/>
      <c r="BS37" s="62"/>
      <c r="BT37" s="62"/>
      <c r="BU37" s="62"/>
      <c r="BV37" s="62"/>
      <c r="BW37" s="62"/>
      <c r="BX37" s="62"/>
      <c r="BY37" s="62"/>
      <c r="BZ37" s="63"/>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1"/>
      <c r="BM38" s="62"/>
      <c r="BN38" s="62"/>
      <c r="BO38" s="62"/>
      <c r="BP38" s="62"/>
      <c r="BQ38" s="62"/>
      <c r="BR38" s="62"/>
      <c r="BS38" s="62"/>
      <c r="BT38" s="62"/>
      <c r="BU38" s="62"/>
      <c r="BV38" s="62"/>
      <c r="BW38" s="62"/>
      <c r="BX38" s="62"/>
      <c r="BY38" s="62"/>
      <c r="BZ38" s="63"/>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1"/>
      <c r="BM39" s="62"/>
      <c r="BN39" s="62"/>
      <c r="BO39" s="62"/>
      <c r="BP39" s="62"/>
      <c r="BQ39" s="62"/>
      <c r="BR39" s="62"/>
      <c r="BS39" s="62"/>
      <c r="BT39" s="62"/>
      <c r="BU39" s="62"/>
      <c r="BV39" s="62"/>
      <c r="BW39" s="62"/>
      <c r="BX39" s="62"/>
      <c r="BY39" s="62"/>
      <c r="BZ39" s="63"/>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1"/>
      <c r="BM40" s="62"/>
      <c r="BN40" s="62"/>
      <c r="BO40" s="62"/>
      <c r="BP40" s="62"/>
      <c r="BQ40" s="62"/>
      <c r="BR40" s="62"/>
      <c r="BS40" s="62"/>
      <c r="BT40" s="62"/>
      <c r="BU40" s="62"/>
      <c r="BV40" s="62"/>
      <c r="BW40" s="62"/>
      <c r="BX40" s="62"/>
      <c r="BY40" s="62"/>
      <c r="BZ40" s="63"/>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1"/>
      <c r="BM41" s="62"/>
      <c r="BN41" s="62"/>
      <c r="BO41" s="62"/>
      <c r="BP41" s="62"/>
      <c r="BQ41" s="62"/>
      <c r="BR41" s="62"/>
      <c r="BS41" s="62"/>
      <c r="BT41" s="62"/>
      <c r="BU41" s="62"/>
      <c r="BV41" s="62"/>
      <c r="BW41" s="62"/>
      <c r="BX41" s="62"/>
      <c r="BY41" s="62"/>
      <c r="BZ41" s="63"/>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1"/>
      <c r="BM42" s="62"/>
      <c r="BN42" s="62"/>
      <c r="BO42" s="62"/>
      <c r="BP42" s="62"/>
      <c r="BQ42" s="62"/>
      <c r="BR42" s="62"/>
      <c r="BS42" s="62"/>
      <c r="BT42" s="62"/>
      <c r="BU42" s="62"/>
      <c r="BV42" s="62"/>
      <c r="BW42" s="62"/>
      <c r="BX42" s="62"/>
      <c r="BY42" s="62"/>
      <c r="BZ42" s="63"/>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1"/>
      <c r="BM43" s="62"/>
      <c r="BN43" s="62"/>
      <c r="BO43" s="62"/>
      <c r="BP43" s="62"/>
      <c r="BQ43" s="62"/>
      <c r="BR43" s="62"/>
      <c r="BS43" s="62"/>
      <c r="BT43" s="62"/>
      <c r="BU43" s="62"/>
      <c r="BV43" s="62"/>
      <c r="BW43" s="62"/>
      <c r="BX43" s="62"/>
      <c r="BY43" s="62"/>
      <c r="BZ43" s="63"/>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4"/>
      <c r="BM44" s="65"/>
      <c r="BN44" s="65"/>
      <c r="BO44" s="65"/>
      <c r="BP44" s="65"/>
      <c r="BQ44" s="65"/>
      <c r="BR44" s="65"/>
      <c r="BS44" s="65"/>
      <c r="BT44" s="65"/>
      <c r="BU44" s="65"/>
      <c r="BV44" s="65"/>
      <c r="BW44" s="65"/>
      <c r="BX44" s="65"/>
      <c r="BY44" s="65"/>
      <c r="BZ44" s="66"/>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110</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80" t="s">
        <v>51</v>
      </c>
      <c r="I3" s="81"/>
      <c r="J3" s="81"/>
      <c r="K3" s="81"/>
      <c r="L3" s="81"/>
      <c r="M3" s="81"/>
      <c r="N3" s="81"/>
      <c r="O3" s="81"/>
      <c r="P3" s="81"/>
      <c r="Q3" s="81"/>
      <c r="R3" s="81"/>
      <c r="S3" s="81"/>
      <c r="T3" s="81"/>
      <c r="U3" s="81"/>
      <c r="V3" s="81"/>
      <c r="W3" s="82"/>
      <c r="X3" s="86" t="s">
        <v>52</v>
      </c>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t="s">
        <v>53</v>
      </c>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row>
    <row r="4" spans="1:144">
      <c r="A4" s="26" t="s">
        <v>54</v>
      </c>
      <c r="B4" s="28"/>
      <c r="C4" s="28"/>
      <c r="D4" s="28"/>
      <c r="E4" s="28"/>
      <c r="F4" s="28"/>
      <c r="G4" s="28"/>
      <c r="H4" s="83"/>
      <c r="I4" s="84"/>
      <c r="J4" s="84"/>
      <c r="K4" s="84"/>
      <c r="L4" s="84"/>
      <c r="M4" s="84"/>
      <c r="N4" s="84"/>
      <c r="O4" s="84"/>
      <c r="P4" s="84"/>
      <c r="Q4" s="84"/>
      <c r="R4" s="84"/>
      <c r="S4" s="84"/>
      <c r="T4" s="84"/>
      <c r="U4" s="84"/>
      <c r="V4" s="84"/>
      <c r="W4" s="85"/>
      <c r="X4" s="79" t="s">
        <v>55</v>
      </c>
      <c r="Y4" s="79"/>
      <c r="Z4" s="79"/>
      <c r="AA4" s="79"/>
      <c r="AB4" s="79"/>
      <c r="AC4" s="79"/>
      <c r="AD4" s="79"/>
      <c r="AE4" s="79"/>
      <c r="AF4" s="79"/>
      <c r="AG4" s="79"/>
      <c r="AH4" s="79"/>
      <c r="AI4" s="79" t="s">
        <v>56</v>
      </c>
      <c r="AJ4" s="79"/>
      <c r="AK4" s="79"/>
      <c r="AL4" s="79"/>
      <c r="AM4" s="79"/>
      <c r="AN4" s="79"/>
      <c r="AO4" s="79"/>
      <c r="AP4" s="79"/>
      <c r="AQ4" s="79"/>
      <c r="AR4" s="79"/>
      <c r="AS4" s="79"/>
      <c r="AT4" s="79" t="s">
        <v>57</v>
      </c>
      <c r="AU4" s="79"/>
      <c r="AV4" s="79"/>
      <c r="AW4" s="79"/>
      <c r="AX4" s="79"/>
      <c r="AY4" s="79"/>
      <c r="AZ4" s="79"/>
      <c r="BA4" s="79"/>
      <c r="BB4" s="79"/>
      <c r="BC4" s="79"/>
      <c r="BD4" s="79"/>
      <c r="BE4" s="79" t="s">
        <v>58</v>
      </c>
      <c r="BF4" s="79"/>
      <c r="BG4" s="79"/>
      <c r="BH4" s="79"/>
      <c r="BI4" s="79"/>
      <c r="BJ4" s="79"/>
      <c r="BK4" s="79"/>
      <c r="BL4" s="79"/>
      <c r="BM4" s="79"/>
      <c r="BN4" s="79"/>
      <c r="BO4" s="79"/>
      <c r="BP4" s="79" t="s">
        <v>59</v>
      </c>
      <c r="BQ4" s="79"/>
      <c r="BR4" s="79"/>
      <c r="BS4" s="79"/>
      <c r="BT4" s="79"/>
      <c r="BU4" s="79"/>
      <c r="BV4" s="79"/>
      <c r="BW4" s="79"/>
      <c r="BX4" s="79"/>
      <c r="BY4" s="79"/>
      <c r="BZ4" s="79"/>
      <c r="CA4" s="79" t="s">
        <v>60</v>
      </c>
      <c r="CB4" s="79"/>
      <c r="CC4" s="79"/>
      <c r="CD4" s="79"/>
      <c r="CE4" s="79"/>
      <c r="CF4" s="79"/>
      <c r="CG4" s="79"/>
      <c r="CH4" s="79"/>
      <c r="CI4" s="79"/>
      <c r="CJ4" s="79"/>
      <c r="CK4" s="79"/>
      <c r="CL4" s="79" t="s">
        <v>61</v>
      </c>
      <c r="CM4" s="79"/>
      <c r="CN4" s="79"/>
      <c r="CO4" s="79"/>
      <c r="CP4" s="79"/>
      <c r="CQ4" s="79"/>
      <c r="CR4" s="79"/>
      <c r="CS4" s="79"/>
      <c r="CT4" s="79"/>
      <c r="CU4" s="79"/>
      <c r="CV4" s="79"/>
      <c r="CW4" s="79" t="s">
        <v>62</v>
      </c>
      <c r="CX4" s="79"/>
      <c r="CY4" s="79"/>
      <c r="CZ4" s="79"/>
      <c r="DA4" s="79"/>
      <c r="DB4" s="79"/>
      <c r="DC4" s="79"/>
      <c r="DD4" s="79"/>
      <c r="DE4" s="79"/>
      <c r="DF4" s="79"/>
      <c r="DG4" s="79"/>
      <c r="DH4" s="79" t="s">
        <v>63</v>
      </c>
      <c r="DI4" s="79"/>
      <c r="DJ4" s="79"/>
      <c r="DK4" s="79"/>
      <c r="DL4" s="79"/>
      <c r="DM4" s="79"/>
      <c r="DN4" s="79"/>
      <c r="DO4" s="79"/>
      <c r="DP4" s="79"/>
      <c r="DQ4" s="79"/>
      <c r="DR4" s="79"/>
      <c r="DS4" s="79" t="s">
        <v>64</v>
      </c>
      <c r="DT4" s="79"/>
      <c r="DU4" s="79"/>
      <c r="DV4" s="79"/>
      <c r="DW4" s="79"/>
      <c r="DX4" s="79"/>
      <c r="DY4" s="79"/>
      <c r="DZ4" s="79"/>
      <c r="EA4" s="79"/>
      <c r="EB4" s="79"/>
      <c r="EC4" s="79"/>
      <c r="ED4" s="79" t="s">
        <v>65</v>
      </c>
      <c r="EE4" s="79"/>
      <c r="EF4" s="79"/>
      <c r="EG4" s="79"/>
      <c r="EH4" s="79"/>
      <c r="EI4" s="79"/>
      <c r="EJ4" s="79"/>
      <c r="EK4" s="79"/>
      <c r="EL4" s="79"/>
      <c r="EM4" s="79"/>
      <c r="EN4" s="79"/>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382141</v>
      </c>
      <c r="D6" s="31">
        <f t="shared" si="3"/>
        <v>47</v>
      </c>
      <c r="E6" s="31">
        <f t="shared" si="3"/>
        <v>17</v>
      </c>
      <c r="F6" s="31">
        <f t="shared" si="3"/>
        <v>5</v>
      </c>
      <c r="G6" s="31">
        <f t="shared" si="3"/>
        <v>0</v>
      </c>
      <c r="H6" s="31" t="str">
        <f t="shared" si="3"/>
        <v>愛媛県　西予市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22.12</v>
      </c>
      <c r="P6" s="32">
        <f t="shared" si="3"/>
        <v>100</v>
      </c>
      <c r="Q6" s="32">
        <f t="shared" si="3"/>
        <v>2620</v>
      </c>
      <c r="R6" s="32">
        <f t="shared" si="3"/>
        <v>40426</v>
      </c>
      <c r="S6" s="32">
        <f t="shared" si="3"/>
        <v>514.34</v>
      </c>
      <c r="T6" s="32">
        <f t="shared" si="3"/>
        <v>78.599999999999994</v>
      </c>
      <c r="U6" s="32">
        <f t="shared" si="3"/>
        <v>8884</v>
      </c>
      <c r="V6" s="32">
        <f t="shared" si="3"/>
        <v>6.6</v>
      </c>
      <c r="W6" s="32">
        <f t="shared" si="3"/>
        <v>1346.06</v>
      </c>
      <c r="X6" s="33">
        <f>IF(X7="",NA(),X7)</f>
        <v>91.06</v>
      </c>
      <c r="Y6" s="33">
        <f t="shared" ref="Y6:AG6" si="4">IF(Y7="",NA(),Y7)</f>
        <v>92.96</v>
      </c>
      <c r="Z6" s="33">
        <f t="shared" si="4"/>
        <v>92.26</v>
      </c>
      <c r="AA6" s="33">
        <f t="shared" si="4"/>
        <v>92.03</v>
      </c>
      <c r="AB6" s="33">
        <f t="shared" si="4"/>
        <v>91.97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1252.3800000000001</v>
      </c>
      <c r="BF6" s="33">
        <f t="shared" ref="BF6:BN6" si="7">IF(BF7="",NA(),BF7)</f>
        <v>1127.96</v>
      </c>
      <c r="BG6" s="33">
        <f t="shared" si="7"/>
        <v>1634.68</v>
      </c>
      <c r="BH6" s="33">
        <f t="shared" si="7"/>
        <v>1427.24</v>
      </c>
      <c r="BI6" s="33">
        <f t="shared" si="7"/>
        <v>1290.3499999999999</v>
      </c>
      <c r="BJ6" s="33">
        <f t="shared" si="7"/>
        <v>1239.2</v>
      </c>
      <c r="BK6" s="33">
        <f t="shared" si="7"/>
        <v>1197.82</v>
      </c>
      <c r="BL6" s="33">
        <f t="shared" si="7"/>
        <v>1126.77</v>
      </c>
      <c r="BM6" s="33">
        <f t="shared" si="7"/>
        <v>1044.8</v>
      </c>
      <c r="BN6" s="33">
        <f t="shared" si="7"/>
        <v>1081.8</v>
      </c>
      <c r="BO6" s="32" t="str">
        <f>IF(BO7="","",IF(BO7="-","【-】","【"&amp;SUBSTITUTE(TEXT(BO7,"#,##0.00"),"-","△")&amp;"】"))</f>
        <v>【1,015.77】</v>
      </c>
      <c r="BP6" s="33">
        <f>IF(BP7="",NA(),BP7)</f>
        <v>38.049999999999997</v>
      </c>
      <c r="BQ6" s="33">
        <f t="shared" ref="BQ6:BY6" si="8">IF(BQ7="",NA(),BQ7)</f>
        <v>33.9</v>
      </c>
      <c r="BR6" s="33">
        <f t="shared" si="8"/>
        <v>38.979999999999997</v>
      </c>
      <c r="BS6" s="33">
        <f t="shared" si="8"/>
        <v>41.56</v>
      </c>
      <c r="BT6" s="33">
        <f t="shared" si="8"/>
        <v>40.15</v>
      </c>
      <c r="BU6" s="33">
        <f t="shared" si="8"/>
        <v>51.56</v>
      </c>
      <c r="BV6" s="33">
        <f t="shared" si="8"/>
        <v>51.03</v>
      </c>
      <c r="BW6" s="33">
        <f t="shared" si="8"/>
        <v>50.9</v>
      </c>
      <c r="BX6" s="33">
        <f t="shared" si="8"/>
        <v>50.82</v>
      </c>
      <c r="BY6" s="33">
        <f t="shared" si="8"/>
        <v>52.19</v>
      </c>
      <c r="BZ6" s="32" t="str">
        <f>IF(BZ7="","",IF(BZ7="-","【-】","【"&amp;SUBSTITUTE(TEXT(BZ7,"#,##0.00"),"-","△")&amp;"】"))</f>
        <v>【52.78】</v>
      </c>
      <c r="CA6" s="33">
        <f>IF(CA7="",NA(),CA7)</f>
        <v>316.52</v>
      </c>
      <c r="CB6" s="33">
        <f t="shared" ref="CB6:CJ6" si="9">IF(CB7="",NA(),CB7)</f>
        <v>362.37</v>
      </c>
      <c r="CC6" s="33">
        <f t="shared" si="9"/>
        <v>314.7</v>
      </c>
      <c r="CD6" s="33">
        <f t="shared" si="9"/>
        <v>303.37</v>
      </c>
      <c r="CE6" s="33">
        <f t="shared" si="9"/>
        <v>312.27999999999997</v>
      </c>
      <c r="CF6" s="33">
        <f t="shared" si="9"/>
        <v>283.26</v>
      </c>
      <c r="CG6" s="33">
        <f t="shared" si="9"/>
        <v>289.60000000000002</v>
      </c>
      <c r="CH6" s="33">
        <f t="shared" si="9"/>
        <v>293.27</v>
      </c>
      <c r="CI6" s="33">
        <f t="shared" si="9"/>
        <v>300.52</v>
      </c>
      <c r="CJ6" s="33">
        <f t="shared" si="9"/>
        <v>296.14</v>
      </c>
      <c r="CK6" s="32" t="str">
        <f>IF(CK7="","",IF(CK7="-","【-】","【"&amp;SUBSTITUTE(TEXT(CK7,"#,##0.00"),"-","△")&amp;"】"))</f>
        <v>【289.81】</v>
      </c>
      <c r="CL6" s="33">
        <f>IF(CL7="",NA(),CL7)</f>
        <v>61.33</v>
      </c>
      <c r="CM6" s="33">
        <f t="shared" ref="CM6:CU6" si="10">IF(CM7="",NA(),CM7)</f>
        <v>61.4</v>
      </c>
      <c r="CN6" s="33">
        <f t="shared" si="10"/>
        <v>63.59</v>
      </c>
      <c r="CO6" s="33">
        <f t="shared" si="10"/>
        <v>65.599999999999994</v>
      </c>
      <c r="CP6" s="33">
        <f t="shared" si="10"/>
        <v>66.97</v>
      </c>
      <c r="CQ6" s="33">
        <f t="shared" si="10"/>
        <v>55.2</v>
      </c>
      <c r="CR6" s="33">
        <f t="shared" si="10"/>
        <v>54.74</v>
      </c>
      <c r="CS6" s="33">
        <f t="shared" si="10"/>
        <v>53.78</v>
      </c>
      <c r="CT6" s="33">
        <f t="shared" si="10"/>
        <v>53.24</v>
      </c>
      <c r="CU6" s="33">
        <f t="shared" si="10"/>
        <v>52.31</v>
      </c>
      <c r="CV6" s="32" t="str">
        <f>IF(CV7="","",IF(CV7="-","【-】","【"&amp;SUBSTITUTE(TEXT(CV7,"#,##0.00"),"-","△")&amp;"】"))</f>
        <v>【52.74】</v>
      </c>
      <c r="CW6" s="33">
        <f>IF(CW7="",NA(),CW7)</f>
        <v>74.510000000000005</v>
      </c>
      <c r="CX6" s="33">
        <f t="shared" ref="CX6:DF6" si="11">IF(CX7="",NA(),CX7)</f>
        <v>75.569999999999993</v>
      </c>
      <c r="CY6" s="33">
        <f t="shared" si="11"/>
        <v>76.55</v>
      </c>
      <c r="CZ6" s="33">
        <f t="shared" si="11"/>
        <v>79.13</v>
      </c>
      <c r="DA6" s="33">
        <f t="shared" si="11"/>
        <v>79.400000000000006</v>
      </c>
      <c r="DB6" s="33">
        <f t="shared" si="11"/>
        <v>83.73</v>
      </c>
      <c r="DC6" s="33">
        <f t="shared" si="11"/>
        <v>83.88</v>
      </c>
      <c r="DD6" s="33">
        <f t="shared" si="11"/>
        <v>84.06</v>
      </c>
      <c r="DE6" s="33">
        <f t="shared" si="11"/>
        <v>84.07</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0.03</v>
      </c>
      <c r="EJ6" s="33">
        <f t="shared" si="14"/>
        <v>0.04</v>
      </c>
      <c r="EK6" s="33">
        <f t="shared" si="14"/>
        <v>0.03</v>
      </c>
      <c r="EL6" s="33">
        <f t="shared" si="14"/>
        <v>0.02</v>
      </c>
      <c r="EM6" s="33">
        <f t="shared" si="14"/>
        <v>0.01</v>
      </c>
      <c r="EN6" s="32" t="str">
        <f>IF(EN7="","",IF(EN7="-","【-】","【"&amp;SUBSTITUTE(TEXT(EN7,"#,##0.00"),"-","△")&amp;"】"))</f>
        <v>【0.03】</v>
      </c>
    </row>
    <row r="7" spans="1:144" s="34" customFormat="1">
      <c r="A7" s="26"/>
      <c r="B7" s="35">
        <v>2015</v>
      </c>
      <c r="C7" s="35">
        <v>382141</v>
      </c>
      <c r="D7" s="35">
        <v>47</v>
      </c>
      <c r="E7" s="35">
        <v>17</v>
      </c>
      <c r="F7" s="35">
        <v>5</v>
      </c>
      <c r="G7" s="35">
        <v>0</v>
      </c>
      <c r="H7" s="35" t="s">
        <v>96</v>
      </c>
      <c r="I7" s="35" t="s">
        <v>97</v>
      </c>
      <c r="J7" s="35" t="s">
        <v>98</v>
      </c>
      <c r="K7" s="35" t="s">
        <v>99</v>
      </c>
      <c r="L7" s="35" t="s">
        <v>100</v>
      </c>
      <c r="M7" s="36" t="s">
        <v>101</v>
      </c>
      <c r="N7" s="36" t="s">
        <v>102</v>
      </c>
      <c r="O7" s="36">
        <v>22.12</v>
      </c>
      <c r="P7" s="36">
        <v>100</v>
      </c>
      <c r="Q7" s="36">
        <v>2620</v>
      </c>
      <c r="R7" s="36">
        <v>40426</v>
      </c>
      <c r="S7" s="36">
        <v>514.34</v>
      </c>
      <c r="T7" s="36">
        <v>78.599999999999994</v>
      </c>
      <c r="U7" s="36">
        <v>8884</v>
      </c>
      <c r="V7" s="36">
        <v>6.6</v>
      </c>
      <c r="W7" s="36">
        <v>1346.06</v>
      </c>
      <c r="X7" s="36">
        <v>91.06</v>
      </c>
      <c r="Y7" s="36">
        <v>92.96</v>
      </c>
      <c r="Z7" s="36">
        <v>92.26</v>
      </c>
      <c r="AA7" s="36">
        <v>92.03</v>
      </c>
      <c r="AB7" s="36">
        <v>91.97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1252.3800000000001</v>
      </c>
      <c r="BF7" s="36">
        <v>1127.96</v>
      </c>
      <c r="BG7" s="36">
        <v>1634.68</v>
      </c>
      <c r="BH7" s="36">
        <v>1427.24</v>
      </c>
      <c r="BI7" s="36">
        <v>1290.3499999999999</v>
      </c>
      <c r="BJ7" s="36">
        <v>1239.2</v>
      </c>
      <c r="BK7" s="36">
        <v>1197.82</v>
      </c>
      <c r="BL7" s="36">
        <v>1126.77</v>
      </c>
      <c r="BM7" s="36">
        <v>1044.8</v>
      </c>
      <c r="BN7" s="36">
        <v>1081.8</v>
      </c>
      <c r="BO7" s="36">
        <v>1015.77</v>
      </c>
      <c r="BP7" s="36">
        <v>38.049999999999997</v>
      </c>
      <c r="BQ7" s="36">
        <v>33.9</v>
      </c>
      <c r="BR7" s="36">
        <v>38.979999999999997</v>
      </c>
      <c r="BS7" s="36">
        <v>41.56</v>
      </c>
      <c r="BT7" s="36">
        <v>40.15</v>
      </c>
      <c r="BU7" s="36">
        <v>51.56</v>
      </c>
      <c r="BV7" s="36">
        <v>51.03</v>
      </c>
      <c r="BW7" s="36">
        <v>50.9</v>
      </c>
      <c r="BX7" s="36">
        <v>50.82</v>
      </c>
      <c r="BY7" s="36">
        <v>52.19</v>
      </c>
      <c r="BZ7" s="36">
        <v>52.78</v>
      </c>
      <c r="CA7" s="36">
        <v>316.52</v>
      </c>
      <c r="CB7" s="36">
        <v>362.37</v>
      </c>
      <c r="CC7" s="36">
        <v>314.7</v>
      </c>
      <c r="CD7" s="36">
        <v>303.37</v>
      </c>
      <c r="CE7" s="36">
        <v>312.27999999999997</v>
      </c>
      <c r="CF7" s="36">
        <v>283.26</v>
      </c>
      <c r="CG7" s="36">
        <v>289.60000000000002</v>
      </c>
      <c r="CH7" s="36">
        <v>293.27</v>
      </c>
      <c r="CI7" s="36">
        <v>300.52</v>
      </c>
      <c r="CJ7" s="36">
        <v>296.14</v>
      </c>
      <c r="CK7" s="36">
        <v>289.81</v>
      </c>
      <c r="CL7" s="36">
        <v>61.33</v>
      </c>
      <c r="CM7" s="36">
        <v>61.4</v>
      </c>
      <c r="CN7" s="36">
        <v>63.59</v>
      </c>
      <c r="CO7" s="36">
        <v>65.599999999999994</v>
      </c>
      <c r="CP7" s="36">
        <v>66.97</v>
      </c>
      <c r="CQ7" s="36">
        <v>55.2</v>
      </c>
      <c r="CR7" s="36">
        <v>54.74</v>
      </c>
      <c r="CS7" s="36">
        <v>53.78</v>
      </c>
      <c r="CT7" s="36">
        <v>53.24</v>
      </c>
      <c r="CU7" s="36">
        <v>52.31</v>
      </c>
      <c r="CV7" s="36">
        <v>52.74</v>
      </c>
      <c r="CW7" s="36">
        <v>74.510000000000005</v>
      </c>
      <c r="CX7" s="36">
        <v>75.569999999999993</v>
      </c>
      <c r="CY7" s="36">
        <v>76.55</v>
      </c>
      <c r="CZ7" s="36">
        <v>79.13</v>
      </c>
      <c r="DA7" s="36">
        <v>79.400000000000006</v>
      </c>
      <c r="DB7" s="36">
        <v>83.73</v>
      </c>
      <c r="DC7" s="36">
        <v>83.88</v>
      </c>
      <c r="DD7" s="36">
        <v>84.06</v>
      </c>
      <c r="DE7" s="36">
        <v>84.07</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0.03</v>
      </c>
      <c r="EJ7" s="36">
        <v>0.04</v>
      </c>
      <c r="EK7" s="36">
        <v>0.03</v>
      </c>
      <c r="EL7" s="36">
        <v>0.02</v>
      </c>
      <c r="EM7" s="36">
        <v>0.01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User</cp:lastModifiedBy>
  <cp:lastPrinted>2017-02-21T04:16:09Z</cp:lastPrinted>
  <dcterms:created xsi:type="dcterms:W3CDTF">2017-02-08T03:15:01Z</dcterms:created>
  <dcterms:modified xsi:type="dcterms:W3CDTF">2017-02-21T04:16:11Z</dcterms:modified>
</cp:coreProperties>
</file>