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O6" i="5"/>
  <c r="P10" i="4" s="1"/>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W8" i="4"/>
  <c r="B8" i="4"/>
  <c r="B6" i="4"/>
  <c r="C10" i="5" l="1"/>
  <c r="D10" i="5"/>
  <c r="E10" i="5"/>
  <c r="B10" i="5"/>
</calcChain>
</file>

<file path=xl/sharedStrings.xml><?xml version="1.0" encoding="utf-8"?>
<sst xmlns="http://schemas.openxmlformats.org/spreadsheetml/2006/main" count="237" uniqueCount="111">
  <si>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</si>
  <si>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</si>
  <si>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</si>
  <si>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</si>
  <si>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</si>
  <si>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</si>
  <si>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</si>
  <si>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</si>
  <si>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</si>
  <si>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</si>
  <si>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</si>
  <si>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</si>
  <si>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</si>
  <si>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</si>
  <si>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</si>
  <si>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</si>
  <si>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</si>
  <si>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</si>
  <si>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</si>
  <si>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</si>
  <si>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</si>
  <si>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</si>
  <si>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</si>
  <si>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</si>
  <si>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</si>
  <si>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</si>
  <si>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</si>
  <si>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</si>
  <si>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</si>
  <si>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</si>
  <si>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</si>
  <si>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</si>
  <si>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</si>
  <si>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</si>
  <si>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</si>
  <si>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</si>
  <si>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</si>
  <si>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</si>
  <si>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</si>
  <si>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</si>
  <si>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</si>
  <si>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</si>
  <si>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</si>
  <si>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</si>
  <si>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</si>
  <si>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</si>
  <si>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</si>
  <si>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</si>
  <si>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</si>
  <si>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</si>
  <si>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</si>
  <si>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</si>
  <si>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</si>
  <si>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</si>
  <si>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</si>
  <si>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</si>
  <si>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</si>
  <si>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</si>
  <si>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</si>
  <si>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</si>
  <si>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</si>
  <si>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</si>
  <si>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</si>
  <si>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</si>
  <si>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</si>
  <si>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</si>
  <si>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</si>
  <si>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</si>
  <si>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</si>
  <si>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</si>
  <si>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</si>
  <si>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</si>
  <si>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</si>
  <si>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</si>
  <si>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</si>
  <si>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</si>
  <si>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</si>
  <si>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</si>
  <si>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</si>
  <si>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</si>
  <si>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</si>
  <si>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</si>
  <si>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</si>
  <si>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</si>
  <si>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</si>
  <si>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</si>
  <si>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</si>
  <si>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</si>
  <si>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</si>
  <si>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</si>
  <si>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</si>
  <si>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</si>
  <si>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</si>
  <si>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</si>
  <si>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</si>
  <si>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</si>
  <si>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西予市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</si>
  <si>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</si>
  <si>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</si>
  <si>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</si>
  <si>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</si>
  <si>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</si>
  <si>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</si>
  <si>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</si>
  <si>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</si>
  <si>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</si>
  <si>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</si>
  <si>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</si>
  <si>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特定地域生活排水処理事業については、小型合併浄化槽での整備となっていることから管渠修繕がない。</t>
    <phoneticPr fontId="4"/>
  </si>
  <si>
    <t>「経営の健全性・効率性」を示す指標は類似団体と比べ、汚水処理原価・水洗化率は良好であるが、、収益的収支比率が100%未満で推移していることや経費回収率も低い率で推移している。
　また、「老朽化の状況」の指標についても、管渠の更新・修繕は無いものの、今後施設（小型合併浄化槽）の老朽化による修繕費用の増加が見込まれていることから、計画的な修繕により経費削減を図っていくことはもちろん、併せて　「適正な使用料」の検討を進めていく必要がある。　</t>
    <rPh sb="30" eb="32">
      <t>ゲンカ</t>
    </rPh>
    <rPh sb="38" eb="40">
      <t>リョウコウ</t>
    </rPh>
    <rPh sb="76" eb="77">
      <t>ヒク</t>
    </rPh>
    <rPh sb="78" eb="79">
      <t>リツ</t>
    </rPh>
    <rPh sb="80" eb="82">
      <t>スイイ</t>
    </rPh>
    <phoneticPr fontId="4"/>
  </si>
  <si>
    <t>(収益的収支比率）100%未満で推移しており、これは毎年度、単年度収支が赤字傾向であることを示している。また、総収益のうち約45%は一般会計繰入金で占められており、費用削減に努める必要がある。水洗化率は100%となっているが、高齢化に伴う人口減少により使用料収入の減少が発生しており、併せて施設の老朽化による修繕が今後発生してくることから、総費用の増加が懸念される。
　今後適正な運営を行っていくためにも、「適正な使用料」の検討をはじめとする経営健全化に向けた取り組みを進めていく必要がある。　
(企業債残高対事業規模比率）平均値と比較しても比率が高くなっているが、当市の特定地域生活排水処理事業については事業が完了しており、企業債残高のピークは迎えていないものの、今後、減少傾向となってくることから比率は改善していく見込みである。
(経費回収率）平均値よりも低く、使用料で賄えていない状況が続いており、費用削減が必要となっている。また、高齢化による人口減少により、収益の減少も発生していることから、今後適正な使用料検討を進めていく必要がある。　
(汚水処理原価）水洗化率100%であることにより有収水量を確保できていることから、平均値よりも低い水準となっており、効率的な汚水処理が実施されている。
(水洗化率）対象者はすべて合併処理浄化槽で汚水処理を行っているため、水洗化率は100%となっている。
　しかしながら高齢化による人口減少が発生していることから、今後収入の減少に見込まれることから、適正な使用料の検討が必要である。　</t>
    <rPh sb="1" eb="4">
      <t>シュウエキテキ</t>
    </rPh>
    <rPh sb="4" eb="6">
      <t>シュウシ</t>
    </rPh>
    <rPh sb="6" eb="8">
      <t>ヒリツ</t>
    </rPh>
    <rPh sb="249" eb="251">
      <t>キギョウ</t>
    </rPh>
    <rPh sb="368" eb="370">
      <t>ケイヒ</t>
    </rPh>
    <rPh sb="370" eb="372">
      <t>カイシュウ</t>
    </rPh>
    <rPh sb="372" eb="373">
      <t>リツ</t>
    </rPh>
    <rPh sb="475" eb="477">
      <t>オスイ</t>
    </rPh>
    <rPh sb="477" eb="479">
      <t>ショリ</t>
    </rPh>
    <rPh sb="479" eb="481">
      <t>ゲンカ</t>
    </rPh>
    <rPh sb="551" eb="554">
      <t>スイセンカ</t>
    </rPh>
    <rPh sb="554" eb="555">
      <t>リツ</t>
    </rPh>
    <rPh sb="556" eb="558">
      <t>タイショウ</t>
    </rPh>
    <rPh sb="558" eb="559">
      <t>シャ</t>
    </rPh>
    <rPh sb="563" eb="565">
      <t>ガッペイ</t>
    </rPh>
    <rPh sb="565" eb="567">
      <t>ショリ</t>
    </rPh>
    <rPh sb="567" eb="570">
      <t>ジョウカソウ</t>
    </rPh>
    <rPh sb="571" eb="573">
      <t>オスイ</t>
    </rPh>
    <rPh sb="573" eb="575">
      <t>ショリ</t>
    </rPh>
    <rPh sb="576" eb="57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</si>
</sst>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21" fillId="0" borderId="6"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5224320"/>
        <c:axId val="15523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55224320"/>
        <c:axId val="155230592"/>
      </c:lineChart>
      <c:dateAx>
        <c:axId val="155224320"/>
        <c:scaling>
          <c:orientation val="minMax"/>
        </c:scaling>
        <c:delete val="1"/>
        <c:axPos val="b"/>
        <c:numFmt formatCode="ge" sourceLinked="1"/>
        <c:majorTickMark val="none"/>
        <c:minorTickMark val="none"/>
        <c:tickLblPos val="none"/>
        <c:crossAx val="155230592"/>
        <c:crosses val="autoZero"/>
        <c:auto val="1"/>
        <c:lblOffset val="100"/>
        <c:baseTimeUnit val="years"/>
      </c:dateAx>
      <c:valAx>
        <c:axId val="155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2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6072576"/>
        <c:axId val="15610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156072576"/>
        <c:axId val="156103424"/>
      </c:lineChart>
      <c:dateAx>
        <c:axId val="156072576"/>
        <c:scaling>
          <c:orientation val="minMax"/>
        </c:scaling>
        <c:delete val="1"/>
        <c:axPos val="b"/>
        <c:numFmt formatCode="ge" sourceLinked="1"/>
        <c:majorTickMark val="none"/>
        <c:minorTickMark val="none"/>
        <c:tickLblPos val="none"/>
        <c:crossAx val="156103424"/>
        <c:crosses val="autoZero"/>
        <c:auto val="1"/>
        <c:lblOffset val="100"/>
        <c:baseTimeUnit val="years"/>
      </c:dateAx>
      <c:valAx>
        <c:axId val="15610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07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55789568"/>
        <c:axId val="15579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155789568"/>
        <c:axId val="155795840"/>
      </c:lineChart>
      <c:dateAx>
        <c:axId val="155789568"/>
        <c:scaling>
          <c:orientation val="minMax"/>
        </c:scaling>
        <c:delete val="1"/>
        <c:axPos val="b"/>
        <c:numFmt formatCode="ge" sourceLinked="1"/>
        <c:majorTickMark val="none"/>
        <c:minorTickMark val="none"/>
        <c:tickLblPos val="none"/>
        <c:crossAx val="155795840"/>
        <c:crosses val="autoZero"/>
        <c:auto val="1"/>
        <c:lblOffset val="100"/>
        <c:baseTimeUnit val="years"/>
      </c:dateAx>
      <c:valAx>
        <c:axId val="15579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78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89.1</c:v>
                </c:pt>
                <c:pt idx="1">
                  <c:v>78.98</c:v>
                </c:pt>
                <c:pt idx="2">
                  <c:v>63.09</c:v>
                </c:pt>
                <c:pt idx="3">
                  <c:v>60.07</c:v>
                </c:pt>
                <c:pt idx="4">
                  <c:v>60.9</c:v>
                </c:pt>
              </c:numCache>
            </c:numRef>
          </c:val>
        </c:ser>
        <c:dLbls>
          <c:showLegendKey val="0"/>
          <c:showVal val="0"/>
          <c:showCatName val="0"/>
          <c:showSerName val="0"/>
          <c:showPercent val="0"/>
          <c:showBubbleSize val="0"/>
        </c:dLbls>
        <c:gapWidth val="150"/>
        <c:axId val="155391872"/>
        <c:axId val="15540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391872"/>
        <c:axId val="155402240"/>
      </c:lineChart>
      <c:dateAx>
        <c:axId val="155391872"/>
        <c:scaling>
          <c:orientation val="minMax"/>
        </c:scaling>
        <c:delete val="1"/>
        <c:axPos val="b"/>
        <c:numFmt formatCode="ge" sourceLinked="1"/>
        <c:majorTickMark val="none"/>
        <c:minorTickMark val="none"/>
        <c:tickLblPos val="none"/>
        <c:crossAx val="155402240"/>
        <c:crosses val="autoZero"/>
        <c:auto val="1"/>
        <c:lblOffset val="100"/>
        <c:baseTimeUnit val="years"/>
      </c:dateAx>
      <c:valAx>
        <c:axId val="15540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9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432448"/>
        <c:axId val="15543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432448"/>
        <c:axId val="155434368"/>
      </c:lineChart>
      <c:dateAx>
        <c:axId val="155432448"/>
        <c:scaling>
          <c:orientation val="minMax"/>
        </c:scaling>
        <c:delete val="1"/>
        <c:axPos val="b"/>
        <c:numFmt formatCode="ge" sourceLinked="1"/>
        <c:majorTickMark val="none"/>
        <c:minorTickMark val="none"/>
        <c:tickLblPos val="none"/>
        <c:crossAx val="155434368"/>
        <c:crosses val="autoZero"/>
        <c:auto val="1"/>
        <c:lblOffset val="100"/>
        <c:baseTimeUnit val="years"/>
      </c:dateAx>
      <c:valAx>
        <c:axId val="15543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43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534464"/>
        <c:axId val="15553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534464"/>
        <c:axId val="155536384"/>
      </c:lineChart>
      <c:dateAx>
        <c:axId val="155534464"/>
        <c:scaling>
          <c:orientation val="minMax"/>
        </c:scaling>
        <c:delete val="1"/>
        <c:axPos val="b"/>
        <c:numFmt formatCode="ge" sourceLinked="1"/>
        <c:majorTickMark val="none"/>
        <c:minorTickMark val="none"/>
        <c:tickLblPos val="none"/>
        <c:crossAx val="155536384"/>
        <c:crosses val="autoZero"/>
        <c:auto val="1"/>
        <c:lblOffset val="100"/>
        <c:baseTimeUnit val="years"/>
      </c:dateAx>
      <c:valAx>
        <c:axId val="15553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53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588096"/>
        <c:axId val="15559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588096"/>
        <c:axId val="155590016"/>
      </c:lineChart>
      <c:dateAx>
        <c:axId val="155588096"/>
        <c:scaling>
          <c:orientation val="minMax"/>
        </c:scaling>
        <c:delete val="1"/>
        <c:axPos val="b"/>
        <c:numFmt formatCode="ge" sourceLinked="1"/>
        <c:majorTickMark val="none"/>
        <c:minorTickMark val="none"/>
        <c:tickLblPos val="none"/>
        <c:crossAx val="155590016"/>
        <c:crosses val="autoZero"/>
        <c:auto val="1"/>
        <c:lblOffset val="100"/>
        <c:baseTimeUnit val="years"/>
      </c:dateAx>
      <c:valAx>
        <c:axId val="15559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58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616384"/>
        <c:axId val="15561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616384"/>
        <c:axId val="155618304"/>
      </c:lineChart>
      <c:dateAx>
        <c:axId val="155616384"/>
        <c:scaling>
          <c:orientation val="minMax"/>
        </c:scaling>
        <c:delete val="1"/>
        <c:axPos val="b"/>
        <c:numFmt formatCode="ge" sourceLinked="1"/>
        <c:majorTickMark val="none"/>
        <c:minorTickMark val="none"/>
        <c:tickLblPos val="none"/>
        <c:crossAx val="155618304"/>
        <c:crosses val="autoZero"/>
        <c:auto val="1"/>
        <c:lblOffset val="100"/>
        <c:baseTimeUnit val="years"/>
      </c:dateAx>
      <c:valAx>
        <c:axId val="15561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1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648.28</c:v>
                </c:pt>
                <c:pt idx="1">
                  <c:v>636.51</c:v>
                </c:pt>
                <c:pt idx="2">
                  <c:v>601.04</c:v>
                </c:pt>
                <c:pt idx="3">
                  <c:v>555.63</c:v>
                </c:pt>
                <c:pt idx="4">
                  <c:v>678.42</c:v>
                </c:pt>
              </c:numCache>
            </c:numRef>
          </c:val>
        </c:ser>
        <c:dLbls>
          <c:showLegendKey val="0"/>
          <c:showVal val="0"/>
          <c:showCatName val="0"/>
          <c:showSerName val="0"/>
          <c:showPercent val="0"/>
          <c:showBubbleSize val="0"/>
        </c:dLbls>
        <c:gapWidth val="150"/>
        <c:axId val="155648768"/>
        <c:axId val="15565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155648768"/>
        <c:axId val="155650688"/>
      </c:lineChart>
      <c:dateAx>
        <c:axId val="155648768"/>
        <c:scaling>
          <c:orientation val="minMax"/>
        </c:scaling>
        <c:delete val="1"/>
        <c:axPos val="b"/>
        <c:numFmt formatCode="ge" sourceLinked="1"/>
        <c:majorTickMark val="none"/>
        <c:minorTickMark val="none"/>
        <c:tickLblPos val="none"/>
        <c:crossAx val="155650688"/>
        <c:crosses val="autoZero"/>
        <c:auto val="1"/>
        <c:lblOffset val="100"/>
        <c:baseTimeUnit val="years"/>
      </c:dateAx>
      <c:valAx>
        <c:axId val="15565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4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80</c:v>
                </c:pt>
                <c:pt idx="1">
                  <c:v>55.85</c:v>
                </c:pt>
                <c:pt idx="2">
                  <c:v>41.53</c:v>
                </c:pt>
                <c:pt idx="3">
                  <c:v>38.21</c:v>
                </c:pt>
                <c:pt idx="4">
                  <c:v>36.99</c:v>
                </c:pt>
              </c:numCache>
            </c:numRef>
          </c:val>
        </c:ser>
        <c:dLbls>
          <c:showLegendKey val="0"/>
          <c:showVal val="0"/>
          <c:showCatName val="0"/>
          <c:showSerName val="0"/>
          <c:showPercent val="0"/>
          <c:showBubbleSize val="0"/>
        </c:dLbls>
        <c:gapWidth val="150"/>
        <c:axId val="155693056"/>
        <c:axId val="15569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155693056"/>
        <c:axId val="155694976"/>
      </c:lineChart>
      <c:dateAx>
        <c:axId val="155693056"/>
        <c:scaling>
          <c:orientation val="minMax"/>
        </c:scaling>
        <c:delete val="1"/>
        <c:axPos val="b"/>
        <c:numFmt formatCode="ge" sourceLinked="1"/>
        <c:majorTickMark val="none"/>
        <c:minorTickMark val="none"/>
        <c:tickLblPos val="none"/>
        <c:crossAx val="155694976"/>
        <c:crosses val="autoZero"/>
        <c:auto val="1"/>
        <c:lblOffset val="100"/>
        <c:baseTimeUnit val="years"/>
      </c:dateAx>
      <c:valAx>
        <c:axId val="15569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9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74.67</c:v>
                </c:pt>
                <c:pt idx="1">
                  <c:v>106.6</c:v>
                </c:pt>
                <c:pt idx="2">
                  <c:v>142.86000000000001</c:v>
                </c:pt>
                <c:pt idx="3">
                  <c:v>155.53</c:v>
                </c:pt>
                <c:pt idx="4">
                  <c:v>158.72</c:v>
                </c:pt>
              </c:numCache>
            </c:numRef>
          </c:val>
        </c:ser>
        <c:dLbls>
          <c:showLegendKey val="0"/>
          <c:showVal val="0"/>
          <c:showCatName val="0"/>
          <c:showSerName val="0"/>
          <c:showPercent val="0"/>
          <c:showBubbleSize val="0"/>
        </c:dLbls>
        <c:gapWidth val="150"/>
        <c:axId val="156048384"/>
        <c:axId val="15605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156048384"/>
        <c:axId val="156058752"/>
      </c:lineChart>
      <c:dateAx>
        <c:axId val="156048384"/>
        <c:scaling>
          <c:orientation val="minMax"/>
        </c:scaling>
        <c:delete val="1"/>
        <c:axPos val="b"/>
        <c:numFmt formatCode="ge" sourceLinked="1"/>
        <c:majorTickMark val="none"/>
        <c:minorTickMark val="none"/>
        <c:tickLblPos val="none"/>
        <c:crossAx val="156058752"/>
        <c:crosses val="autoZero"/>
        <c:auto val="1"/>
        <c:lblOffset val="100"/>
        <c:baseTimeUnit val="years"/>
      </c:dateAx>
      <c:valAx>
        <c:axId val="15605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04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3" t="str">
        <f>データ!H6</f>
        <v>愛媛県　西予市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3"/>
      <c r="AE7" s="3"/>
      <c r="AF7" s="3"/>
      <c r="AG7" s="3"/>
      <c r="AH7" s="3"/>
      <c r="AI7" s="3"/>
      <c r="AJ7" s="3"/>
      <c r="AK7" s="3"/>
      <c r="AL7" s="70" t="s">
        <v>5</v>
      </c>
      <c r="AM7" s="70"/>
      <c r="AN7" s="70"/>
      <c r="AO7" s="70"/>
      <c r="AP7" s="70"/>
      <c r="AQ7" s="70"/>
      <c r="AR7" s="70"/>
      <c r="AS7" s="70"/>
      <c r="AT7" s="70" t="s">
        <v>6</v>
      </c>
      <c r="AU7" s="70"/>
      <c r="AV7" s="70"/>
      <c r="AW7" s="70"/>
      <c r="AX7" s="70"/>
      <c r="AY7" s="70"/>
      <c r="AZ7" s="70"/>
      <c r="BA7" s="70"/>
      <c r="BB7" s="70" t="s">
        <v>7</v>
      </c>
      <c r="BC7" s="70"/>
      <c r="BD7" s="70"/>
      <c r="BE7" s="70"/>
      <c r="BF7" s="70"/>
      <c r="BG7" s="70"/>
      <c r="BH7" s="70"/>
      <c r="BI7" s="70"/>
      <c r="BJ7" s="3"/>
      <c r="BK7" s="3"/>
      <c r="BL7" s="4" t="s">
        <v>8</v>
      </c>
      <c r="BM7" s="5"/>
      <c r="BN7" s="5"/>
      <c r="BO7" s="5"/>
      <c r="BP7" s="5"/>
      <c r="BQ7" s="5"/>
      <c r="BR7" s="5"/>
      <c r="BS7" s="5"/>
      <c r="BT7" s="5"/>
      <c r="BU7" s="5"/>
      <c r="BV7" s="5"/>
      <c r="BW7" s="5"/>
      <c r="BX7" s="5"/>
      <c r="BY7" s="6"/>
    </row>
    <row r="8" spans="1:78" ht="18.75" customHeight="1">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3"/>
      <c r="AE8" s="3"/>
      <c r="AF8" s="3"/>
      <c r="AG8" s="3"/>
      <c r="AH8" s="3"/>
      <c r="AI8" s="3"/>
      <c r="AJ8" s="3"/>
      <c r="AK8" s="3"/>
      <c r="AL8" s="65">
        <f>データ!R6</f>
        <v>40426</v>
      </c>
      <c r="AM8" s="65"/>
      <c r="AN8" s="65"/>
      <c r="AO8" s="65"/>
      <c r="AP8" s="65"/>
      <c r="AQ8" s="65"/>
      <c r="AR8" s="65"/>
      <c r="AS8" s="65"/>
      <c r="AT8" s="64">
        <f>データ!S6</f>
        <v>514.34</v>
      </c>
      <c r="AU8" s="64"/>
      <c r="AV8" s="64"/>
      <c r="AW8" s="64"/>
      <c r="AX8" s="64"/>
      <c r="AY8" s="64"/>
      <c r="AZ8" s="64"/>
      <c r="BA8" s="64"/>
      <c r="BB8" s="64">
        <f>データ!T6</f>
        <v>78.599999999999994</v>
      </c>
      <c r="BC8" s="64"/>
      <c r="BD8" s="64"/>
      <c r="BE8" s="64"/>
      <c r="BF8" s="64"/>
      <c r="BG8" s="64"/>
      <c r="BH8" s="64"/>
      <c r="BI8" s="64"/>
      <c r="BJ8" s="3"/>
      <c r="BK8" s="3"/>
      <c r="BL8" s="68" t="s">
        <v>9</v>
      </c>
      <c r="BM8" s="69"/>
      <c r="BN8" s="7" t="s">
        <v>10</v>
      </c>
      <c r="BO8" s="8"/>
      <c r="BP8" s="8"/>
      <c r="BQ8" s="8"/>
      <c r="BR8" s="8"/>
      <c r="BS8" s="8"/>
      <c r="BT8" s="8"/>
      <c r="BU8" s="8"/>
      <c r="BV8" s="8"/>
      <c r="BW8" s="8"/>
      <c r="BX8" s="8"/>
      <c r="BY8" s="9"/>
    </row>
    <row r="9" spans="1:78" ht="18.75" customHeight="1">
      <c r="A9" s="2"/>
      <c r="B9" s="70" t="s">
        <v>11</v>
      </c>
      <c r="C9" s="70"/>
      <c r="D9" s="70"/>
      <c r="E9" s="70"/>
      <c r="F9" s="70"/>
      <c r="G9" s="70"/>
      <c r="H9" s="70"/>
      <c r="I9" s="70" t="s">
        <v>12</v>
      </c>
      <c r="J9" s="70"/>
      <c r="K9" s="70"/>
      <c r="L9" s="70"/>
      <c r="M9" s="70"/>
      <c r="N9" s="70"/>
      <c r="O9" s="70"/>
      <c r="P9" s="70" t="s">
        <v>13</v>
      </c>
      <c r="Q9" s="70"/>
      <c r="R9" s="70"/>
      <c r="S9" s="70"/>
      <c r="T9" s="70"/>
      <c r="U9" s="70"/>
      <c r="V9" s="70"/>
      <c r="W9" s="70" t="s">
        <v>14</v>
      </c>
      <c r="X9" s="70"/>
      <c r="Y9" s="70"/>
      <c r="Z9" s="70"/>
      <c r="AA9" s="70"/>
      <c r="AB9" s="70"/>
      <c r="AC9" s="70"/>
      <c r="AD9" s="70" t="s">
        <v>15</v>
      </c>
      <c r="AE9" s="70"/>
      <c r="AF9" s="70"/>
      <c r="AG9" s="70"/>
      <c r="AH9" s="70"/>
      <c r="AI9" s="70"/>
      <c r="AJ9" s="70"/>
      <c r="AK9" s="3"/>
      <c r="AL9" s="70" t="s">
        <v>16</v>
      </c>
      <c r="AM9" s="70"/>
      <c r="AN9" s="70"/>
      <c r="AO9" s="70"/>
      <c r="AP9" s="70"/>
      <c r="AQ9" s="70"/>
      <c r="AR9" s="70"/>
      <c r="AS9" s="70"/>
      <c r="AT9" s="70" t="s">
        <v>17</v>
      </c>
      <c r="AU9" s="70"/>
      <c r="AV9" s="70"/>
      <c r="AW9" s="70"/>
      <c r="AX9" s="70"/>
      <c r="AY9" s="70"/>
      <c r="AZ9" s="70"/>
      <c r="BA9" s="70"/>
      <c r="BB9" s="70" t="s">
        <v>18</v>
      </c>
      <c r="BC9" s="70"/>
      <c r="BD9" s="70"/>
      <c r="BE9" s="70"/>
      <c r="BF9" s="70"/>
      <c r="BG9" s="70"/>
      <c r="BH9" s="70"/>
      <c r="BI9" s="70"/>
      <c r="BJ9" s="3"/>
      <c r="BK9" s="3"/>
      <c r="BL9" s="62" t="s">
        <v>19</v>
      </c>
      <c r="BM9" s="63"/>
      <c r="BN9" s="10" t="s">
        <v>20</v>
      </c>
      <c r="BO9" s="11"/>
      <c r="BP9" s="11"/>
      <c r="BQ9" s="11"/>
      <c r="BR9" s="11"/>
      <c r="BS9" s="11"/>
      <c r="BT9" s="11"/>
      <c r="BU9" s="11"/>
      <c r="BV9" s="11"/>
      <c r="BW9" s="11"/>
      <c r="BX9" s="11"/>
      <c r="BY9" s="12"/>
    </row>
    <row r="10" spans="1:78" ht="18.75" customHeight="1">
      <c r="A10" s="2"/>
      <c r="B10" s="64" t="str">
        <f>データ!M6</f>
        <v>-</v>
      </c>
      <c r="C10" s="64"/>
      <c r="D10" s="64"/>
      <c r="E10" s="64"/>
      <c r="F10" s="64"/>
      <c r="G10" s="64"/>
      <c r="H10" s="64"/>
      <c r="I10" s="64" t="str">
        <f>データ!N6</f>
        <v>該当数値なし</v>
      </c>
      <c r="J10" s="64"/>
      <c r="K10" s="64"/>
      <c r="L10" s="64"/>
      <c r="M10" s="64"/>
      <c r="N10" s="64"/>
      <c r="O10" s="64"/>
      <c r="P10" s="64">
        <f>データ!O6</f>
        <v>0.11</v>
      </c>
      <c r="Q10" s="64"/>
      <c r="R10" s="64"/>
      <c r="S10" s="64"/>
      <c r="T10" s="64"/>
      <c r="U10" s="64"/>
      <c r="V10" s="64"/>
      <c r="W10" s="64">
        <f>データ!P6</f>
        <v>100</v>
      </c>
      <c r="X10" s="64"/>
      <c r="Y10" s="64"/>
      <c r="Z10" s="64"/>
      <c r="AA10" s="64"/>
      <c r="AB10" s="64"/>
      <c r="AC10" s="64"/>
      <c r="AD10" s="65">
        <f>データ!Q6</f>
        <v>2620</v>
      </c>
      <c r="AE10" s="65"/>
      <c r="AF10" s="65"/>
      <c r="AG10" s="65"/>
      <c r="AH10" s="65"/>
      <c r="AI10" s="65"/>
      <c r="AJ10" s="65"/>
      <c r="AK10" s="2"/>
      <c r="AL10" s="65">
        <f>データ!U6</f>
        <v>45</v>
      </c>
      <c r="AM10" s="65"/>
      <c r="AN10" s="65"/>
      <c r="AO10" s="65"/>
      <c r="AP10" s="65"/>
      <c r="AQ10" s="65"/>
      <c r="AR10" s="65"/>
      <c r="AS10" s="65"/>
      <c r="AT10" s="64">
        <f>データ!V6</f>
        <v>0.02</v>
      </c>
      <c r="AU10" s="64"/>
      <c r="AV10" s="64"/>
      <c r="AW10" s="64"/>
      <c r="AX10" s="64"/>
      <c r="AY10" s="64"/>
      <c r="AZ10" s="64"/>
      <c r="BA10" s="64"/>
      <c r="BB10" s="64">
        <f>データ!W6</f>
        <v>2250</v>
      </c>
      <c r="BC10" s="64"/>
      <c r="BD10" s="64"/>
      <c r="BE10" s="64"/>
      <c r="BF10" s="64"/>
      <c r="BG10" s="64"/>
      <c r="BH10" s="64"/>
      <c r="BI10" s="64"/>
      <c r="BJ10" s="2"/>
      <c r="BK10" s="2"/>
      <c r="BL10" s="66" t="s">
        <v>21</v>
      </c>
      <c r="BM10" s="67"/>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5" t="s">
        <v>51</v>
      </c>
      <c r="I3" s="76"/>
      <c r="J3" s="76"/>
      <c r="K3" s="76"/>
      <c r="L3" s="76"/>
      <c r="M3" s="76"/>
      <c r="N3" s="76"/>
      <c r="O3" s="76"/>
      <c r="P3" s="76"/>
      <c r="Q3" s="76"/>
      <c r="R3" s="76"/>
      <c r="S3" s="76"/>
      <c r="T3" s="76"/>
      <c r="U3" s="76"/>
      <c r="V3" s="76"/>
      <c r="W3" s="77"/>
      <c r="X3" s="81" t="s">
        <v>52</v>
      </c>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t="s">
        <v>53</v>
      </c>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row>
    <row r="4" spans="1:144">
      <c r="A4" s="26" t="s">
        <v>54</v>
      </c>
      <c r="B4" s="28"/>
      <c r="C4" s="28"/>
      <c r="D4" s="28"/>
      <c r="E4" s="28"/>
      <c r="F4" s="28"/>
      <c r="G4" s="28"/>
      <c r="H4" s="78"/>
      <c r="I4" s="79"/>
      <c r="J4" s="79"/>
      <c r="K4" s="79"/>
      <c r="L4" s="79"/>
      <c r="M4" s="79"/>
      <c r="N4" s="79"/>
      <c r="O4" s="79"/>
      <c r="P4" s="79"/>
      <c r="Q4" s="79"/>
      <c r="R4" s="79"/>
      <c r="S4" s="79"/>
      <c r="T4" s="79"/>
      <c r="U4" s="79"/>
      <c r="V4" s="79"/>
      <c r="W4" s="80"/>
      <c r="X4" s="74" t="s">
        <v>55</v>
      </c>
      <c r="Y4" s="74"/>
      <c r="Z4" s="74"/>
      <c r="AA4" s="74"/>
      <c r="AB4" s="74"/>
      <c r="AC4" s="74"/>
      <c r="AD4" s="74"/>
      <c r="AE4" s="74"/>
      <c r="AF4" s="74"/>
      <c r="AG4" s="74"/>
      <c r="AH4" s="74"/>
      <c r="AI4" s="74" t="s">
        <v>56</v>
      </c>
      <c r="AJ4" s="74"/>
      <c r="AK4" s="74"/>
      <c r="AL4" s="74"/>
      <c r="AM4" s="74"/>
      <c r="AN4" s="74"/>
      <c r="AO4" s="74"/>
      <c r="AP4" s="74"/>
      <c r="AQ4" s="74"/>
      <c r="AR4" s="74"/>
      <c r="AS4" s="74"/>
      <c r="AT4" s="74" t="s">
        <v>57</v>
      </c>
      <c r="AU4" s="74"/>
      <c r="AV4" s="74"/>
      <c r="AW4" s="74"/>
      <c r="AX4" s="74"/>
      <c r="AY4" s="74"/>
      <c r="AZ4" s="74"/>
      <c r="BA4" s="74"/>
      <c r="BB4" s="74"/>
      <c r="BC4" s="74"/>
      <c r="BD4" s="74"/>
      <c r="BE4" s="74" t="s">
        <v>58</v>
      </c>
      <c r="BF4" s="74"/>
      <c r="BG4" s="74"/>
      <c r="BH4" s="74"/>
      <c r="BI4" s="74"/>
      <c r="BJ4" s="74"/>
      <c r="BK4" s="74"/>
      <c r="BL4" s="74"/>
      <c r="BM4" s="74"/>
      <c r="BN4" s="74"/>
      <c r="BO4" s="74"/>
      <c r="BP4" s="74" t="s">
        <v>59</v>
      </c>
      <c r="BQ4" s="74"/>
      <c r="BR4" s="74"/>
      <c r="BS4" s="74"/>
      <c r="BT4" s="74"/>
      <c r="BU4" s="74"/>
      <c r="BV4" s="74"/>
      <c r="BW4" s="74"/>
      <c r="BX4" s="74"/>
      <c r="BY4" s="74"/>
      <c r="BZ4" s="74"/>
      <c r="CA4" s="74" t="s">
        <v>60</v>
      </c>
      <c r="CB4" s="74"/>
      <c r="CC4" s="74"/>
      <c r="CD4" s="74"/>
      <c r="CE4" s="74"/>
      <c r="CF4" s="74"/>
      <c r="CG4" s="74"/>
      <c r="CH4" s="74"/>
      <c r="CI4" s="74"/>
      <c r="CJ4" s="74"/>
      <c r="CK4" s="74"/>
      <c r="CL4" s="74" t="s">
        <v>61</v>
      </c>
      <c r="CM4" s="74"/>
      <c r="CN4" s="74"/>
      <c r="CO4" s="74"/>
      <c r="CP4" s="74"/>
      <c r="CQ4" s="74"/>
      <c r="CR4" s="74"/>
      <c r="CS4" s="74"/>
      <c r="CT4" s="74"/>
      <c r="CU4" s="74"/>
      <c r="CV4" s="74"/>
      <c r="CW4" s="74" t="s">
        <v>62</v>
      </c>
      <c r="CX4" s="74"/>
      <c r="CY4" s="74"/>
      <c r="CZ4" s="74"/>
      <c r="DA4" s="74"/>
      <c r="DB4" s="74"/>
      <c r="DC4" s="74"/>
      <c r="DD4" s="74"/>
      <c r="DE4" s="74"/>
      <c r="DF4" s="74"/>
      <c r="DG4" s="74"/>
      <c r="DH4" s="74" t="s">
        <v>63</v>
      </c>
      <c r="DI4" s="74"/>
      <c r="DJ4" s="74"/>
      <c r="DK4" s="74"/>
      <c r="DL4" s="74"/>
      <c r="DM4" s="74"/>
      <c r="DN4" s="74"/>
      <c r="DO4" s="74"/>
      <c r="DP4" s="74"/>
      <c r="DQ4" s="74"/>
      <c r="DR4" s="74"/>
      <c r="DS4" s="74" t="s">
        <v>64</v>
      </c>
      <c r="DT4" s="74"/>
      <c r="DU4" s="74"/>
      <c r="DV4" s="74"/>
      <c r="DW4" s="74"/>
      <c r="DX4" s="74"/>
      <c r="DY4" s="74"/>
      <c r="DZ4" s="74"/>
      <c r="EA4" s="74"/>
      <c r="EB4" s="74"/>
      <c r="EC4" s="74"/>
      <c r="ED4" s="74" t="s">
        <v>65</v>
      </c>
      <c r="EE4" s="74"/>
      <c r="EF4" s="74"/>
      <c r="EG4" s="74"/>
      <c r="EH4" s="74"/>
      <c r="EI4" s="74"/>
      <c r="EJ4" s="74"/>
      <c r="EK4" s="74"/>
      <c r="EL4" s="74"/>
      <c r="EM4" s="74"/>
      <c r="EN4" s="74"/>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382141</v>
      </c>
      <c r="D6" s="31">
        <f t="shared" si="3"/>
        <v>47</v>
      </c>
      <c r="E6" s="31">
        <f t="shared" si="3"/>
        <v>18</v>
      </c>
      <c r="F6" s="31">
        <f t="shared" si="3"/>
        <v>0</v>
      </c>
      <c r="G6" s="31">
        <f t="shared" si="3"/>
        <v>0</v>
      </c>
      <c r="H6" s="31" t="str">
        <f t="shared" si="3"/>
        <v>愛媛県　西予市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0.11</v>
      </c>
      <c r="P6" s="32">
        <f t="shared" si="3"/>
        <v>100</v>
      </c>
      <c r="Q6" s="32">
        <f t="shared" si="3"/>
        <v>2620</v>
      </c>
      <c r="R6" s="32">
        <f t="shared" si="3"/>
        <v>40426</v>
      </c>
      <c r="S6" s="32">
        <f t="shared" si="3"/>
        <v>514.34</v>
      </c>
      <c r="T6" s="32">
        <f t="shared" si="3"/>
        <v>78.599999999999994</v>
      </c>
      <c r="U6" s="32">
        <f t="shared" si="3"/>
        <v>45</v>
      </c>
      <c r="V6" s="32">
        <f t="shared" si="3"/>
        <v>0.02</v>
      </c>
      <c r="W6" s="32">
        <f t="shared" si="3"/>
        <v>2250</v>
      </c>
      <c r="X6" s="33">
        <f>IF(X7="",NA(),X7)</f>
        <v>89.1</v>
      </c>
      <c r="Y6" s="33">
        <f t="shared" ref="Y6:AG6" si="4">IF(Y7="",NA(),Y7)</f>
        <v>78.98</v>
      </c>
      <c r="Z6" s="33">
        <f t="shared" si="4"/>
        <v>63.09</v>
      </c>
      <c r="AA6" s="33">
        <f t="shared" si="4"/>
        <v>60.07</v>
      </c>
      <c r="AB6" s="33">
        <f t="shared" si="4"/>
        <v>60.9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648.28</v>
      </c>
      <c r="BF6" s="33">
        <f t="shared" ref="BF6:BN6" si="7">IF(BF7="",NA(),BF7)</f>
        <v>636.51</v>
      </c>
      <c r="BG6" s="33">
        <f t="shared" si="7"/>
        <v>601.04</v>
      </c>
      <c r="BH6" s="33">
        <f t="shared" si="7"/>
        <v>555.63</v>
      </c>
      <c r="BI6" s="33">
        <f t="shared" si="7"/>
        <v>678.42</v>
      </c>
      <c r="BJ6" s="33">
        <f t="shared" si="7"/>
        <v>421.01</v>
      </c>
      <c r="BK6" s="33">
        <f t="shared" si="7"/>
        <v>430.64</v>
      </c>
      <c r="BL6" s="33">
        <f t="shared" si="7"/>
        <v>446.63</v>
      </c>
      <c r="BM6" s="33">
        <f t="shared" si="7"/>
        <v>416.91</v>
      </c>
      <c r="BN6" s="33">
        <f t="shared" si="7"/>
        <v>392.19</v>
      </c>
      <c r="BO6" s="32" t="str">
        <f>IF(BO7="","",IF(BO7="-","【-】","【"&amp;SUBSTITUTE(TEXT(BO7,"#,##0.00"),"-","△")&amp;"】"))</f>
        <v>【345.93】</v>
      </c>
      <c r="BP6" s="33">
        <f>IF(BP7="",NA(),BP7)</f>
        <v>80</v>
      </c>
      <c r="BQ6" s="33">
        <f t="shared" ref="BQ6:BY6" si="8">IF(BQ7="",NA(),BQ7)</f>
        <v>55.85</v>
      </c>
      <c r="BR6" s="33">
        <f t="shared" si="8"/>
        <v>41.53</v>
      </c>
      <c r="BS6" s="33">
        <f t="shared" si="8"/>
        <v>38.21</v>
      </c>
      <c r="BT6" s="33">
        <f t="shared" si="8"/>
        <v>36.99</v>
      </c>
      <c r="BU6" s="33">
        <f t="shared" si="8"/>
        <v>58.98</v>
      </c>
      <c r="BV6" s="33">
        <f t="shared" si="8"/>
        <v>58.78</v>
      </c>
      <c r="BW6" s="33">
        <f t="shared" si="8"/>
        <v>58.53</v>
      </c>
      <c r="BX6" s="33">
        <f t="shared" si="8"/>
        <v>57.93</v>
      </c>
      <c r="BY6" s="33">
        <f t="shared" si="8"/>
        <v>57.03</v>
      </c>
      <c r="BZ6" s="32" t="str">
        <f>IF(BZ7="","",IF(BZ7="-","【-】","【"&amp;SUBSTITUTE(TEXT(BZ7,"#,##0.00"),"-","△")&amp;"】"))</f>
        <v>【59.44】</v>
      </c>
      <c r="CA6" s="33">
        <f>IF(CA7="",NA(),CA7)</f>
        <v>74.67</v>
      </c>
      <c r="CB6" s="33">
        <f t="shared" ref="CB6:CJ6" si="9">IF(CB7="",NA(),CB7)</f>
        <v>106.6</v>
      </c>
      <c r="CC6" s="33">
        <f t="shared" si="9"/>
        <v>142.86000000000001</v>
      </c>
      <c r="CD6" s="33">
        <f t="shared" si="9"/>
        <v>155.53</v>
      </c>
      <c r="CE6" s="33">
        <f t="shared" si="9"/>
        <v>158.72</v>
      </c>
      <c r="CF6" s="33">
        <f t="shared" si="9"/>
        <v>253.84</v>
      </c>
      <c r="CG6" s="33">
        <f t="shared" si="9"/>
        <v>257.02999999999997</v>
      </c>
      <c r="CH6" s="33">
        <f t="shared" si="9"/>
        <v>266.57</v>
      </c>
      <c r="CI6" s="33">
        <f t="shared" si="9"/>
        <v>276.93</v>
      </c>
      <c r="CJ6" s="33">
        <f t="shared" si="9"/>
        <v>283.73</v>
      </c>
      <c r="CK6" s="32" t="str">
        <f>IF(CK7="","",IF(CK7="-","【-】","【"&amp;SUBSTITUTE(TEXT(CK7,"#,##0.00"),"-","△")&amp;"】"))</f>
        <v>【272.79】</v>
      </c>
      <c r="CL6" s="33" t="str">
        <f>IF(CL7="",NA(),CL7)</f>
        <v>-</v>
      </c>
      <c r="CM6" s="33" t="str">
        <f t="shared" ref="CM6:CU6" si="10">IF(CM7="",NA(),CM7)</f>
        <v>-</v>
      </c>
      <c r="CN6" s="33" t="str">
        <f t="shared" si="10"/>
        <v>-</v>
      </c>
      <c r="CO6" s="33" t="str">
        <f t="shared" si="10"/>
        <v>-</v>
      </c>
      <c r="CP6" s="33" t="str">
        <f t="shared" si="10"/>
        <v>-</v>
      </c>
      <c r="CQ6" s="33">
        <f t="shared" si="10"/>
        <v>60.03</v>
      </c>
      <c r="CR6" s="33">
        <f t="shared" si="10"/>
        <v>61.93</v>
      </c>
      <c r="CS6" s="33">
        <f t="shared" si="10"/>
        <v>58.06</v>
      </c>
      <c r="CT6" s="33">
        <f t="shared" si="10"/>
        <v>59.08</v>
      </c>
      <c r="CU6" s="33">
        <f t="shared" si="10"/>
        <v>58.25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382141</v>
      </c>
      <c r="D7" s="35">
        <v>47</v>
      </c>
      <c r="E7" s="35">
        <v>18</v>
      </c>
      <c r="F7" s="35">
        <v>0</v>
      </c>
      <c r="G7" s="35">
        <v>0</v>
      </c>
      <c r="H7" s="35" t="s">
        <v>96</v>
      </c>
      <c r="I7" s="35" t="s">
        <v>97</v>
      </c>
      <c r="J7" s="35" t="s">
        <v>98</v>
      </c>
      <c r="K7" s="35" t="s">
        <v>99</v>
      </c>
      <c r="L7" s="35" t="s">
        <v>100</v>
      </c>
      <c r="M7" s="36" t="s">
        <v>101</v>
      </c>
      <c r="N7" s="36" t="s">
        <v>102</v>
      </c>
      <c r="O7" s="36">
        <v>0.11</v>
      </c>
      <c r="P7" s="36">
        <v>100</v>
      </c>
      <c r="Q7" s="36">
        <v>2620</v>
      </c>
      <c r="R7" s="36">
        <v>40426</v>
      </c>
      <c r="S7" s="36">
        <v>514.34</v>
      </c>
      <c r="T7" s="36">
        <v>78.599999999999994</v>
      </c>
      <c r="U7" s="36">
        <v>45</v>
      </c>
      <c r="V7" s="36">
        <v>0.02</v>
      </c>
      <c r="W7" s="36">
        <v>2250</v>
      </c>
      <c r="X7" s="36">
        <v>89.1</v>
      </c>
      <c r="Y7" s="36">
        <v>78.98</v>
      </c>
      <c r="Z7" s="36">
        <v>63.09</v>
      </c>
      <c r="AA7" s="36">
        <v>60.07</v>
      </c>
      <c r="AB7" s="36">
        <v>60.9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648.28</v>
      </c>
      <c r="BF7" s="36">
        <v>636.51</v>
      </c>
      <c r="BG7" s="36">
        <v>601.04</v>
      </c>
      <c r="BH7" s="36">
        <v>555.63</v>
      </c>
      <c r="BI7" s="36">
        <v>678.42</v>
      </c>
      <c r="BJ7" s="36">
        <v>421.01</v>
      </c>
      <c r="BK7" s="36">
        <v>430.64</v>
      </c>
      <c r="BL7" s="36">
        <v>446.63</v>
      </c>
      <c r="BM7" s="36">
        <v>416.91</v>
      </c>
      <c r="BN7" s="36">
        <v>392.19</v>
      </c>
      <c r="BO7" s="36">
        <v>345.93</v>
      </c>
      <c r="BP7" s="36">
        <v>80</v>
      </c>
      <c r="BQ7" s="36">
        <v>55.85</v>
      </c>
      <c r="BR7" s="36">
        <v>41.53</v>
      </c>
      <c r="BS7" s="36">
        <v>38.21</v>
      </c>
      <c r="BT7" s="36">
        <v>36.99</v>
      </c>
      <c r="BU7" s="36">
        <v>58.98</v>
      </c>
      <c r="BV7" s="36">
        <v>58.78</v>
      </c>
      <c r="BW7" s="36">
        <v>58.53</v>
      </c>
      <c r="BX7" s="36">
        <v>57.93</v>
      </c>
      <c r="BY7" s="36">
        <v>57.03</v>
      </c>
      <c r="BZ7" s="36">
        <v>59.44</v>
      </c>
      <c r="CA7" s="36">
        <v>74.67</v>
      </c>
      <c r="CB7" s="36">
        <v>106.6</v>
      </c>
      <c r="CC7" s="36">
        <v>142.86000000000001</v>
      </c>
      <c r="CD7" s="36">
        <v>155.53</v>
      </c>
      <c r="CE7" s="36">
        <v>158.72</v>
      </c>
      <c r="CF7" s="36">
        <v>253.84</v>
      </c>
      <c r="CG7" s="36">
        <v>257.02999999999997</v>
      </c>
      <c r="CH7" s="36">
        <v>266.57</v>
      </c>
      <c r="CI7" s="36">
        <v>276.93</v>
      </c>
      <c r="CJ7" s="36">
        <v>283.73</v>
      </c>
      <c r="CK7" s="36">
        <v>272.79000000000002</v>
      </c>
      <c r="CL7" s="36" t="s">
        <v>101</v>
      </c>
      <c r="CM7" s="36" t="s">
        <v>101</v>
      </c>
      <c r="CN7" s="36" t="s">
        <v>101</v>
      </c>
      <c r="CO7" s="36" t="s">
        <v>101</v>
      </c>
      <c r="CP7" s="36" t="s">
        <v>101</v>
      </c>
      <c r="CQ7" s="36">
        <v>60.03</v>
      </c>
      <c r="CR7" s="36">
        <v>61.93</v>
      </c>
      <c r="CS7" s="36">
        <v>58.06</v>
      </c>
      <c r="CT7" s="36">
        <v>59.08</v>
      </c>
      <c r="CU7" s="36">
        <v>58.25</v>
      </c>
      <c r="CV7" s="36">
        <v>58.84</v>
      </c>
      <c r="CW7" s="36">
        <v>100</v>
      </c>
      <c r="CX7" s="36">
        <v>100</v>
      </c>
      <c r="CY7" s="36">
        <v>100</v>
      </c>
      <c r="CZ7" s="36">
        <v>100</v>
      </c>
      <c r="DA7" s="36">
        <v>100</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dcterms:created xsi:type="dcterms:W3CDTF">2017-02-08T03:24:09Z</dcterms:created>
  <dcterms:modified xsi:type="dcterms:W3CDTF">2017-02-21T06:08:19Z</dcterms:modified>
</cp:coreProperties>
</file>