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105" windowWidth="14940" windowHeight="783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<sst xmlns="http://schemas.openxmlformats.org/spreadsheetml/2006/main" count="217" uniqueCount="107">
  <si>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</si>
  <si>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</si>
  <si>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</si>
  <si>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</si>
  <si>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</si>
  <si>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</si>
  <si>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</si>
  <si>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</si>
  <si>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</si>
  <si>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</si>
  <si>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</si>
  <si>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</si>
  <si>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</si>
  <si>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</si>
  <si>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</si>
  <si>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</si>
  <si>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</si>
  <si>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</si>
  <si>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</si>
  <si>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</si>
  <si>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</si>
  <si>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</si>
  <si>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</si>
  <si>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</si>
  <si>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</si>
  <si>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</si>
  <si>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</si>
  <si>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</si>
  <si>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</si>
  <si>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</si>
  <si>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</si>
  <si>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</si>
  <si>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</si>
  <si>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</si>
  <si>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</si>
  <si>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</si>
  <si>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</si>
  <si>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</si>
  <si>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</si>
  <si>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</si>
  <si>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</si>
  <si>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</si>
  <si>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</si>
  <si>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</si>
  <si>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</si>
  <si>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</si>
  <si>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</si>
  <si>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</si>
  <si>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</si>
  <si>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</si>
  <si>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</si>
  <si>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</si>
  <si>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</si>
  <si>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</si>
  <si>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</si>
  <si>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</si>
  <si>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</si>
  <si>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</si>
  <si>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</si>
  <si>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</si>
  <si>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</si>
  <si>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</si>
  <si>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</si>
  <si>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</si>
  <si>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</si>
  <si>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</si>
  <si>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</si>
  <si>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</si>
  <si>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</si>
  <si>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</si>
  <si>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</si>
  <si>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</si>
  <si>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</si>
  <si>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</si>
  <si>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</si>
  <si>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</si>
  <si>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</si>
  <si>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</si>
  <si>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</si>
  <si>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</si>
  <si>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</si>
  <si>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</si>
  <si>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</si>
  <si>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</si>
  <si>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</si>
  <si>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</si>
  <si>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</si>
  <si>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</si>
  <si>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</si>
  <si>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</si>
  <si>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</si>
  <si>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</si>
  <si>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</si>
  <si>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</si>
  <si>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</si>
  <si>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</si>
  <si>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</si>
  <si>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</si>
  <si>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</si>
  <si>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</si>
  <si>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</si>
  <si>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</si>
  <si>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</si>
  <si>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</si>
  <si>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昨年に引き続き、有形固定資産原価償却率が27.65%と同水準であり、類似団体平均45.75%に比べ大幅に下回っていることから、老朽化した施設が少ないことを表している。これは、平成11年度からの継続した施設改良・更新により新しい施設が多いためと考えられる。
　また、管理経年化率は0.80%であり、類似団体平均10.54%を大幅に下回っていることから、法定耐用年数を超えた管路は少ないと言える。
</t>
    <phoneticPr fontId="4"/>
  </si>
  <si>
    <t xml:space="preserve">　平成27年度末の給水人口が32,780人の水道施設を管理運営している会計で、昭和50年代に整備した水道施設を平成11年から平成28年度までの間、191億円を投資して計画的に改良・更新を行っている。
　経営状況については、経常収支比率が過去80%台で推移しており、依然として水道料金収入等で経営に必要な経費（施設の維持管理費等）を賄うことができていない状況である。これは新しい施設の建設に伴う借入金の支払利息及び減価償却費が費用の約7割を占めているためであるが、改良・更新工事も終盤を迎えていることから、上昇傾向にあると考えられる。
　流動比率については312.07%であり、昨年同様支払い能力は保たれており、類似団体平均371.31%と比較してもほぼ同水準である。
　企業債残高対給水収益比率は過去5年間2,000%台で推移しており、類似団体平均が約400%であるのに対して、大幅に上回っている。これは着実に老朽化した施設の改良・更新を行っている結果、投資規模が大きくなっていると言えるが、事業完了後には債務残高は減少していく見込みである。
　施設利用率は近年減少傾向にあり、給水人口の減少及び大口使用者の撤退等が影響しているものと思われ、今後、施設の統廃合・ダウンサイジング等について再度見直す予定である。
　有収率については、85.78%で平均値と同程度だが、昨年に比べ低下している要因は、平成27年度からの料金体系の見直しによるものや節水機器の普及等により、一戸当たりの使用水量の減少が影響したものと考えられる。
</t>
    <phoneticPr fontId="4"/>
  </si>
  <si>
    <r>
      <t>　経営の状況としては、</t>
    </r>
    <r>
      <rPr>
        <sz val="11"/>
        <rFont val="ＭＳ ゴシック"/>
        <family val="3"/>
        <charset val="128"/>
      </rPr>
      <t>計画的な施設の改良・更新が類似団体よりも進んでいることから、経常収支比率が100%を下回り、累積欠損金を抱え企業債残高対給水収益比率についても類似団体平均と比べ上回っている。</t>
    </r>
    <r>
      <rPr>
        <sz val="11"/>
        <color theme="1"/>
        <rFont val="ＭＳ ゴシック"/>
        <family val="3"/>
        <charset val="128"/>
      </rPr>
      <t xml:space="preserve">
　累積欠損金を解消するため、収入については平成19年度から4年ごとに料金の見直しを行っており、平成27年度までに3回の料金改定を行っている。
　また、人件費の削減等経営改善を行なっているが、給水人口の減少等によって水道料金収入が伸び悩んでおり、経営は厳しい状態が続いているため、今後も効率的な経営に努めていく必要がある。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</si>
</sst>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1.04</c:v>
                </c:pt>
                <c:pt idx="1">
                  <c:v>2.5</c:v>
                </c:pt>
                <c:pt idx="2">
                  <c:v>0.94</c:v>
                </c:pt>
                <c:pt idx="3">
                  <c:v>1.19</c:v>
                </c:pt>
                <c:pt idx="4" formatCode="#,##0.00;&quot;△&quot;#,##0.00">
                  <c:v>0</c:v>
                </c:pt>
              </c:numCache>
            </c:numRef>
          </c:val>
        </c:ser>
        <c:dLbls>
          <c:showLegendKey val="0"/>
          <c:showVal val="0"/>
          <c:showCatName val="0"/>
          <c:showSerName val="0"/>
          <c:showPercent val="0"/>
          <c:showBubbleSize val="0"/>
        </c:dLbls>
        <c:gapWidth val="150"/>
        <c:axId val="157846144"/>
        <c:axId val="1578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7846144"/>
        <c:axId val="157856512"/>
      </c:lineChart>
      <c:dateAx>
        <c:axId val="157846144"/>
        <c:scaling>
          <c:orientation val="minMax"/>
        </c:scaling>
        <c:delete val="1"/>
        <c:axPos val="b"/>
        <c:numFmt formatCode="ge" sourceLinked="1"/>
        <c:majorTickMark val="none"/>
        <c:minorTickMark val="none"/>
        <c:tickLblPos val="none"/>
        <c:crossAx val="157856512"/>
        <c:crosses val="autoZero"/>
        <c:auto val="1"/>
        <c:lblOffset val="100"/>
        <c:baseTimeUnit val="years"/>
      </c:dateAx>
      <c:valAx>
        <c:axId val="1578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56.49</c:v>
                </c:pt>
                <c:pt idx="1">
                  <c:v>54.95</c:v>
                </c:pt>
                <c:pt idx="2">
                  <c:v>51.91</c:v>
                </c:pt>
                <c:pt idx="3">
                  <c:v>51.97</c:v>
                </c:pt>
                <c:pt idx="4">
                  <c:v>51.45</c:v>
                </c:pt>
              </c:numCache>
            </c:numRef>
          </c:val>
        </c:ser>
        <c:dLbls>
          <c:showLegendKey val="0"/>
          <c:showVal val="0"/>
          <c:showCatName val="0"/>
          <c:showSerName val="0"/>
          <c:showPercent val="0"/>
          <c:showBubbleSize val="0"/>
        </c:dLbls>
        <c:gapWidth val="150"/>
        <c:axId val="160952320"/>
        <c:axId val="1609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60952320"/>
        <c:axId val="160954240"/>
      </c:lineChart>
      <c:dateAx>
        <c:axId val="160952320"/>
        <c:scaling>
          <c:orientation val="minMax"/>
        </c:scaling>
        <c:delete val="1"/>
        <c:axPos val="b"/>
        <c:numFmt formatCode="ge" sourceLinked="1"/>
        <c:majorTickMark val="none"/>
        <c:minorTickMark val="none"/>
        <c:tickLblPos val="none"/>
        <c:crossAx val="160954240"/>
        <c:crosses val="autoZero"/>
        <c:auto val="1"/>
        <c:lblOffset val="100"/>
        <c:baseTimeUnit val="years"/>
      </c:dateAx>
      <c:valAx>
        <c:axId val="1609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85.25</c:v>
                </c:pt>
                <c:pt idx="1">
                  <c:v>85.28</c:v>
                </c:pt>
                <c:pt idx="2">
                  <c:v>89.1</c:v>
                </c:pt>
                <c:pt idx="3">
                  <c:v>87.43</c:v>
                </c:pt>
                <c:pt idx="4">
                  <c:v>85.78</c:v>
                </c:pt>
              </c:numCache>
            </c:numRef>
          </c:val>
        </c:ser>
        <c:dLbls>
          <c:showLegendKey val="0"/>
          <c:showVal val="0"/>
          <c:showCatName val="0"/>
          <c:showSerName val="0"/>
          <c:showPercent val="0"/>
          <c:showBubbleSize val="0"/>
        </c:dLbls>
        <c:gapWidth val="150"/>
        <c:axId val="160963968"/>
        <c:axId val="1609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60963968"/>
        <c:axId val="160974336"/>
      </c:lineChart>
      <c:dateAx>
        <c:axId val="160963968"/>
        <c:scaling>
          <c:orientation val="minMax"/>
        </c:scaling>
        <c:delete val="1"/>
        <c:axPos val="b"/>
        <c:numFmt formatCode="ge" sourceLinked="1"/>
        <c:majorTickMark val="none"/>
        <c:minorTickMark val="none"/>
        <c:tickLblPos val="none"/>
        <c:crossAx val="160974336"/>
        <c:crosses val="autoZero"/>
        <c:auto val="1"/>
        <c:lblOffset val="100"/>
        <c:baseTimeUnit val="years"/>
      </c:dateAx>
      <c:valAx>
        <c:axId val="1609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79.290000000000006</c:v>
                </c:pt>
                <c:pt idx="1">
                  <c:v>82.5</c:v>
                </c:pt>
                <c:pt idx="2">
                  <c:v>80.040000000000006</c:v>
                </c:pt>
                <c:pt idx="3">
                  <c:v>83.9</c:v>
                </c:pt>
                <c:pt idx="4">
                  <c:v>85.64</c:v>
                </c:pt>
              </c:numCache>
            </c:numRef>
          </c:val>
        </c:ser>
        <c:dLbls>
          <c:showLegendKey val="0"/>
          <c:showVal val="0"/>
          <c:showCatName val="0"/>
          <c:showSerName val="0"/>
          <c:showPercent val="0"/>
          <c:showBubbleSize val="0"/>
        </c:dLbls>
        <c:gapWidth val="150"/>
        <c:axId val="159591424"/>
        <c:axId val="15960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9591424"/>
        <c:axId val="159601792"/>
      </c:lineChart>
      <c:dateAx>
        <c:axId val="159591424"/>
        <c:scaling>
          <c:orientation val="minMax"/>
        </c:scaling>
        <c:delete val="1"/>
        <c:axPos val="b"/>
        <c:numFmt formatCode="ge" sourceLinked="1"/>
        <c:majorTickMark val="none"/>
        <c:minorTickMark val="none"/>
        <c:tickLblPos val="none"/>
        <c:crossAx val="159601792"/>
        <c:crosses val="autoZero"/>
        <c:auto val="1"/>
        <c:lblOffset val="100"/>
        <c:baseTimeUnit val="years"/>
      </c:dateAx>
      <c:valAx>
        <c:axId val="15960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5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19.53</c:v>
                </c:pt>
                <c:pt idx="1">
                  <c:v>20.72</c:v>
                </c:pt>
                <c:pt idx="2">
                  <c:v>18.95</c:v>
                </c:pt>
                <c:pt idx="3">
                  <c:v>26</c:v>
                </c:pt>
                <c:pt idx="4">
                  <c:v>27.65</c:v>
                </c:pt>
              </c:numCache>
            </c:numRef>
          </c:val>
        </c:ser>
        <c:dLbls>
          <c:showLegendKey val="0"/>
          <c:showVal val="0"/>
          <c:showCatName val="0"/>
          <c:showSerName val="0"/>
          <c:showPercent val="0"/>
          <c:showBubbleSize val="0"/>
        </c:dLbls>
        <c:gapWidth val="150"/>
        <c:axId val="159611520"/>
        <c:axId val="15963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9611520"/>
        <c:axId val="159638272"/>
      </c:lineChart>
      <c:dateAx>
        <c:axId val="159611520"/>
        <c:scaling>
          <c:orientation val="minMax"/>
        </c:scaling>
        <c:delete val="1"/>
        <c:axPos val="b"/>
        <c:numFmt formatCode="ge" sourceLinked="1"/>
        <c:majorTickMark val="none"/>
        <c:minorTickMark val="none"/>
        <c:tickLblPos val="none"/>
        <c:crossAx val="159638272"/>
        <c:crosses val="autoZero"/>
        <c:auto val="1"/>
        <c:lblOffset val="100"/>
        <c:baseTimeUnit val="years"/>
      </c:dateAx>
      <c:valAx>
        <c:axId val="1596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0.37</c:v>
                </c:pt>
                <c:pt idx="4" formatCode="#,##0.00;&quot;△&quot;#,##0.00;&quot;-&quot;">
                  <c:v>0.8</c:v>
                </c:pt>
              </c:numCache>
            </c:numRef>
          </c:val>
        </c:ser>
        <c:dLbls>
          <c:showLegendKey val="0"/>
          <c:showVal val="0"/>
          <c:showCatName val="0"/>
          <c:showSerName val="0"/>
          <c:showPercent val="0"/>
          <c:showBubbleSize val="0"/>
        </c:dLbls>
        <c:gapWidth val="150"/>
        <c:axId val="160778496"/>
        <c:axId val="16078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60778496"/>
        <c:axId val="160780672"/>
      </c:lineChart>
      <c:dateAx>
        <c:axId val="160778496"/>
        <c:scaling>
          <c:orientation val="minMax"/>
        </c:scaling>
        <c:delete val="1"/>
        <c:axPos val="b"/>
        <c:numFmt formatCode="ge" sourceLinked="1"/>
        <c:majorTickMark val="none"/>
        <c:minorTickMark val="none"/>
        <c:tickLblPos val="none"/>
        <c:crossAx val="160780672"/>
        <c:crosses val="autoZero"/>
        <c:auto val="1"/>
        <c:lblOffset val="100"/>
        <c:baseTimeUnit val="years"/>
      </c:dateAx>
      <c:valAx>
        <c:axId val="16078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150.76</c:v>
                </c:pt>
                <c:pt idx="1">
                  <c:v>173.67</c:v>
                </c:pt>
                <c:pt idx="2">
                  <c:v>280.62</c:v>
                </c:pt>
                <c:pt idx="3">
                  <c:v>88.72</c:v>
                </c:pt>
                <c:pt idx="4">
                  <c:v>114.28</c:v>
                </c:pt>
              </c:numCache>
            </c:numRef>
          </c:val>
        </c:ser>
        <c:dLbls>
          <c:showLegendKey val="0"/>
          <c:showVal val="0"/>
          <c:showCatName val="0"/>
          <c:showSerName val="0"/>
          <c:showPercent val="0"/>
          <c:showBubbleSize val="0"/>
        </c:dLbls>
        <c:gapWidth val="150"/>
        <c:axId val="161095680"/>
        <c:axId val="1610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61095680"/>
        <c:axId val="161097600"/>
      </c:lineChart>
      <c:dateAx>
        <c:axId val="161095680"/>
        <c:scaling>
          <c:orientation val="minMax"/>
        </c:scaling>
        <c:delete val="1"/>
        <c:axPos val="b"/>
        <c:numFmt formatCode="ge" sourceLinked="1"/>
        <c:majorTickMark val="none"/>
        <c:minorTickMark val="none"/>
        <c:tickLblPos val="none"/>
        <c:crossAx val="161097600"/>
        <c:crosses val="autoZero"/>
        <c:auto val="1"/>
        <c:lblOffset val="100"/>
        <c:baseTimeUnit val="years"/>
      </c:dateAx>
      <c:valAx>
        <c:axId val="16109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1653</c:v>
                </c:pt>
                <c:pt idx="1">
                  <c:v>2970.58</c:v>
                </c:pt>
                <c:pt idx="2">
                  <c:v>650.39</c:v>
                </c:pt>
                <c:pt idx="3">
                  <c:v>311.33</c:v>
                </c:pt>
                <c:pt idx="4">
                  <c:v>312.07</c:v>
                </c:pt>
              </c:numCache>
            </c:numRef>
          </c:val>
        </c:ser>
        <c:dLbls>
          <c:showLegendKey val="0"/>
          <c:showVal val="0"/>
          <c:showCatName val="0"/>
          <c:showSerName val="0"/>
          <c:showPercent val="0"/>
          <c:showBubbleSize val="0"/>
        </c:dLbls>
        <c:gapWidth val="150"/>
        <c:axId val="161124352"/>
        <c:axId val="1611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61124352"/>
        <c:axId val="161126272"/>
      </c:lineChart>
      <c:dateAx>
        <c:axId val="161124352"/>
        <c:scaling>
          <c:orientation val="minMax"/>
        </c:scaling>
        <c:delete val="1"/>
        <c:axPos val="b"/>
        <c:numFmt formatCode="ge" sourceLinked="1"/>
        <c:majorTickMark val="none"/>
        <c:minorTickMark val="none"/>
        <c:tickLblPos val="none"/>
        <c:crossAx val="161126272"/>
        <c:crosses val="autoZero"/>
        <c:auto val="1"/>
        <c:lblOffset val="100"/>
        <c:baseTimeUnit val="years"/>
      </c:dateAx>
      <c:valAx>
        <c:axId val="16112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1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2108.3200000000002</c:v>
                </c:pt>
                <c:pt idx="1">
                  <c:v>2070.2199999999998</c:v>
                </c:pt>
                <c:pt idx="2">
                  <c:v>2122.5700000000002</c:v>
                </c:pt>
                <c:pt idx="3">
                  <c:v>2162.37</c:v>
                </c:pt>
                <c:pt idx="4">
                  <c:v>2173.9299999999998</c:v>
                </c:pt>
              </c:numCache>
            </c:numRef>
          </c:val>
        </c:ser>
        <c:dLbls>
          <c:showLegendKey val="0"/>
          <c:showVal val="0"/>
          <c:showCatName val="0"/>
          <c:showSerName val="0"/>
          <c:showPercent val="0"/>
          <c:showBubbleSize val="0"/>
        </c:dLbls>
        <c:gapWidth val="150"/>
        <c:axId val="161148288"/>
        <c:axId val="1611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61148288"/>
        <c:axId val="161166848"/>
      </c:lineChart>
      <c:dateAx>
        <c:axId val="161148288"/>
        <c:scaling>
          <c:orientation val="minMax"/>
        </c:scaling>
        <c:delete val="1"/>
        <c:axPos val="b"/>
        <c:numFmt formatCode="ge" sourceLinked="1"/>
        <c:majorTickMark val="none"/>
        <c:minorTickMark val="none"/>
        <c:tickLblPos val="none"/>
        <c:crossAx val="161166848"/>
        <c:crosses val="autoZero"/>
        <c:auto val="1"/>
        <c:lblOffset val="100"/>
        <c:baseTimeUnit val="years"/>
      </c:dateAx>
      <c:valAx>
        <c:axId val="16116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1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62.6</c:v>
                </c:pt>
                <c:pt idx="1">
                  <c:v>65.23</c:v>
                </c:pt>
                <c:pt idx="2">
                  <c:v>63.36</c:v>
                </c:pt>
                <c:pt idx="3">
                  <c:v>63.79</c:v>
                </c:pt>
                <c:pt idx="4">
                  <c:v>65.459999999999994</c:v>
                </c:pt>
              </c:numCache>
            </c:numRef>
          </c:val>
        </c:ser>
        <c:dLbls>
          <c:showLegendKey val="0"/>
          <c:showVal val="0"/>
          <c:showCatName val="0"/>
          <c:showSerName val="0"/>
          <c:showPercent val="0"/>
          <c:showBubbleSize val="0"/>
        </c:dLbls>
        <c:gapWidth val="150"/>
        <c:axId val="161180672"/>
        <c:axId val="1612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61180672"/>
        <c:axId val="161207424"/>
      </c:lineChart>
      <c:dateAx>
        <c:axId val="161180672"/>
        <c:scaling>
          <c:orientation val="minMax"/>
        </c:scaling>
        <c:delete val="1"/>
        <c:axPos val="b"/>
        <c:numFmt formatCode="ge" sourceLinked="1"/>
        <c:majorTickMark val="none"/>
        <c:minorTickMark val="none"/>
        <c:tickLblPos val="none"/>
        <c:crossAx val="161207424"/>
        <c:crosses val="autoZero"/>
        <c:auto val="1"/>
        <c:lblOffset val="100"/>
        <c:baseTimeUnit val="years"/>
      </c:dateAx>
      <c:valAx>
        <c:axId val="1612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220.47</c:v>
                </c:pt>
                <c:pt idx="1">
                  <c:v>223.39</c:v>
                </c:pt>
                <c:pt idx="2">
                  <c:v>228.93</c:v>
                </c:pt>
                <c:pt idx="3">
                  <c:v>226.78</c:v>
                </c:pt>
                <c:pt idx="4">
                  <c:v>226.22</c:v>
                </c:pt>
              </c:numCache>
            </c:numRef>
          </c:val>
        </c:ser>
        <c:dLbls>
          <c:showLegendKey val="0"/>
          <c:showVal val="0"/>
          <c:showCatName val="0"/>
          <c:showSerName val="0"/>
          <c:showPercent val="0"/>
          <c:showBubbleSize val="0"/>
        </c:dLbls>
        <c:gapWidth val="150"/>
        <c:axId val="160903936"/>
        <c:axId val="1609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60903936"/>
        <c:axId val="160905856"/>
      </c:lineChart>
      <c:dateAx>
        <c:axId val="160903936"/>
        <c:scaling>
          <c:orientation val="minMax"/>
        </c:scaling>
        <c:delete val="1"/>
        <c:axPos val="b"/>
        <c:numFmt formatCode="ge" sourceLinked="1"/>
        <c:majorTickMark val="none"/>
        <c:minorTickMark val="none"/>
        <c:tickLblPos val="none"/>
        <c:crossAx val="160905856"/>
        <c:crosses val="autoZero"/>
        <c:auto val="1"/>
        <c:lblOffset val="100"/>
        <c:baseTimeUnit val="years"/>
      </c:dateAx>
      <c:valAx>
        <c:axId val="1609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愛媛県　東温市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A5</v>
      </c>
      <c r="AA8" s="75"/>
      <c r="AB8" s="75"/>
      <c r="AC8" s="75"/>
      <c r="AD8" s="75"/>
      <c r="AE8" s="75"/>
      <c r="AF8" s="75"/>
      <c r="AG8" s="76"/>
      <c r="AH8" s="3"/>
      <c r="AI8" s="77">
        <f>データ!Q6</f>
        <v>33766</v>
      </c>
      <c r="AJ8" s="78"/>
      <c r="AK8" s="78"/>
      <c r="AL8" s="78"/>
      <c r="AM8" s="78"/>
      <c r="AN8" s="78"/>
      <c r="AO8" s="78"/>
      <c r="AP8" s="79"/>
      <c r="AQ8" s="57">
        <f>データ!R6</f>
        <v>211.3</v>
      </c>
      <c r="AR8" s="57"/>
      <c r="AS8" s="57"/>
      <c r="AT8" s="57"/>
      <c r="AU8" s="57"/>
      <c r="AV8" s="57"/>
      <c r="AW8" s="57"/>
      <c r="AX8" s="57"/>
      <c r="AY8" s="57">
        <f>データ!S6</f>
        <v>159.80000000000001</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37.409999999999997</v>
      </c>
      <c r="K10" s="57"/>
      <c r="L10" s="57"/>
      <c r="M10" s="57"/>
      <c r="N10" s="57"/>
      <c r="O10" s="57"/>
      <c r="P10" s="57"/>
      <c r="Q10" s="57"/>
      <c r="R10" s="57">
        <f>データ!O6</f>
        <v>97.06</v>
      </c>
      <c r="S10" s="57"/>
      <c r="T10" s="57"/>
      <c r="U10" s="57"/>
      <c r="V10" s="57"/>
      <c r="W10" s="57"/>
      <c r="X10" s="57"/>
      <c r="Y10" s="57"/>
      <c r="Z10" s="65">
        <f>データ!P6</f>
        <v>2520</v>
      </c>
      <c r="AA10" s="65"/>
      <c r="AB10" s="65"/>
      <c r="AC10" s="65"/>
      <c r="AD10" s="65"/>
      <c r="AE10" s="65"/>
      <c r="AF10" s="65"/>
      <c r="AG10" s="65"/>
      <c r="AH10" s="2"/>
      <c r="AI10" s="65">
        <f>データ!T6</f>
        <v>32780</v>
      </c>
      <c r="AJ10" s="65"/>
      <c r="AK10" s="65"/>
      <c r="AL10" s="65"/>
      <c r="AM10" s="65"/>
      <c r="AN10" s="65"/>
      <c r="AO10" s="65"/>
      <c r="AP10" s="65"/>
      <c r="AQ10" s="57">
        <f>データ!U6</f>
        <v>36.5</v>
      </c>
      <c r="AR10" s="57"/>
      <c r="AS10" s="57"/>
      <c r="AT10" s="57"/>
      <c r="AU10" s="57"/>
      <c r="AV10" s="57"/>
      <c r="AW10" s="57"/>
      <c r="AX10" s="57"/>
      <c r="AY10" s="57">
        <f>データ!V6</f>
        <v>898.08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105</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382159</v>
      </c>
      <c r="D6" s="31">
        <f t="shared" si="3"/>
        <v>46</v>
      </c>
      <c r="E6" s="31">
        <f t="shared" si="3"/>
        <v>1</v>
      </c>
      <c r="F6" s="31">
        <f t="shared" si="3"/>
        <v>0</v>
      </c>
      <c r="G6" s="31">
        <f t="shared" si="3"/>
        <v>1</v>
      </c>
      <c r="H6" s="31" t="str">
        <f t="shared" si="3"/>
        <v>愛媛県　東温市</v>
      </c>
      <c r="I6" s="31" t="str">
        <f t="shared" si="3"/>
        <v>法適用</v>
      </c>
      <c r="J6" s="31" t="str">
        <f t="shared" si="3"/>
        <v>水道事業</v>
      </c>
      <c r="K6" s="31" t="str">
        <f t="shared" si="3"/>
        <v>末端給水事業</v>
      </c>
      <c r="L6" s="31" t="str">
        <f t="shared" si="3"/>
        <v>A5</v>
      </c>
      <c r="M6" s="32" t="str">
        <f t="shared" si="3"/>
        <v>-</v>
      </c>
      <c r="N6" s="32">
        <f t="shared" si="3"/>
        <v>37.409999999999997</v>
      </c>
      <c r="O6" s="32">
        <f t="shared" si="3"/>
        <v>97.06</v>
      </c>
      <c r="P6" s="32">
        <f t="shared" si="3"/>
        <v>2520</v>
      </c>
      <c r="Q6" s="32">
        <f t="shared" si="3"/>
        <v>33766</v>
      </c>
      <c r="R6" s="32">
        <f t="shared" si="3"/>
        <v>211.3</v>
      </c>
      <c r="S6" s="32">
        <f t="shared" si="3"/>
        <v>159.80000000000001</v>
      </c>
      <c r="T6" s="32">
        <f t="shared" si="3"/>
        <v>32780</v>
      </c>
      <c r="U6" s="32">
        <f t="shared" si="3"/>
        <v>36.5</v>
      </c>
      <c r="V6" s="32">
        <f t="shared" si="3"/>
        <v>898.08</v>
      </c>
      <c r="W6" s="33">
        <f>IF(W7="",NA(),W7)</f>
        <v>79.290000000000006</v>
      </c>
      <c r="X6" s="33">
        <f t="shared" ref="X6:AF6" si="4">IF(X7="",NA(),X7)</f>
        <v>82.5</v>
      </c>
      <c r="Y6" s="33">
        <f t="shared" si="4"/>
        <v>80.040000000000006</v>
      </c>
      <c r="Z6" s="33">
        <f t="shared" si="4"/>
        <v>83.9</v>
      </c>
      <c r="AA6" s="33">
        <f t="shared" si="4"/>
        <v>85.64</v>
      </c>
      <c r="AB6" s="33">
        <f t="shared" si="4"/>
        <v>105.61</v>
      </c>
      <c r="AC6" s="33">
        <f t="shared" si="4"/>
        <v>106.41</v>
      </c>
      <c r="AD6" s="33">
        <f t="shared" si="4"/>
        <v>106.89</v>
      </c>
      <c r="AE6" s="33">
        <f t="shared" si="4"/>
        <v>109.04</v>
      </c>
      <c r="AF6" s="33">
        <f t="shared" si="4"/>
        <v>109.64</v>
      </c>
      <c r="AG6" s="32" t="str">
        <f>IF(AG7="","",IF(AG7="-","【-】","【"&amp;SUBSTITUTE(TEXT(AG7,"#,##0.00"),"-","△")&amp;"】"))</f>
        <v>【113.56】</v>
      </c>
      <c r="AH6" s="33">
        <f>IF(AH7="",NA(),AH7)</f>
        <v>150.76</v>
      </c>
      <c r="AI6" s="33">
        <f t="shared" ref="AI6:AQ6" si="5">IF(AI7="",NA(),AI7)</f>
        <v>173.67</v>
      </c>
      <c r="AJ6" s="33">
        <f t="shared" si="5"/>
        <v>280.62</v>
      </c>
      <c r="AK6" s="33">
        <f t="shared" si="5"/>
        <v>88.72</v>
      </c>
      <c r="AL6" s="33">
        <f t="shared" si="5"/>
        <v>114.28</v>
      </c>
      <c r="AM6" s="33">
        <f t="shared" si="5"/>
        <v>6.79</v>
      </c>
      <c r="AN6" s="33">
        <f t="shared" si="5"/>
        <v>6.33</v>
      </c>
      <c r="AO6" s="33">
        <f t="shared" si="5"/>
        <v>7.76</v>
      </c>
      <c r="AP6" s="33">
        <f t="shared" si="5"/>
        <v>3.77</v>
      </c>
      <c r="AQ6" s="33">
        <f t="shared" si="5"/>
        <v>3.62</v>
      </c>
      <c r="AR6" s="32" t="str">
        <f>IF(AR7="","",IF(AR7="-","【-】","【"&amp;SUBSTITUTE(TEXT(AR7,"#,##0.00"),"-","△")&amp;"】"))</f>
        <v>【0.87】</v>
      </c>
      <c r="AS6" s="33">
        <f>IF(AS7="",NA(),AS7)</f>
        <v>1653</v>
      </c>
      <c r="AT6" s="33">
        <f t="shared" ref="AT6:BB6" si="6">IF(AT7="",NA(),AT7)</f>
        <v>2970.58</v>
      </c>
      <c r="AU6" s="33">
        <f t="shared" si="6"/>
        <v>650.39</v>
      </c>
      <c r="AV6" s="33">
        <f t="shared" si="6"/>
        <v>311.33</v>
      </c>
      <c r="AW6" s="33">
        <f t="shared" si="6"/>
        <v>312.07</v>
      </c>
      <c r="AX6" s="33">
        <f t="shared" si="6"/>
        <v>832.37</v>
      </c>
      <c r="AY6" s="33">
        <f t="shared" si="6"/>
        <v>852.01</v>
      </c>
      <c r="AZ6" s="33">
        <f t="shared" si="6"/>
        <v>909.68</v>
      </c>
      <c r="BA6" s="33">
        <f t="shared" si="6"/>
        <v>382.09</v>
      </c>
      <c r="BB6" s="33">
        <f t="shared" si="6"/>
        <v>371.31</v>
      </c>
      <c r="BC6" s="32" t="str">
        <f>IF(BC7="","",IF(BC7="-","【-】","【"&amp;SUBSTITUTE(TEXT(BC7,"#,##0.00"),"-","△")&amp;"】"))</f>
        <v>【262.74】</v>
      </c>
      <c r="BD6" s="33">
        <f>IF(BD7="",NA(),BD7)</f>
        <v>2108.3200000000002</v>
      </c>
      <c r="BE6" s="33">
        <f t="shared" ref="BE6:BM6" si="7">IF(BE7="",NA(),BE7)</f>
        <v>2070.2199999999998</v>
      </c>
      <c r="BF6" s="33">
        <f t="shared" si="7"/>
        <v>2122.5700000000002</v>
      </c>
      <c r="BG6" s="33">
        <f t="shared" si="7"/>
        <v>2162.37</v>
      </c>
      <c r="BH6" s="33">
        <f t="shared" si="7"/>
        <v>2173.9299999999998</v>
      </c>
      <c r="BI6" s="33">
        <f t="shared" si="7"/>
        <v>403.15</v>
      </c>
      <c r="BJ6" s="33">
        <f t="shared" si="7"/>
        <v>391.4</v>
      </c>
      <c r="BK6" s="33">
        <f t="shared" si="7"/>
        <v>382.65</v>
      </c>
      <c r="BL6" s="33">
        <f t="shared" si="7"/>
        <v>385.06</v>
      </c>
      <c r="BM6" s="33">
        <f t="shared" si="7"/>
        <v>373.09</v>
      </c>
      <c r="BN6" s="32" t="str">
        <f>IF(BN7="","",IF(BN7="-","【-】","【"&amp;SUBSTITUTE(TEXT(BN7,"#,##0.00"),"-","△")&amp;"】"))</f>
        <v>【276.38】</v>
      </c>
      <c r="BO6" s="33">
        <f>IF(BO7="",NA(),BO7)</f>
        <v>62.6</v>
      </c>
      <c r="BP6" s="33">
        <f t="shared" ref="BP6:BX6" si="8">IF(BP7="",NA(),BP7)</f>
        <v>65.23</v>
      </c>
      <c r="BQ6" s="33">
        <f t="shared" si="8"/>
        <v>63.36</v>
      </c>
      <c r="BR6" s="33">
        <f t="shared" si="8"/>
        <v>63.79</v>
      </c>
      <c r="BS6" s="33">
        <f t="shared" si="8"/>
        <v>65.459999999999994</v>
      </c>
      <c r="BT6" s="33">
        <f t="shared" si="8"/>
        <v>94.86</v>
      </c>
      <c r="BU6" s="33">
        <f t="shared" si="8"/>
        <v>95.91</v>
      </c>
      <c r="BV6" s="33">
        <f t="shared" si="8"/>
        <v>96.1</v>
      </c>
      <c r="BW6" s="33">
        <f t="shared" si="8"/>
        <v>99.07</v>
      </c>
      <c r="BX6" s="33">
        <f t="shared" si="8"/>
        <v>99.99</v>
      </c>
      <c r="BY6" s="32" t="str">
        <f>IF(BY7="","",IF(BY7="-","【-】","【"&amp;SUBSTITUTE(TEXT(BY7,"#,##0.00"),"-","△")&amp;"】"))</f>
        <v>【104.99】</v>
      </c>
      <c r="BZ6" s="33">
        <f>IF(BZ7="",NA(),BZ7)</f>
        <v>220.47</v>
      </c>
      <c r="CA6" s="33">
        <f t="shared" ref="CA6:CI6" si="9">IF(CA7="",NA(),CA7)</f>
        <v>223.39</v>
      </c>
      <c r="CB6" s="33">
        <f t="shared" si="9"/>
        <v>228.93</v>
      </c>
      <c r="CC6" s="33">
        <f t="shared" si="9"/>
        <v>226.78</v>
      </c>
      <c r="CD6" s="33">
        <f t="shared" si="9"/>
        <v>226.22</v>
      </c>
      <c r="CE6" s="33">
        <f t="shared" si="9"/>
        <v>179.14</v>
      </c>
      <c r="CF6" s="33">
        <f t="shared" si="9"/>
        <v>179.29</v>
      </c>
      <c r="CG6" s="33">
        <f t="shared" si="9"/>
        <v>178.39</v>
      </c>
      <c r="CH6" s="33">
        <f t="shared" si="9"/>
        <v>173.03</v>
      </c>
      <c r="CI6" s="33">
        <f t="shared" si="9"/>
        <v>171.15</v>
      </c>
      <c r="CJ6" s="32" t="str">
        <f>IF(CJ7="","",IF(CJ7="-","【-】","【"&amp;SUBSTITUTE(TEXT(CJ7,"#,##0.00"),"-","△")&amp;"】"))</f>
        <v>【163.72】</v>
      </c>
      <c r="CK6" s="33">
        <f>IF(CK7="",NA(),CK7)</f>
        <v>56.49</v>
      </c>
      <c r="CL6" s="33">
        <f t="shared" ref="CL6:CT6" si="10">IF(CL7="",NA(),CL7)</f>
        <v>54.95</v>
      </c>
      <c r="CM6" s="33">
        <f t="shared" si="10"/>
        <v>51.91</v>
      </c>
      <c r="CN6" s="33">
        <f t="shared" si="10"/>
        <v>51.97</v>
      </c>
      <c r="CO6" s="33">
        <f t="shared" si="10"/>
        <v>51.45</v>
      </c>
      <c r="CP6" s="33">
        <f t="shared" si="10"/>
        <v>58.76</v>
      </c>
      <c r="CQ6" s="33">
        <f t="shared" si="10"/>
        <v>59.09</v>
      </c>
      <c r="CR6" s="33">
        <f t="shared" si="10"/>
        <v>59.23</v>
      </c>
      <c r="CS6" s="33">
        <f t="shared" si="10"/>
        <v>58.58</v>
      </c>
      <c r="CT6" s="33">
        <f t="shared" si="10"/>
        <v>58.53</v>
      </c>
      <c r="CU6" s="32" t="str">
        <f>IF(CU7="","",IF(CU7="-","【-】","【"&amp;SUBSTITUTE(TEXT(CU7,"#,##0.00"),"-","△")&amp;"】"))</f>
        <v>【59.76】</v>
      </c>
      <c r="CV6" s="33">
        <f>IF(CV7="",NA(),CV7)</f>
        <v>85.25</v>
      </c>
      <c r="CW6" s="33">
        <f t="shared" ref="CW6:DE6" si="11">IF(CW7="",NA(),CW7)</f>
        <v>85.28</v>
      </c>
      <c r="CX6" s="33">
        <f t="shared" si="11"/>
        <v>89.1</v>
      </c>
      <c r="CY6" s="33">
        <f t="shared" si="11"/>
        <v>87.43</v>
      </c>
      <c r="CZ6" s="33">
        <f t="shared" si="11"/>
        <v>85.78</v>
      </c>
      <c r="DA6" s="33">
        <f t="shared" si="11"/>
        <v>84.87</v>
      </c>
      <c r="DB6" s="33">
        <f t="shared" si="11"/>
        <v>85.4</v>
      </c>
      <c r="DC6" s="33">
        <f t="shared" si="11"/>
        <v>85.53</v>
      </c>
      <c r="DD6" s="33">
        <f t="shared" si="11"/>
        <v>85.23</v>
      </c>
      <c r="DE6" s="33">
        <f t="shared" si="11"/>
        <v>85.26</v>
      </c>
      <c r="DF6" s="32" t="str">
        <f>IF(DF7="","",IF(DF7="-","【-】","【"&amp;SUBSTITUTE(TEXT(DF7,"#,##0.00"),"-","△")&amp;"】"))</f>
        <v>【89.95】</v>
      </c>
      <c r="DG6" s="33">
        <f>IF(DG7="",NA(),DG7)</f>
        <v>19.53</v>
      </c>
      <c r="DH6" s="33">
        <f t="shared" ref="DH6:DP6" si="12">IF(DH7="",NA(),DH7)</f>
        <v>20.72</v>
      </c>
      <c r="DI6" s="33">
        <f t="shared" si="12"/>
        <v>18.95</v>
      </c>
      <c r="DJ6" s="33">
        <f t="shared" si="12"/>
        <v>26</v>
      </c>
      <c r="DK6" s="33">
        <f t="shared" si="12"/>
        <v>27.65</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3">
        <f t="shared" si="13"/>
        <v>0.37</v>
      </c>
      <c r="DV6" s="33">
        <f t="shared" si="13"/>
        <v>0.8</v>
      </c>
      <c r="DW6" s="33">
        <f t="shared" si="13"/>
        <v>6.47</v>
      </c>
      <c r="DX6" s="33">
        <f t="shared" si="13"/>
        <v>7.8</v>
      </c>
      <c r="DY6" s="33">
        <f t="shared" si="13"/>
        <v>8.39</v>
      </c>
      <c r="DZ6" s="33">
        <f t="shared" si="13"/>
        <v>10.09</v>
      </c>
      <c r="EA6" s="33">
        <f t="shared" si="13"/>
        <v>10.54</v>
      </c>
      <c r="EB6" s="32" t="str">
        <f>IF(EB7="","",IF(EB7="-","【-】","【"&amp;SUBSTITUTE(TEXT(EB7,"#,##0.00"),"-","△")&amp;"】"))</f>
        <v>【13.18】</v>
      </c>
      <c r="EC6" s="33">
        <f>IF(EC7="",NA(),EC7)</f>
        <v>1.04</v>
      </c>
      <c r="ED6" s="33">
        <f t="shared" ref="ED6:EL6" si="14">IF(ED7="",NA(),ED7)</f>
        <v>2.5</v>
      </c>
      <c r="EE6" s="33">
        <f t="shared" si="14"/>
        <v>0.94</v>
      </c>
      <c r="EF6" s="33">
        <f t="shared" si="14"/>
        <v>1.19</v>
      </c>
      <c r="EG6" s="32">
        <f t="shared" si="14"/>
        <v>0</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382159</v>
      </c>
      <c r="D7" s="35">
        <v>46</v>
      </c>
      <c r="E7" s="35">
        <v>1</v>
      </c>
      <c r="F7" s="35">
        <v>0</v>
      </c>
      <c r="G7" s="35">
        <v>1</v>
      </c>
      <c r="H7" s="35" t="s">
        <v>93</v>
      </c>
      <c r="I7" s="35" t="s">
        <v>94</v>
      </c>
      <c r="J7" s="35" t="s">
        <v>95</v>
      </c>
      <c r="K7" s="35" t="s">
        <v>96</v>
      </c>
      <c r="L7" s="35" t="s">
        <v>97</v>
      </c>
      <c r="M7" s="36" t="s">
        <v>98</v>
      </c>
      <c r="N7" s="36">
        <v>37.409999999999997</v>
      </c>
      <c r="O7" s="36">
        <v>97.06</v>
      </c>
      <c r="P7" s="36">
        <v>2520</v>
      </c>
      <c r="Q7" s="36">
        <v>33766</v>
      </c>
      <c r="R7" s="36">
        <v>211.3</v>
      </c>
      <c r="S7" s="36">
        <v>159.80000000000001</v>
      </c>
      <c r="T7" s="36">
        <v>32780</v>
      </c>
      <c r="U7" s="36">
        <v>36.5</v>
      </c>
      <c r="V7" s="36">
        <v>898.08</v>
      </c>
      <c r="W7" s="36">
        <v>79.290000000000006</v>
      </c>
      <c r="X7" s="36">
        <v>82.5</v>
      </c>
      <c r="Y7" s="36">
        <v>80.040000000000006</v>
      </c>
      <c r="Z7" s="36">
        <v>83.9</v>
      </c>
      <c r="AA7" s="36">
        <v>85.64</v>
      </c>
      <c r="AB7" s="36">
        <v>105.61</v>
      </c>
      <c r="AC7" s="36">
        <v>106.41</v>
      </c>
      <c r="AD7" s="36">
        <v>106.89</v>
      </c>
      <c r="AE7" s="36">
        <v>109.04</v>
      </c>
      <c r="AF7" s="36">
        <v>109.64</v>
      </c>
      <c r="AG7" s="36">
        <v>113.56</v>
      </c>
      <c r="AH7" s="36">
        <v>150.76</v>
      </c>
      <c r="AI7" s="36">
        <v>173.67</v>
      </c>
      <c r="AJ7" s="36">
        <v>280.62</v>
      </c>
      <c r="AK7" s="36">
        <v>88.72</v>
      </c>
      <c r="AL7" s="36">
        <v>114.28</v>
      </c>
      <c r="AM7" s="36">
        <v>6.79</v>
      </c>
      <c r="AN7" s="36">
        <v>6.33</v>
      </c>
      <c r="AO7" s="36">
        <v>7.76</v>
      </c>
      <c r="AP7" s="36">
        <v>3.77</v>
      </c>
      <c r="AQ7" s="36">
        <v>3.62</v>
      </c>
      <c r="AR7" s="36">
        <v>0.87</v>
      </c>
      <c r="AS7" s="36">
        <v>1653</v>
      </c>
      <c r="AT7" s="36">
        <v>2970.58</v>
      </c>
      <c r="AU7" s="36">
        <v>650.39</v>
      </c>
      <c r="AV7" s="36">
        <v>311.33</v>
      </c>
      <c r="AW7" s="36">
        <v>312.07</v>
      </c>
      <c r="AX7" s="36">
        <v>832.37</v>
      </c>
      <c r="AY7" s="36">
        <v>852.01</v>
      </c>
      <c r="AZ7" s="36">
        <v>909.68</v>
      </c>
      <c r="BA7" s="36">
        <v>382.09</v>
      </c>
      <c r="BB7" s="36">
        <v>371.31</v>
      </c>
      <c r="BC7" s="36">
        <v>262.74</v>
      </c>
      <c r="BD7" s="36">
        <v>2108.3200000000002</v>
      </c>
      <c r="BE7" s="36">
        <v>2070.2199999999998</v>
      </c>
      <c r="BF7" s="36">
        <v>2122.5700000000002</v>
      </c>
      <c r="BG7" s="36">
        <v>2162.37</v>
      </c>
      <c r="BH7" s="36">
        <v>2173.9299999999998</v>
      </c>
      <c r="BI7" s="36">
        <v>403.15</v>
      </c>
      <c r="BJ7" s="36">
        <v>391.4</v>
      </c>
      <c r="BK7" s="36">
        <v>382.65</v>
      </c>
      <c r="BL7" s="36">
        <v>385.06</v>
      </c>
      <c r="BM7" s="36">
        <v>373.09</v>
      </c>
      <c r="BN7" s="36">
        <v>276.38</v>
      </c>
      <c r="BO7" s="36">
        <v>62.6</v>
      </c>
      <c r="BP7" s="36">
        <v>65.23</v>
      </c>
      <c r="BQ7" s="36">
        <v>63.36</v>
      </c>
      <c r="BR7" s="36">
        <v>63.79</v>
      </c>
      <c r="BS7" s="36">
        <v>65.459999999999994</v>
      </c>
      <c r="BT7" s="36">
        <v>94.86</v>
      </c>
      <c r="BU7" s="36">
        <v>95.91</v>
      </c>
      <c r="BV7" s="36">
        <v>96.1</v>
      </c>
      <c r="BW7" s="36">
        <v>99.07</v>
      </c>
      <c r="BX7" s="36">
        <v>99.99</v>
      </c>
      <c r="BY7" s="36">
        <v>104.99</v>
      </c>
      <c r="BZ7" s="36">
        <v>220.47</v>
      </c>
      <c r="CA7" s="36">
        <v>223.39</v>
      </c>
      <c r="CB7" s="36">
        <v>228.93</v>
      </c>
      <c r="CC7" s="36">
        <v>226.78</v>
      </c>
      <c r="CD7" s="36">
        <v>226.22</v>
      </c>
      <c r="CE7" s="36">
        <v>179.14</v>
      </c>
      <c r="CF7" s="36">
        <v>179.29</v>
      </c>
      <c r="CG7" s="36">
        <v>178.39</v>
      </c>
      <c r="CH7" s="36">
        <v>173.03</v>
      </c>
      <c r="CI7" s="36">
        <v>171.15</v>
      </c>
      <c r="CJ7" s="36">
        <v>163.72</v>
      </c>
      <c r="CK7" s="36">
        <v>56.49</v>
      </c>
      <c r="CL7" s="36">
        <v>54.95</v>
      </c>
      <c r="CM7" s="36">
        <v>51.91</v>
      </c>
      <c r="CN7" s="36">
        <v>51.97</v>
      </c>
      <c r="CO7" s="36">
        <v>51.45</v>
      </c>
      <c r="CP7" s="36">
        <v>58.76</v>
      </c>
      <c r="CQ7" s="36">
        <v>59.09</v>
      </c>
      <c r="CR7" s="36">
        <v>59.23</v>
      </c>
      <c r="CS7" s="36">
        <v>58.58</v>
      </c>
      <c r="CT7" s="36">
        <v>58.53</v>
      </c>
      <c r="CU7" s="36">
        <v>59.76</v>
      </c>
      <c r="CV7" s="36">
        <v>85.25</v>
      </c>
      <c r="CW7" s="36">
        <v>85.28</v>
      </c>
      <c r="CX7" s="36">
        <v>89.1</v>
      </c>
      <c r="CY7" s="36">
        <v>87.43</v>
      </c>
      <c r="CZ7" s="36">
        <v>85.78</v>
      </c>
      <c r="DA7" s="36">
        <v>84.87</v>
      </c>
      <c r="DB7" s="36">
        <v>85.4</v>
      </c>
      <c r="DC7" s="36">
        <v>85.53</v>
      </c>
      <c r="DD7" s="36">
        <v>85.23</v>
      </c>
      <c r="DE7" s="36">
        <v>85.26</v>
      </c>
      <c r="DF7" s="36">
        <v>89.95</v>
      </c>
      <c r="DG7" s="36">
        <v>19.53</v>
      </c>
      <c r="DH7" s="36">
        <v>20.72</v>
      </c>
      <c r="DI7" s="36">
        <v>18.95</v>
      </c>
      <c r="DJ7" s="36">
        <v>26</v>
      </c>
      <c r="DK7" s="36">
        <v>27.65</v>
      </c>
      <c r="DL7" s="36">
        <v>35.53</v>
      </c>
      <c r="DM7" s="36">
        <v>36.36</v>
      </c>
      <c r="DN7" s="36">
        <v>37.340000000000003</v>
      </c>
      <c r="DO7" s="36">
        <v>44.31</v>
      </c>
      <c r="DP7" s="36">
        <v>45.75</v>
      </c>
      <c r="DQ7" s="36">
        <v>47.18</v>
      </c>
      <c r="DR7" s="36">
        <v>0</v>
      </c>
      <c r="DS7" s="36">
        <v>0</v>
      </c>
      <c r="DT7" s="36">
        <v>0</v>
      </c>
      <c r="DU7" s="36">
        <v>0.37</v>
      </c>
      <c r="DV7" s="36">
        <v>0.8</v>
      </c>
      <c r="DW7" s="36">
        <v>6.47</v>
      </c>
      <c r="DX7" s="36">
        <v>7.8</v>
      </c>
      <c r="DY7" s="36">
        <v>8.39</v>
      </c>
      <c r="DZ7" s="36">
        <v>10.09</v>
      </c>
      <c r="EA7" s="36">
        <v>10.54</v>
      </c>
      <c r="EB7" s="36">
        <v>13.18</v>
      </c>
      <c r="EC7" s="36">
        <v>1.04</v>
      </c>
      <c r="ED7" s="36">
        <v>2.5</v>
      </c>
      <c r="EE7" s="36">
        <v>0.94</v>
      </c>
      <c r="EF7" s="36">
        <v>1.19</v>
      </c>
      <c r="EG7" s="36">
        <v>0</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2017-02-09T04:59:58Z</cp:lastPrinted>
  <dcterms:created xsi:type="dcterms:W3CDTF">2017-02-01T08:48:31Z</dcterms:created>
  <dcterms:modified xsi:type="dcterms:W3CDTF">2017-02-21T02:49:12Z</dcterms:modified>
</cp:coreProperties>
</file>