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0" yWindow="0" windowWidth="20490" windowHeight="7770"/>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I10" i="4" s="1"/>
  <c r="M6" i="5"/>
  <c r="B10" i="4" s="1"/>
  <c r="L6" i="5"/>
  <c r="K6" i="5"/>
  <c r="P8" i="4" s="1"/>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AL8" i="4"/>
  <c r="W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<sst xmlns="http://schemas.openxmlformats.org/spreadsheetml/2006/main" count="221" uniqueCount="111">
  <si>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</si>
  <si>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</si>
  <si>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</si>
  <si>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</si>
  <si>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</si>
  <si>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</si>
  <si>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</si>
  <si>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</si>
  <si>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</si>
  <si>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</si>
  <si>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</si>
  <si>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</si>
  <si>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</si>
  <si>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</si>
  <si>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</si>
  <si>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</si>
  <si>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</si>
  <si>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</si>
  <si>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</si>
  <si>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</si>
  <si>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</si>
  <si>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</si>
  <si>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</si>
  <si>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</si>
  <si>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</si>
  <si>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</si>
  <si>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</si>
  <si>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</si>
  <si>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</si>
  <si>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</si>
  <si>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</si>
  <si>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</si>
  <si>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</si>
  <si>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</si>
  <si>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</si>
  <si>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</si>
  <si>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</si>
  <si>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</si>
  <si>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</si>
  <si>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</si>
  <si>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</si>
  <si>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</si>
  <si>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</si>
  <si>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</si>
  <si>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</si>
  <si>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</si>
  <si>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</si>
  <si>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</si>
  <si>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</si>
  <si>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</si>
  <si>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</si>
  <si>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</si>
  <si>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</si>
  <si>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</si>
  <si>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</si>
  <si>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</si>
  <si>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</si>
  <si>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</si>
  <si>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</si>
  <si>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</si>
  <si>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</si>
  <si>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</si>
  <si>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</si>
  <si>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</si>
  <si>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</si>
  <si>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</si>
  <si>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</si>
  <si>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</si>
  <si>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</si>
  <si>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</si>
  <si>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</si>
  <si>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</si>
  <si>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</si>
  <si>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</si>
  <si>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</si>
  <si>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</si>
  <si>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</si>
  <si>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</si>
  <si>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</si>
  <si>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</si>
  <si>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</si>
  <si>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</si>
  <si>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</si>
  <si>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</si>
  <si>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</si>
  <si>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</si>
  <si>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</si>
  <si>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</si>
  <si>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</si>
  <si>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</si>
  <si>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</si>
  <si>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</si>
  <si>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</si>
  <si>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</si>
  <si>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</si>
  <si>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</si>
  <si>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久万高原町</t>
  </si>
  <si>
    <t>法非適用</t>
  </si>
  <si>
    <t>下水道事業</t>
  </si>
  <si>
    <t>公共下水道</t>
  </si>
  <si>
    <t>Cd2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</si>
  <si>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</si>
  <si>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</si>
  <si>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</si>
  <si>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</si>
  <si>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</si>
  <si>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</si>
  <si>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</si>
  <si>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供用開始後、約16年経過し、面整備は平成24年度に終了している。また、比較的新しい施設でもあり、管路は管径が小さく材質も塩化ビニール管がほとんどであり破損等は少ないと考える。
　管路や施設の耐震化診断も完了しており、早急な耐震化への対応は必要ないと結果が出ている一方で、機械類の経年劣化により修理・交換が発生してくると考える。</t>
    <rPh sb="1" eb="3">
      <t>キョウヨウ</t>
    </rPh>
    <rPh sb="3" eb="5">
      <t>カイシ</t>
    </rPh>
    <rPh sb="5" eb="6">
      <t>ゴ</t>
    </rPh>
    <rPh sb="7" eb="8">
      <t>ヤク</t>
    </rPh>
    <rPh sb="10" eb="11">
      <t>ネン</t>
    </rPh>
    <rPh sb="11" eb="13">
      <t>ケイカ</t>
    </rPh>
    <rPh sb="15" eb="16">
      <t>メン</t>
    </rPh>
    <rPh sb="16" eb="18">
      <t>セイビ</t>
    </rPh>
    <rPh sb="19" eb="21">
      <t>ヘイセイ</t>
    </rPh>
    <rPh sb="23" eb="25">
      <t>ネンド</t>
    </rPh>
    <rPh sb="26" eb="28">
      <t>シュウリョウ</t>
    </rPh>
    <rPh sb="36" eb="39">
      <t>ヒカクテキ</t>
    </rPh>
    <rPh sb="39" eb="40">
      <t>アタラ</t>
    </rPh>
    <rPh sb="42" eb="44">
      <t>シセツ</t>
    </rPh>
    <rPh sb="49" eb="51">
      <t>カンロ</t>
    </rPh>
    <rPh sb="52" eb="53">
      <t>カン</t>
    </rPh>
    <rPh sb="53" eb="54">
      <t>ケイ</t>
    </rPh>
    <rPh sb="55" eb="56">
      <t>チイ</t>
    </rPh>
    <rPh sb="58" eb="60">
      <t>ザイシツ</t>
    </rPh>
    <rPh sb="61" eb="63">
      <t>エンカ</t>
    </rPh>
    <rPh sb="67" eb="68">
      <t>カン</t>
    </rPh>
    <rPh sb="76" eb="78">
      <t>ハソン</t>
    </rPh>
    <rPh sb="78" eb="79">
      <t>トウ</t>
    </rPh>
    <rPh sb="80" eb="81">
      <t>スク</t>
    </rPh>
    <rPh sb="84" eb="85">
      <t>カンガ</t>
    </rPh>
    <rPh sb="90" eb="92">
      <t>カンロ</t>
    </rPh>
    <rPh sb="93" eb="95">
      <t>シセツ</t>
    </rPh>
    <rPh sb="96" eb="99">
      <t>タイシンカ</t>
    </rPh>
    <rPh sb="99" eb="101">
      <t>シンダン</t>
    </rPh>
    <rPh sb="102" eb="104">
      <t>カンリョウ</t>
    </rPh>
    <rPh sb="109" eb="111">
      <t>サッキュウ</t>
    </rPh>
    <rPh sb="112" eb="115">
      <t>タイシンカ</t>
    </rPh>
    <rPh sb="117" eb="119">
      <t>タイオウ</t>
    </rPh>
    <rPh sb="120" eb="122">
      <t>ヒツヨウ</t>
    </rPh>
    <rPh sb="125" eb="127">
      <t>ケッカ</t>
    </rPh>
    <rPh sb="128" eb="129">
      <t>デ</t>
    </rPh>
    <rPh sb="132" eb="134">
      <t>イッポウ</t>
    </rPh>
    <rPh sb="136" eb="139">
      <t>キカイルイ</t>
    </rPh>
    <rPh sb="140" eb="142">
      <t>ケイネン</t>
    </rPh>
    <rPh sb="142" eb="144">
      <t>レッカ</t>
    </rPh>
    <rPh sb="147" eb="149">
      <t>シュウリ</t>
    </rPh>
    <rPh sb="150" eb="152">
      <t>コウカン</t>
    </rPh>
    <rPh sb="153" eb="155">
      <t>ハッセイ</t>
    </rPh>
    <rPh sb="160" eb="161">
      <t>カンガ</t>
    </rPh>
    <phoneticPr fontId="4"/>
  </si>
  <si>
    <t>　汚水処理原価を下げ、料金回収率及び水洗化率を上げる必要があるが、高齢化・過疎化のため、安易な料金改定は行えない。
　また、公共下水道事業、農業集落排水事業、浄化槽事業の使用料は公平性を保つために統一している。
　今後、平成２８年度に策定する経営戦略を踏まえた上で、適切な料金設定を行うとともに、高齢化・過疎化に対応した、施設の維持管理方法も検討し、経費節減に努めていく。</t>
    <rPh sb="1" eb="3">
      <t>オスイ</t>
    </rPh>
    <rPh sb="3" eb="5">
      <t>ショリ</t>
    </rPh>
    <rPh sb="5" eb="7">
      <t>ゲンカ</t>
    </rPh>
    <rPh sb="8" eb="9">
      <t>サ</t>
    </rPh>
    <rPh sb="11" eb="13">
      <t>リョウキン</t>
    </rPh>
    <rPh sb="13" eb="15">
      <t>カイシュウ</t>
    </rPh>
    <rPh sb="15" eb="16">
      <t>リツ</t>
    </rPh>
    <rPh sb="16" eb="17">
      <t>オヨ</t>
    </rPh>
    <rPh sb="18" eb="21">
      <t>スイセンカ</t>
    </rPh>
    <rPh sb="21" eb="22">
      <t>リツ</t>
    </rPh>
    <rPh sb="23" eb="24">
      <t>ア</t>
    </rPh>
    <rPh sb="26" eb="28">
      <t>ヒツヨウ</t>
    </rPh>
    <rPh sb="44" eb="46">
      <t>アンイ</t>
    </rPh>
    <rPh sb="47" eb="49">
      <t>リョウキン</t>
    </rPh>
    <rPh sb="49" eb="51">
      <t>カイテイ</t>
    </rPh>
    <rPh sb="52" eb="53">
      <t>オコナ</t>
    </rPh>
    <rPh sb="62" eb="64">
      <t>コウキョウ</t>
    </rPh>
    <rPh sb="64" eb="67">
      <t>ゲスイドウ</t>
    </rPh>
    <rPh sb="67" eb="69">
      <t>ジギョウ</t>
    </rPh>
    <rPh sb="70" eb="72">
      <t>ノウギョウ</t>
    </rPh>
    <rPh sb="72" eb="74">
      <t>シュウラク</t>
    </rPh>
    <rPh sb="74" eb="76">
      <t>ハイスイ</t>
    </rPh>
    <rPh sb="76" eb="78">
      <t>ジギョウ</t>
    </rPh>
    <rPh sb="79" eb="82">
      <t>ジョウカソウ</t>
    </rPh>
    <rPh sb="82" eb="84">
      <t>ジギョウ</t>
    </rPh>
    <rPh sb="85" eb="88">
      <t>シヨウリョウ</t>
    </rPh>
    <rPh sb="89" eb="92">
      <t>コウヘイセイ</t>
    </rPh>
    <rPh sb="93" eb="94">
      <t>タモ</t>
    </rPh>
    <rPh sb="98" eb="100">
      <t>トウイツ</t>
    </rPh>
    <rPh sb="107" eb="109">
      <t>コンゴ</t>
    </rPh>
    <rPh sb="110" eb="112">
      <t>ヘイセイ</t>
    </rPh>
    <rPh sb="114" eb="116">
      <t>ネンド</t>
    </rPh>
    <rPh sb="117" eb="119">
      <t>サクテイ</t>
    </rPh>
    <rPh sb="121" eb="123">
      <t>ケイエイ</t>
    </rPh>
    <rPh sb="123" eb="125">
      <t>センリャク</t>
    </rPh>
    <rPh sb="126" eb="127">
      <t>フ</t>
    </rPh>
    <rPh sb="130" eb="131">
      <t>ウエ</t>
    </rPh>
    <rPh sb="138" eb="140">
      <t>セッテイ</t>
    </rPh>
    <rPh sb="141" eb="142">
      <t>オコナ</t>
    </rPh>
    <rPh sb="148" eb="151">
      <t>コウレイカ</t>
    </rPh>
    <rPh sb="152" eb="155">
      <t>カソカ</t>
    </rPh>
    <rPh sb="156" eb="158">
      <t>タイオウ</t>
    </rPh>
    <rPh sb="161" eb="163">
      <t>シセツ</t>
    </rPh>
    <rPh sb="164" eb="166">
      <t>イジ</t>
    </rPh>
    <rPh sb="166" eb="168">
      <t>カンリ</t>
    </rPh>
    <rPh sb="168" eb="170">
      <t>ホウホウ</t>
    </rPh>
    <rPh sb="171" eb="173">
      <t>ケントウ</t>
    </rPh>
    <rPh sb="175" eb="177">
      <t>ケイヒ</t>
    </rPh>
    <rPh sb="177" eb="179">
      <t>セツゲン</t>
    </rPh>
    <rPh sb="180" eb="181">
      <t>ツト</t>
    </rPh>
    <phoneticPr fontId="4"/>
  </si>
  <si>
    <t xml:space="preserve">　本町は、平成１６年８月に旧「久万町、面河村、美川村、柳谷村」の合併により誕生した、行政区域面積584㎢で愛媛県で一番広い町である。南北30㎞、東西28㎞で標高1,000ｍを超える四国山地に囲まれた山間地域であり、旧久万町の市街地部を処理区域として、下水道管路延長約45㎞、処理施設１箇所及びマンホールポンプ25箇所の下水道施設である。債務残高は、区域処理内の面整備が完了し、大規模な建設改良を予定していないことから、減少見込みとなっているが、料金収入も減少傾向にある。
　山間部であり処理場用地の確保が難しく、処理方式が一般的なオキシデーションディッチ法ではなく処理施設をコンパクトにするため、好気性ろ床法と活性炭吸着を合わせた処理方式をとっている。また、季節の変わり目など処理水の温度の変化が激しく薬品等の使用量が増加し維持管理費増加の要因となっているため、汚水処理原価が高く費用の効率性は悪くなっている。
　収益的収支比率も一般会計繰入金により、１００％に近付きつつあるが経費回収率は約４０％と半分も回収できていない。
　水洗化率も面整備が平成２４年度に完了して、増加傾向にあるが高齢者世帯も多く、今後、伸び悩むと考える。
</t>
    <rPh sb="1" eb="3">
      <t>ホンチョウ</t>
    </rPh>
    <rPh sb="5" eb="7">
      <t>ヘイセイ</t>
    </rPh>
    <rPh sb="9" eb="10">
      <t>ネン</t>
    </rPh>
    <rPh sb="11" eb="12">
      <t>ガツ</t>
    </rPh>
    <rPh sb="13" eb="14">
      <t>キュウ</t>
    </rPh>
    <rPh sb="15" eb="18">
      <t>クマチョウ</t>
    </rPh>
    <rPh sb="19" eb="22">
      <t>オモゴムラ</t>
    </rPh>
    <rPh sb="23" eb="25">
      <t>ミカワ</t>
    </rPh>
    <rPh sb="25" eb="26">
      <t>ムラ</t>
    </rPh>
    <rPh sb="27" eb="30">
      <t>ヤナダニムラ</t>
    </rPh>
    <rPh sb="32" eb="34">
      <t>ガッペイ</t>
    </rPh>
    <rPh sb="37" eb="39">
      <t>タンジョウ</t>
    </rPh>
    <rPh sb="42" eb="44">
      <t>ギョウセイ</t>
    </rPh>
    <rPh sb="44" eb="46">
      <t>クイキ</t>
    </rPh>
    <rPh sb="46" eb="48">
      <t>メンセキ</t>
    </rPh>
    <rPh sb="53" eb="56">
      <t>エ</t>
    </rPh>
    <rPh sb="57" eb="59">
      <t>イチバン</t>
    </rPh>
    <rPh sb="59" eb="60">
      <t>ヒロ</t>
    </rPh>
    <rPh sb="61" eb="62">
      <t>マチ</t>
    </rPh>
    <rPh sb="66" eb="68">
      <t>ナンボク</t>
    </rPh>
    <rPh sb="72" eb="74">
      <t>トウザイ</t>
    </rPh>
    <rPh sb="78" eb="80">
      <t>ヒョウコウ</t>
    </rPh>
    <rPh sb="87" eb="88">
      <t>コ</t>
    </rPh>
    <rPh sb="90" eb="92">
      <t>シコク</t>
    </rPh>
    <rPh sb="92" eb="94">
      <t>サンチ</t>
    </rPh>
    <rPh sb="95" eb="96">
      <t>カコ</t>
    </rPh>
    <rPh sb="99" eb="101">
      <t>サンカン</t>
    </rPh>
    <rPh sb="101" eb="103">
      <t>チイキ</t>
    </rPh>
    <rPh sb="107" eb="108">
      <t>キュウ</t>
    </rPh>
    <rPh sb="108" eb="111">
      <t>クマチョウ</t>
    </rPh>
    <rPh sb="112" eb="115">
      <t>シガイチ</t>
    </rPh>
    <rPh sb="115" eb="116">
      <t>ブ</t>
    </rPh>
    <rPh sb="117" eb="119">
      <t>ショリ</t>
    </rPh>
    <rPh sb="119" eb="121">
      <t>クイキ</t>
    </rPh>
    <rPh sb="125" eb="128">
      <t>ゲスイドウ</t>
    </rPh>
    <rPh sb="128" eb="130">
      <t>カンロ</t>
    </rPh>
    <rPh sb="130" eb="132">
      <t>エンチョウ</t>
    </rPh>
    <rPh sb="132" eb="133">
      <t>ヤク</t>
    </rPh>
    <rPh sb="137" eb="139">
      <t>ショリ</t>
    </rPh>
    <rPh sb="139" eb="141">
      <t>シセツ</t>
    </rPh>
    <rPh sb="142" eb="144">
      <t>カショ</t>
    </rPh>
    <rPh sb="144" eb="145">
      <t>オヨ</t>
    </rPh>
    <rPh sb="156" eb="158">
      <t>カショ</t>
    </rPh>
    <rPh sb="159" eb="162">
      <t>ゲスイドウ</t>
    </rPh>
    <rPh sb="162" eb="164">
      <t>シセツ</t>
    </rPh>
    <rPh sb="168" eb="170">
      <t>サイム</t>
    </rPh>
    <rPh sb="170" eb="172">
      <t>ザンダカ</t>
    </rPh>
    <rPh sb="174" eb="176">
      <t>クイキ</t>
    </rPh>
    <rPh sb="176" eb="178">
      <t>ショリ</t>
    </rPh>
    <rPh sb="178" eb="179">
      <t>ナイ</t>
    </rPh>
    <rPh sb="180" eb="181">
      <t>メン</t>
    </rPh>
    <rPh sb="181" eb="183">
      <t>セイビ</t>
    </rPh>
    <rPh sb="184" eb="186">
      <t>カンリョウ</t>
    </rPh>
    <rPh sb="188" eb="191">
      <t>ダイキボ</t>
    </rPh>
    <rPh sb="192" eb="194">
      <t>ケンセツ</t>
    </rPh>
    <rPh sb="194" eb="196">
      <t>カイリョウ</t>
    </rPh>
    <rPh sb="197" eb="199">
      <t>ヨテイ</t>
    </rPh>
    <rPh sb="209" eb="211">
      <t>ゲンショウ</t>
    </rPh>
    <rPh sb="211" eb="213">
      <t>ミコ</t>
    </rPh>
    <rPh sb="222" eb="224">
      <t>リョウキン</t>
    </rPh>
    <rPh sb="224" eb="226">
      <t>シュウニュウ</t>
    </rPh>
    <rPh sb="227" eb="229">
      <t>ゲンショウ</t>
    </rPh>
    <rPh sb="229" eb="231">
      <t>ケイコウ</t>
    </rPh>
    <rPh sb="237" eb="240">
      <t>サンカンブ</t>
    </rPh>
    <rPh sb="243" eb="246">
      <t>ショリジョウ</t>
    </rPh>
    <rPh sb="246" eb="248">
      <t>ヨウチ</t>
    </rPh>
    <rPh sb="249" eb="251">
      <t>カクホ</t>
    </rPh>
    <rPh sb="252" eb="253">
      <t>ムズカ</t>
    </rPh>
    <rPh sb="256" eb="258">
      <t>ショリ</t>
    </rPh>
    <rPh sb="258" eb="260">
      <t>ホウシキ</t>
    </rPh>
    <rPh sb="261" eb="264">
      <t>イッパンテキ</t>
    </rPh>
    <rPh sb="277" eb="278">
      <t>ホウ</t>
    </rPh>
    <rPh sb="282" eb="284">
      <t>ショリ</t>
    </rPh>
    <rPh sb="284" eb="286">
      <t>シセツ</t>
    </rPh>
    <rPh sb="298" eb="301">
      <t>コウキセイ</t>
    </rPh>
    <rPh sb="302" eb="303">
      <t>ショウ</t>
    </rPh>
    <rPh sb="303" eb="304">
      <t>ホウ</t>
    </rPh>
    <rPh sb="305" eb="308">
      <t>カッセイタン</t>
    </rPh>
    <rPh sb="308" eb="310">
      <t>キュウチャク</t>
    </rPh>
    <rPh sb="311" eb="312">
      <t>ア</t>
    </rPh>
    <rPh sb="315" eb="317">
      <t>ショリ</t>
    </rPh>
    <rPh sb="317" eb="319">
      <t>ホウシキ</t>
    </rPh>
    <rPh sb="329" eb="331">
      <t>キセツ</t>
    </rPh>
    <rPh sb="332" eb="333">
      <t>カ</t>
    </rPh>
    <rPh sb="335" eb="336">
      <t>メ</t>
    </rPh>
    <rPh sb="338" eb="340">
      <t>ショリ</t>
    </rPh>
    <rPh sb="340" eb="341">
      <t>スイ</t>
    </rPh>
    <rPh sb="342" eb="344">
      <t>オンド</t>
    </rPh>
    <rPh sb="345" eb="347">
      <t>ヘンカ</t>
    </rPh>
    <rPh sb="348" eb="349">
      <t>ハゲ</t>
    </rPh>
    <rPh sb="351" eb="353">
      <t>ヤクヒン</t>
    </rPh>
    <rPh sb="353" eb="354">
      <t>トウ</t>
    </rPh>
    <rPh sb="359" eb="361">
      <t>ゾウカ</t>
    </rPh>
    <rPh sb="381" eb="383">
      <t>オスイ</t>
    </rPh>
    <rPh sb="407" eb="410">
      <t>シュウエキテキ</t>
    </rPh>
    <rPh sb="410" eb="412">
      <t>シュウシ</t>
    </rPh>
    <rPh sb="412" eb="414">
      <t>ヒリツ</t>
    </rPh>
    <rPh sb="415" eb="417">
      <t>イッパン</t>
    </rPh>
    <rPh sb="417" eb="419">
      <t>カイケイ</t>
    </rPh>
    <rPh sb="419" eb="421">
      <t>クリイレ</t>
    </rPh>
    <rPh sb="421" eb="422">
      <t>キン</t>
    </rPh>
    <rPh sb="431" eb="433">
      <t>チカヅ</t>
    </rPh>
    <rPh sb="439" eb="441">
      <t>ケイヒ</t>
    </rPh>
    <rPh sb="443" eb="444">
      <t>リツ</t>
    </rPh>
    <rPh sb="445" eb="446">
      <t>ヤク</t>
    </rPh>
    <rPh sb="450" eb="452">
      <t>ハンブン</t>
    </rPh>
    <rPh sb="453" eb="455">
      <t>カイシュウ</t>
    </rPh>
    <rPh sb="469" eb="470">
      <t>メン</t>
    </rPh>
    <rPh sb="470" eb="472">
      <t>セイビ</t>
    </rPh>
    <rPh sb="473" eb="475">
      <t>ヘイセイ</t>
    </rPh>
    <rPh sb="477" eb="479">
      <t>ネンド</t>
    </rPh>
    <rPh sb="480" eb="482">
      <t>カンリョウ</t>
    </rPh>
    <rPh sb="485" eb="487">
      <t>ゾウカ</t>
    </rPh>
    <rPh sb="487" eb="489">
      <t>ケイコウ</t>
    </rPh>
    <rPh sb="493" eb="496">
      <t>コウレイシャ</t>
    </rPh>
    <rPh sb="496" eb="498">
      <t>セタイ</t>
    </rPh>
    <rPh sb="499" eb="500">
      <t>オオ</t>
    </rPh>
    <rPh sb="502" eb="504">
      <t>コンゴ</t>
    </rPh>
    <rPh sb="505" eb="506">
      <t>ノ</t>
    </rPh>
    <rPh sb="507" eb="508">
      <t>ナヤ</t>
    </rPh>
    <rPh sb="510" eb="511">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</si>
</sst>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7321472"/>
        <c:axId val="157327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
                  <c:v>0</c:v>
                </c:pt>
                <c:pt idx="1">
                  <c:v>0.14000000000000001</c:v>
                </c:pt>
                <c:pt idx="2" formatCode="#,##0.00;&quot;△&quot;#,##0.00">
                  <c:v>0</c:v>
                </c:pt>
                <c:pt idx="3">
                  <c:v>0.17</c:v>
                </c:pt>
                <c:pt idx="4">
                  <c:v>0.15</c:v>
                </c:pt>
              </c:numCache>
            </c:numRef>
          </c:val>
          <c:smooth val="0"/>
        </c:ser>
        <c:dLbls>
          <c:showLegendKey val="0"/>
          <c:showVal val="0"/>
          <c:showCatName val="0"/>
          <c:showSerName val="0"/>
          <c:showPercent val="0"/>
          <c:showBubbleSize val="0"/>
        </c:dLbls>
        <c:marker val="1"/>
        <c:smooth val="0"/>
        <c:axId val="157321472"/>
        <c:axId val="157327744"/>
      </c:lineChart>
      <c:dateAx>
        <c:axId val="157321472"/>
        <c:scaling>
          <c:orientation val="minMax"/>
        </c:scaling>
        <c:delete val="1"/>
        <c:axPos val="b"/>
        <c:numFmt formatCode="ge" sourceLinked="1"/>
        <c:majorTickMark val="none"/>
        <c:minorTickMark val="none"/>
        <c:tickLblPos val="none"/>
        <c:crossAx val="157327744"/>
        <c:crosses val="autoZero"/>
        <c:auto val="1"/>
        <c:lblOffset val="100"/>
        <c:baseTimeUnit val="years"/>
      </c:dateAx>
      <c:valAx>
        <c:axId val="157327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321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45.79</c:v>
                </c:pt>
                <c:pt idx="1">
                  <c:v>46.04</c:v>
                </c:pt>
                <c:pt idx="2">
                  <c:v>47.8</c:v>
                </c:pt>
                <c:pt idx="3">
                  <c:v>47.92</c:v>
                </c:pt>
                <c:pt idx="4">
                  <c:v>48.49</c:v>
                </c:pt>
              </c:numCache>
            </c:numRef>
          </c:val>
        </c:ser>
        <c:dLbls>
          <c:showLegendKey val="0"/>
          <c:showVal val="0"/>
          <c:showCatName val="0"/>
          <c:showSerName val="0"/>
          <c:showPercent val="0"/>
          <c:showBubbleSize val="0"/>
        </c:dLbls>
        <c:gapWidth val="150"/>
        <c:axId val="157907968"/>
        <c:axId val="157934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41.48</c:v>
                </c:pt>
                <c:pt idx="1">
                  <c:v>41.95</c:v>
                </c:pt>
                <c:pt idx="2">
                  <c:v>40.71</c:v>
                </c:pt>
                <c:pt idx="3">
                  <c:v>43.53</c:v>
                </c:pt>
                <c:pt idx="4">
                  <c:v>49.39</c:v>
                </c:pt>
              </c:numCache>
            </c:numRef>
          </c:val>
          <c:smooth val="0"/>
        </c:ser>
        <c:dLbls>
          <c:showLegendKey val="0"/>
          <c:showVal val="0"/>
          <c:showCatName val="0"/>
          <c:showSerName val="0"/>
          <c:showPercent val="0"/>
          <c:showBubbleSize val="0"/>
        </c:dLbls>
        <c:marker val="1"/>
        <c:smooth val="0"/>
        <c:axId val="157907968"/>
        <c:axId val="157934720"/>
      </c:lineChart>
      <c:dateAx>
        <c:axId val="157907968"/>
        <c:scaling>
          <c:orientation val="minMax"/>
        </c:scaling>
        <c:delete val="1"/>
        <c:axPos val="b"/>
        <c:numFmt formatCode="ge" sourceLinked="1"/>
        <c:majorTickMark val="none"/>
        <c:minorTickMark val="none"/>
        <c:tickLblPos val="none"/>
        <c:crossAx val="157934720"/>
        <c:crosses val="autoZero"/>
        <c:auto val="1"/>
        <c:lblOffset val="100"/>
        <c:baseTimeUnit val="years"/>
      </c:dateAx>
      <c:valAx>
        <c:axId val="157934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907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65.25</c:v>
                </c:pt>
                <c:pt idx="1">
                  <c:v>67.709999999999994</c:v>
                </c:pt>
                <c:pt idx="2">
                  <c:v>70.739999999999995</c:v>
                </c:pt>
                <c:pt idx="3">
                  <c:v>72.86</c:v>
                </c:pt>
                <c:pt idx="4">
                  <c:v>74.8</c:v>
                </c:pt>
              </c:numCache>
            </c:numRef>
          </c:val>
        </c:ser>
        <c:dLbls>
          <c:showLegendKey val="0"/>
          <c:showVal val="0"/>
          <c:showCatName val="0"/>
          <c:showSerName val="0"/>
          <c:showPercent val="0"/>
          <c:showBubbleSize val="0"/>
        </c:dLbls>
        <c:gapWidth val="150"/>
        <c:axId val="157948160"/>
        <c:axId val="157954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65.739999999999995</c:v>
                </c:pt>
                <c:pt idx="1">
                  <c:v>64.459999999999994</c:v>
                </c:pt>
                <c:pt idx="2">
                  <c:v>63.45</c:v>
                </c:pt>
                <c:pt idx="3">
                  <c:v>64.14</c:v>
                </c:pt>
                <c:pt idx="4">
                  <c:v>83.96</c:v>
                </c:pt>
              </c:numCache>
            </c:numRef>
          </c:val>
          <c:smooth val="0"/>
        </c:ser>
        <c:dLbls>
          <c:showLegendKey val="0"/>
          <c:showVal val="0"/>
          <c:showCatName val="0"/>
          <c:showSerName val="0"/>
          <c:showPercent val="0"/>
          <c:showBubbleSize val="0"/>
        </c:dLbls>
        <c:marker val="1"/>
        <c:smooth val="0"/>
        <c:axId val="157948160"/>
        <c:axId val="157954432"/>
      </c:lineChart>
      <c:dateAx>
        <c:axId val="157948160"/>
        <c:scaling>
          <c:orientation val="minMax"/>
        </c:scaling>
        <c:delete val="1"/>
        <c:axPos val="b"/>
        <c:numFmt formatCode="ge" sourceLinked="1"/>
        <c:majorTickMark val="none"/>
        <c:minorTickMark val="none"/>
        <c:tickLblPos val="none"/>
        <c:crossAx val="157954432"/>
        <c:crosses val="autoZero"/>
        <c:auto val="1"/>
        <c:lblOffset val="100"/>
        <c:baseTimeUnit val="years"/>
      </c:dateAx>
      <c:valAx>
        <c:axId val="157954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948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74.42</c:v>
                </c:pt>
                <c:pt idx="1">
                  <c:v>74.599999999999994</c:v>
                </c:pt>
                <c:pt idx="2">
                  <c:v>91.21</c:v>
                </c:pt>
                <c:pt idx="3">
                  <c:v>97.88</c:v>
                </c:pt>
                <c:pt idx="4">
                  <c:v>92.37</c:v>
                </c:pt>
              </c:numCache>
            </c:numRef>
          </c:val>
        </c:ser>
        <c:dLbls>
          <c:showLegendKey val="0"/>
          <c:showVal val="0"/>
          <c:showCatName val="0"/>
          <c:showSerName val="0"/>
          <c:showPercent val="0"/>
          <c:showBubbleSize val="0"/>
        </c:dLbls>
        <c:gapWidth val="150"/>
        <c:axId val="157493120"/>
        <c:axId val="157503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7493120"/>
        <c:axId val="157503488"/>
      </c:lineChart>
      <c:dateAx>
        <c:axId val="157493120"/>
        <c:scaling>
          <c:orientation val="minMax"/>
        </c:scaling>
        <c:delete val="1"/>
        <c:axPos val="b"/>
        <c:numFmt formatCode="ge" sourceLinked="1"/>
        <c:majorTickMark val="none"/>
        <c:minorTickMark val="none"/>
        <c:tickLblPos val="none"/>
        <c:crossAx val="157503488"/>
        <c:crosses val="autoZero"/>
        <c:auto val="1"/>
        <c:lblOffset val="100"/>
        <c:baseTimeUnit val="years"/>
      </c:dateAx>
      <c:valAx>
        <c:axId val="157503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493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7529600"/>
        <c:axId val="157531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7529600"/>
        <c:axId val="157531520"/>
      </c:lineChart>
      <c:dateAx>
        <c:axId val="157529600"/>
        <c:scaling>
          <c:orientation val="minMax"/>
        </c:scaling>
        <c:delete val="1"/>
        <c:axPos val="b"/>
        <c:numFmt formatCode="ge" sourceLinked="1"/>
        <c:majorTickMark val="none"/>
        <c:minorTickMark val="none"/>
        <c:tickLblPos val="none"/>
        <c:crossAx val="157531520"/>
        <c:crosses val="autoZero"/>
        <c:auto val="1"/>
        <c:lblOffset val="100"/>
        <c:baseTimeUnit val="years"/>
      </c:dateAx>
      <c:valAx>
        <c:axId val="157531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529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7627520"/>
        <c:axId val="157629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7627520"/>
        <c:axId val="157629440"/>
      </c:lineChart>
      <c:dateAx>
        <c:axId val="157627520"/>
        <c:scaling>
          <c:orientation val="minMax"/>
        </c:scaling>
        <c:delete val="1"/>
        <c:axPos val="b"/>
        <c:numFmt formatCode="ge" sourceLinked="1"/>
        <c:majorTickMark val="none"/>
        <c:minorTickMark val="none"/>
        <c:tickLblPos val="none"/>
        <c:crossAx val="157629440"/>
        <c:crosses val="autoZero"/>
        <c:auto val="1"/>
        <c:lblOffset val="100"/>
        <c:baseTimeUnit val="years"/>
      </c:dateAx>
      <c:valAx>
        <c:axId val="157629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627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7684864"/>
        <c:axId val="157686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7684864"/>
        <c:axId val="157686784"/>
      </c:lineChart>
      <c:dateAx>
        <c:axId val="157684864"/>
        <c:scaling>
          <c:orientation val="minMax"/>
        </c:scaling>
        <c:delete val="1"/>
        <c:axPos val="b"/>
        <c:numFmt formatCode="ge" sourceLinked="1"/>
        <c:majorTickMark val="none"/>
        <c:minorTickMark val="none"/>
        <c:tickLblPos val="none"/>
        <c:crossAx val="157686784"/>
        <c:crosses val="autoZero"/>
        <c:auto val="1"/>
        <c:lblOffset val="100"/>
        <c:baseTimeUnit val="years"/>
      </c:dateAx>
      <c:valAx>
        <c:axId val="157686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684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7713536"/>
        <c:axId val="157715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7713536"/>
        <c:axId val="157715456"/>
      </c:lineChart>
      <c:dateAx>
        <c:axId val="157713536"/>
        <c:scaling>
          <c:orientation val="minMax"/>
        </c:scaling>
        <c:delete val="1"/>
        <c:axPos val="b"/>
        <c:numFmt formatCode="ge" sourceLinked="1"/>
        <c:majorTickMark val="none"/>
        <c:minorTickMark val="none"/>
        <c:tickLblPos val="none"/>
        <c:crossAx val="157715456"/>
        <c:crosses val="autoZero"/>
        <c:auto val="1"/>
        <c:lblOffset val="100"/>
        <c:baseTimeUnit val="years"/>
      </c:dateAx>
      <c:valAx>
        <c:axId val="15771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713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1636.47</c:v>
                </c:pt>
                <c:pt idx="1">
                  <c:v>1561.25</c:v>
                </c:pt>
                <c:pt idx="2">
                  <c:v>1698.61</c:v>
                </c:pt>
                <c:pt idx="3">
                  <c:v>1379.42</c:v>
                </c:pt>
                <c:pt idx="4">
                  <c:v>1507.19</c:v>
                </c:pt>
              </c:numCache>
            </c:numRef>
          </c:val>
        </c:ser>
        <c:dLbls>
          <c:showLegendKey val="0"/>
          <c:showVal val="0"/>
          <c:showCatName val="0"/>
          <c:showSerName val="0"/>
          <c:showPercent val="0"/>
          <c:showBubbleSize val="0"/>
        </c:dLbls>
        <c:gapWidth val="150"/>
        <c:axId val="157745920"/>
        <c:axId val="157747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1734.34</c:v>
                </c:pt>
                <c:pt idx="1">
                  <c:v>1791.46</c:v>
                </c:pt>
                <c:pt idx="2">
                  <c:v>1826.49</c:v>
                </c:pt>
                <c:pt idx="3">
                  <c:v>1696.96</c:v>
                </c:pt>
                <c:pt idx="4">
                  <c:v>1162.3599999999999</c:v>
                </c:pt>
              </c:numCache>
            </c:numRef>
          </c:val>
          <c:smooth val="0"/>
        </c:ser>
        <c:dLbls>
          <c:showLegendKey val="0"/>
          <c:showVal val="0"/>
          <c:showCatName val="0"/>
          <c:showSerName val="0"/>
          <c:showPercent val="0"/>
          <c:showBubbleSize val="0"/>
        </c:dLbls>
        <c:marker val="1"/>
        <c:smooth val="0"/>
        <c:axId val="157745920"/>
        <c:axId val="157747840"/>
      </c:lineChart>
      <c:dateAx>
        <c:axId val="157745920"/>
        <c:scaling>
          <c:orientation val="minMax"/>
        </c:scaling>
        <c:delete val="1"/>
        <c:axPos val="b"/>
        <c:numFmt formatCode="ge" sourceLinked="1"/>
        <c:majorTickMark val="none"/>
        <c:minorTickMark val="none"/>
        <c:tickLblPos val="none"/>
        <c:crossAx val="157747840"/>
        <c:crosses val="autoZero"/>
        <c:auto val="1"/>
        <c:lblOffset val="100"/>
        <c:baseTimeUnit val="years"/>
      </c:dateAx>
      <c:valAx>
        <c:axId val="157747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745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52.77</c:v>
                </c:pt>
                <c:pt idx="1">
                  <c:v>47.78</c:v>
                </c:pt>
                <c:pt idx="2">
                  <c:v>42.76</c:v>
                </c:pt>
                <c:pt idx="3">
                  <c:v>43.62</c:v>
                </c:pt>
                <c:pt idx="4">
                  <c:v>40.53</c:v>
                </c:pt>
              </c:numCache>
            </c:numRef>
          </c:val>
        </c:ser>
        <c:dLbls>
          <c:showLegendKey val="0"/>
          <c:showVal val="0"/>
          <c:showCatName val="0"/>
          <c:showSerName val="0"/>
          <c:showPercent val="0"/>
          <c:showBubbleSize val="0"/>
        </c:dLbls>
        <c:gapWidth val="150"/>
        <c:axId val="157790592"/>
        <c:axId val="157792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55.91</c:v>
                </c:pt>
                <c:pt idx="1">
                  <c:v>51.28</c:v>
                </c:pt>
                <c:pt idx="2">
                  <c:v>48</c:v>
                </c:pt>
                <c:pt idx="3">
                  <c:v>47.23</c:v>
                </c:pt>
                <c:pt idx="4">
                  <c:v>68.209999999999994</c:v>
                </c:pt>
              </c:numCache>
            </c:numRef>
          </c:val>
          <c:smooth val="0"/>
        </c:ser>
        <c:dLbls>
          <c:showLegendKey val="0"/>
          <c:showVal val="0"/>
          <c:showCatName val="0"/>
          <c:showSerName val="0"/>
          <c:showPercent val="0"/>
          <c:showBubbleSize val="0"/>
        </c:dLbls>
        <c:marker val="1"/>
        <c:smooth val="0"/>
        <c:axId val="157790592"/>
        <c:axId val="157792512"/>
      </c:lineChart>
      <c:dateAx>
        <c:axId val="157790592"/>
        <c:scaling>
          <c:orientation val="minMax"/>
        </c:scaling>
        <c:delete val="1"/>
        <c:axPos val="b"/>
        <c:numFmt formatCode="ge" sourceLinked="1"/>
        <c:majorTickMark val="none"/>
        <c:minorTickMark val="none"/>
        <c:tickLblPos val="none"/>
        <c:crossAx val="157792512"/>
        <c:crosses val="autoZero"/>
        <c:auto val="1"/>
        <c:lblOffset val="100"/>
        <c:baseTimeUnit val="years"/>
      </c:dateAx>
      <c:valAx>
        <c:axId val="157792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790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344.41</c:v>
                </c:pt>
                <c:pt idx="1">
                  <c:v>384.74</c:v>
                </c:pt>
                <c:pt idx="2">
                  <c:v>431.08</c:v>
                </c:pt>
                <c:pt idx="3">
                  <c:v>429.66</c:v>
                </c:pt>
                <c:pt idx="4">
                  <c:v>464.92</c:v>
                </c:pt>
              </c:numCache>
            </c:numRef>
          </c:val>
        </c:ser>
        <c:dLbls>
          <c:showLegendKey val="0"/>
          <c:showVal val="0"/>
          <c:showCatName val="0"/>
          <c:showSerName val="0"/>
          <c:showPercent val="0"/>
          <c:showBubbleSize val="0"/>
        </c:dLbls>
        <c:gapWidth val="150"/>
        <c:axId val="157883776"/>
        <c:axId val="157894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284.98</c:v>
                </c:pt>
                <c:pt idx="1">
                  <c:v>311.81</c:v>
                </c:pt>
                <c:pt idx="2">
                  <c:v>334.37</c:v>
                </c:pt>
                <c:pt idx="3">
                  <c:v>351.41</c:v>
                </c:pt>
                <c:pt idx="4">
                  <c:v>250.84</c:v>
                </c:pt>
              </c:numCache>
            </c:numRef>
          </c:val>
          <c:smooth val="0"/>
        </c:ser>
        <c:dLbls>
          <c:showLegendKey val="0"/>
          <c:showVal val="0"/>
          <c:showCatName val="0"/>
          <c:showSerName val="0"/>
          <c:showPercent val="0"/>
          <c:showBubbleSize val="0"/>
        </c:dLbls>
        <c:marker val="1"/>
        <c:smooth val="0"/>
        <c:axId val="157883776"/>
        <c:axId val="157894144"/>
      </c:lineChart>
      <c:dateAx>
        <c:axId val="157883776"/>
        <c:scaling>
          <c:orientation val="minMax"/>
        </c:scaling>
        <c:delete val="1"/>
        <c:axPos val="b"/>
        <c:numFmt formatCode="ge" sourceLinked="1"/>
        <c:majorTickMark val="none"/>
        <c:minorTickMark val="none"/>
        <c:tickLblPos val="none"/>
        <c:crossAx val="157894144"/>
        <c:crosses val="autoZero"/>
        <c:auto val="1"/>
        <c:lblOffset val="100"/>
        <c:baseTimeUnit val="years"/>
      </c:dateAx>
      <c:valAx>
        <c:axId val="157894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883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85" zoomScaleNormal="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愛媛県　久万高原町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Cd2</v>
      </c>
      <c r="X8" s="70"/>
      <c r="Y8" s="70"/>
      <c r="Z8" s="70"/>
      <c r="AA8" s="70"/>
      <c r="AB8" s="70"/>
      <c r="AC8" s="70"/>
      <c r="AD8" s="3"/>
      <c r="AE8" s="3"/>
      <c r="AF8" s="3"/>
      <c r="AG8" s="3"/>
      <c r="AH8" s="3"/>
      <c r="AI8" s="3"/>
      <c r="AJ8" s="3"/>
      <c r="AK8" s="3"/>
      <c r="AL8" s="64">
        <f>データ!R6</f>
        <v>9040</v>
      </c>
      <c r="AM8" s="64"/>
      <c r="AN8" s="64"/>
      <c r="AO8" s="64"/>
      <c r="AP8" s="64"/>
      <c r="AQ8" s="64"/>
      <c r="AR8" s="64"/>
      <c r="AS8" s="64"/>
      <c r="AT8" s="63">
        <f>データ!S6</f>
        <v>583.69000000000005</v>
      </c>
      <c r="AU8" s="63"/>
      <c r="AV8" s="63"/>
      <c r="AW8" s="63"/>
      <c r="AX8" s="63"/>
      <c r="AY8" s="63"/>
      <c r="AZ8" s="63"/>
      <c r="BA8" s="63"/>
      <c r="BB8" s="63">
        <f>データ!T6</f>
        <v>15.49</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35.85</v>
      </c>
      <c r="Q10" s="63"/>
      <c r="R10" s="63"/>
      <c r="S10" s="63"/>
      <c r="T10" s="63"/>
      <c r="U10" s="63"/>
      <c r="V10" s="63"/>
      <c r="W10" s="63">
        <f>データ!P6</f>
        <v>91.26</v>
      </c>
      <c r="X10" s="63"/>
      <c r="Y10" s="63"/>
      <c r="Z10" s="63"/>
      <c r="AA10" s="63"/>
      <c r="AB10" s="63"/>
      <c r="AC10" s="63"/>
      <c r="AD10" s="64">
        <f>データ!Q6</f>
        <v>3528</v>
      </c>
      <c r="AE10" s="64"/>
      <c r="AF10" s="64"/>
      <c r="AG10" s="64"/>
      <c r="AH10" s="64"/>
      <c r="AI10" s="64"/>
      <c r="AJ10" s="64"/>
      <c r="AK10" s="2"/>
      <c r="AL10" s="64">
        <f>データ!U6</f>
        <v>3206</v>
      </c>
      <c r="AM10" s="64"/>
      <c r="AN10" s="64"/>
      <c r="AO10" s="64"/>
      <c r="AP10" s="64"/>
      <c r="AQ10" s="64"/>
      <c r="AR10" s="64"/>
      <c r="AS10" s="64"/>
      <c r="AT10" s="63">
        <f>データ!V6</f>
        <v>1.86</v>
      </c>
      <c r="AU10" s="63"/>
      <c r="AV10" s="63"/>
      <c r="AW10" s="63"/>
      <c r="AX10" s="63"/>
      <c r="AY10" s="63"/>
      <c r="AZ10" s="63"/>
      <c r="BA10" s="63"/>
      <c r="BB10" s="63">
        <f>データ!W6</f>
        <v>1723.66</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110</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383864</v>
      </c>
      <c r="D6" s="31">
        <f t="shared" si="3"/>
        <v>47</v>
      </c>
      <c r="E6" s="31">
        <f t="shared" si="3"/>
        <v>17</v>
      </c>
      <c r="F6" s="31">
        <f t="shared" si="3"/>
        <v>1</v>
      </c>
      <c r="G6" s="31">
        <f t="shared" si="3"/>
        <v>0</v>
      </c>
      <c r="H6" s="31" t="str">
        <f t="shared" si="3"/>
        <v>愛媛県　久万高原町</v>
      </c>
      <c r="I6" s="31" t="str">
        <f t="shared" si="3"/>
        <v>法非適用</v>
      </c>
      <c r="J6" s="31" t="str">
        <f t="shared" si="3"/>
        <v>下水道事業</v>
      </c>
      <c r="K6" s="31" t="str">
        <f t="shared" si="3"/>
        <v>公共下水道</v>
      </c>
      <c r="L6" s="31" t="str">
        <f t="shared" si="3"/>
        <v>Cd2</v>
      </c>
      <c r="M6" s="32" t="str">
        <f t="shared" si="3"/>
        <v>-</v>
      </c>
      <c r="N6" s="32" t="str">
        <f t="shared" si="3"/>
        <v>該当数値なし</v>
      </c>
      <c r="O6" s="32">
        <f t="shared" si="3"/>
        <v>35.85</v>
      </c>
      <c r="P6" s="32">
        <f t="shared" si="3"/>
        <v>91.26</v>
      </c>
      <c r="Q6" s="32">
        <f t="shared" si="3"/>
        <v>3528</v>
      </c>
      <c r="R6" s="32">
        <f t="shared" si="3"/>
        <v>9040</v>
      </c>
      <c r="S6" s="32">
        <f t="shared" si="3"/>
        <v>583.69000000000005</v>
      </c>
      <c r="T6" s="32">
        <f t="shared" si="3"/>
        <v>15.49</v>
      </c>
      <c r="U6" s="32">
        <f t="shared" si="3"/>
        <v>3206</v>
      </c>
      <c r="V6" s="32">
        <f t="shared" si="3"/>
        <v>1.86</v>
      </c>
      <c r="W6" s="32">
        <f t="shared" si="3"/>
        <v>1723.66</v>
      </c>
      <c r="X6" s="33">
        <f>IF(X7="",NA(),X7)</f>
        <v>74.42</v>
      </c>
      <c r="Y6" s="33">
        <f t="shared" ref="Y6:AG6" si="4">IF(Y7="",NA(),Y7)</f>
        <v>74.599999999999994</v>
      </c>
      <c r="Z6" s="33">
        <f t="shared" si="4"/>
        <v>91.21</v>
      </c>
      <c r="AA6" s="33">
        <f t="shared" si="4"/>
        <v>97.88</v>
      </c>
      <c r="AB6" s="33">
        <f t="shared" si="4"/>
        <v>92.37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1636.47</v>
      </c>
      <c r="BF6" s="33">
        <f t="shared" ref="BF6:BN6" si="7">IF(BF7="",NA(),BF7)</f>
        <v>1561.25</v>
      </c>
      <c r="BG6" s="33">
        <f t="shared" si="7"/>
        <v>1698.61</v>
      </c>
      <c r="BH6" s="33">
        <f t="shared" si="7"/>
        <v>1379.42</v>
      </c>
      <c r="BI6" s="33">
        <f t="shared" si="7"/>
        <v>1507.19</v>
      </c>
      <c r="BJ6" s="33">
        <f t="shared" si="7"/>
        <v>1734.34</v>
      </c>
      <c r="BK6" s="33">
        <f t="shared" si="7"/>
        <v>1791.46</v>
      </c>
      <c r="BL6" s="33">
        <f t="shared" si="7"/>
        <v>1826.49</v>
      </c>
      <c r="BM6" s="33">
        <f t="shared" si="7"/>
        <v>1696.96</v>
      </c>
      <c r="BN6" s="33">
        <f t="shared" si="7"/>
        <v>1162.3599999999999</v>
      </c>
      <c r="BO6" s="32" t="str">
        <f>IF(BO7="","",IF(BO7="-","【-】","【"&amp;SUBSTITUTE(TEXT(BO7,"#,##0.00"),"-","△")&amp;"】"))</f>
        <v>【763.62】</v>
      </c>
      <c r="BP6" s="33">
        <f>IF(BP7="",NA(),BP7)</f>
        <v>52.77</v>
      </c>
      <c r="BQ6" s="33">
        <f t="shared" ref="BQ6:BY6" si="8">IF(BQ7="",NA(),BQ7)</f>
        <v>47.78</v>
      </c>
      <c r="BR6" s="33">
        <f t="shared" si="8"/>
        <v>42.76</v>
      </c>
      <c r="BS6" s="33">
        <f t="shared" si="8"/>
        <v>43.62</v>
      </c>
      <c r="BT6" s="33">
        <f t="shared" si="8"/>
        <v>40.53</v>
      </c>
      <c r="BU6" s="33">
        <f t="shared" si="8"/>
        <v>55.91</v>
      </c>
      <c r="BV6" s="33">
        <f t="shared" si="8"/>
        <v>51.28</v>
      </c>
      <c r="BW6" s="33">
        <f t="shared" si="8"/>
        <v>48</v>
      </c>
      <c r="BX6" s="33">
        <f t="shared" si="8"/>
        <v>47.23</v>
      </c>
      <c r="BY6" s="33">
        <f t="shared" si="8"/>
        <v>68.209999999999994</v>
      </c>
      <c r="BZ6" s="32" t="str">
        <f>IF(BZ7="","",IF(BZ7="-","【-】","【"&amp;SUBSTITUTE(TEXT(BZ7,"#,##0.00"),"-","△")&amp;"】"))</f>
        <v>【98.53】</v>
      </c>
      <c r="CA6" s="33">
        <f>IF(CA7="",NA(),CA7)</f>
        <v>344.41</v>
      </c>
      <c r="CB6" s="33">
        <f t="shared" ref="CB6:CJ6" si="9">IF(CB7="",NA(),CB7)</f>
        <v>384.74</v>
      </c>
      <c r="CC6" s="33">
        <f t="shared" si="9"/>
        <v>431.08</v>
      </c>
      <c r="CD6" s="33">
        <f t="shared" si="9"/>
        <v>429.66</v>
      </c>
      <c r="CE6" s="33">
        <f t="shared" si="9"/>
        <v>464.92</v>
      </c>
      <c r="CF6" s="33">
        <f t="shared" si="9"/>
        <v>284.98</v>
      </c>
      <c r="CG6" s="33">
        <f t="shared" si="9"/>
        <v>311.81</v>
      </c>
      <c r="CH6" s="33">
        <f t="shared" si="9"/>
        <v>334.37</v>
      </c>
      <c r="CI6" s="33">
        <f t="shared" si="9"/>
        <v>351.41</v>
      </c>
      <c r="CJ6" s="33">
        <f t="shared" si="9"/>
        <v>250.84</v>
      </c>
      <c r="CK6" s="32" t="str">
        <f>IF(CK7="","",IF(CK7="-","【-】","【"&amp;SUBSTITUTE(TEXT(CK7,"#,##0.00"),"-","△")&amp;"】"))</f>
        <v>【139.70】</v>
      </c>
      <c r="CL6" s="33">
        <f>IF(CL7="",NA(),CL7)</f>
        <v>45.79</v>
      </c>
      <c r="CM6" s="33">
        <f t="shared" ref="CM6:CU6" si="10">IF(CM7="",NA(),CM7)</f>
        <v>46.04</v>
      </c>
      <c r="CN6" s="33">
        <f t="shared" si="10"/>
        <v>47.8</v>
      </c>
      <c r="CO6" s="33">
        <f t="shared" si="10"/>
        <v>47.92</v>
      </c>
      <c r="CP6" s="33">
        <f t="shared" si="10"/>
        <v>48.49</v>
      </c>
      <c r="CQ6" s="33">
        <f t="shared" si="10"/>
        <v>41.48</v>
      </c>
      <c r="CR6" s="33">
        <f t="shared" si="10"/>
        <v>41.95</v>
      </c>
      <c r="CS6" s="33">
        <f t="shared" si="10"/>
        <v>40.71</v>
      </c>
      <c r="CT6" s="33">
        <f t="shared" si="10"/>
        <v>43.53</v>
      </c>
      <c r="CU6" s="33">
        <f t="shared" si="10"/>
        <v>49.39</v>
      </c>
      <c r="CV6" s="32" t="str">
        <f>IF(CV7="","",IF(CV7="-","【-】","【"&amp;SUBSTITUTE(TEXT(CV7,"#,##0.00"),"-","△")&amp;"】"))</f>
        <v>【60.01】</v>
      </c>
      <c r="CW6" s="33">
        <f>IF(CW7="",NA(),CW7)</f>
        <v>65.25</v>
      </c>
      <c r="CX6" s="33">
        <f t="shared" ref="CX6:DF6" si="11">IF(CX7="",NA(),CX7)</f>
        <v>67.709999999999994</v>
      </c>
      <c r="CY6" s="33">
        <f t="shared" si="11"/>
        <v>70.739999999999995</v>
      </c>
      <c r="CZ6" s="33">
        <f t="shared" si="11"/>
        <v>72.86</v>
      </c>
      <c r="DA6" s="33">
        <f t="shared" si="11"/>
        <v>74.8</v>
      </c>
      <c r="DB6" s="33">
        <f t="shared" si="11"/>
        <v>65.739999999999995</v>
      </c>
      <c r="DC6" s="33">
        <f t="shared" si="11"/>
        <v>64.459999999999994</v>
      </c>
      <c r="DD6" s="33">
        <f t="shared" si="11"/>
        <v>63.45</v>
      </c>
      <c r="DE6" s="33">
        <f t="shared" si="11"/>
        <v>64.14</v>
      </c>
      <c r="DF6" s="33">
        <f t="shared" si="11"/>
        <v>83.96</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3">
        <f t="shared" si="14"/>
        <v>0.14000000000000001</v>
      </c>
      <c r="EK6" s="32">
        <f t="shared" si="14"/>
        <v>0</v>
      </c>
      <c r="EL6" s="33">
        <f t="shared" si="14"/>
        <v>0.17</v>
      </c>
      <c r="EM6" s="33">
        <f t="shared" si="14"/>
        <v>0.15</v>
      </c>
      <c r="EN6" s="32" t="str">
        <f>IF(EN7="","",IF(EN7="-","【-】","【"&amp;SUBSTITUTE(TEXT(EN7,"#,##0.00"),"-","△")&amp;"】"))</f>
        <v>【0.23】</v>
      </c>
    </row>
    <row r="7" spans="1:144" s="34" customFormat="1">
      <c r="A7" s="26"/>
      <c r="B7" s="35">
        <v>2015</v>
      </c>
      <c r="C7" s="35">
        <v>383864</v>
      </c>
      <c r="D7" s="35">
        <v>47</v>
      </c>
      <c r="E7" s="35">
        <v>17</v>
      </c>
      <c r="F7" s="35">
        <v>1</v>
      </c>
      <c r="G7" s="35">
        <v>0</v>
      </c>
      <c r="H7" s="35" t="s">
        <v>96</v>
      </c>
      <c r="I7" s="35" t="s">
        <v>97</v>
      </c>
      <c r="J7" s="35" t="s">
        <v>98</v>
      </c>
      <c r="K7" s="35" t="s">
        <v>99</v>
      </c>
      <c r="L7" s="35" t="s">
        <v>100</v>
      </c>
      <c r="M7" s="36" t="s">
        <v>101</v>
      </c>
      <c r="N7" s="36" t="s">
        <v>102</v>
      </c>
      <c r="O7" s="36">
        <v>35.85</v>
      </c>
      <c r="P7" s="36">
        <v>91.26</v>
      </c>
      <c r="Q7" s="36">
        <v>3528</v>
      </c>
      <c r="R7" s="36">
        <v>9040</v>
      </c>
      <c r="S7" s="36">
        <v>583.69000000000005</v>
      </c>
      <c r="T7" s="36">
        <v>15.49</v>
      </c>
      <c r="U7" s="36">
        <v>3206</v>
      </c>
      <c r="V7" s="36">
        <v>1.86</v>
      </c>
      <c r="W7" s="36">
        <v>1723.66</v>
      </c>
      <c r="X7" s="36">
        <v>74.42</v>
      </c>
      <c r="Y7" s="36">
        <v>74.599999999999994</v>
      </c>
      <c r="Z7" s="36">
        <v>91.21</v>
      </c>
      <c r="AA7" s="36">
        <v>97.88</v>
      </c>
      <c r="AB7" s="36">
        <v>92.37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1636.47</v>
      </c>
      <c r="BF7" s="36">
        <v>1561.25</v>
      </c>
      <c r="BG7" s="36">
        <v>1698.61</v>
      </c>
      <c r="BH7" s="36">
        <v>1379.42</v>
      </c>
      <c r="BI7" s="36">
        <v>1507.19</v>
      </c>
      <c r="BJ7" s="36">
        <v>1734.34</v>
      </c>
      <c r="BK7" s="36">
        <v>1791.46</v>
      </c>
      <c r="BL7" s="36">
        <v>1826.49</v>
      </c>
      <c r="BM7" s="36">
        <v>1696.96</v>
      </c>
      <c r="BN7" s="36">
        <v>1162.3599999999999</v>
      </c>
      <c r="BO7" s="36">
        <v>763.62</v>
      </c>
      <c r="BP7" s="36">
        <v>52.77</v>
      </c>
      <c r="BQ7" s="36">
        <v>47.78</v>
      </c>
      <c r="BR7" s="36">
        <v>42.76</v>
      </c>
      <c r="BS7" s="36">
        <v>43.62</v>
      </c>
      <c r="BT7" s="36">
        <v>40.53</v>
      </c>
      <c r="BU7" s="36">
        <v>55.91</v>
      </c>
      <c r="BV7" s="36">
        <v>51.28</v>
      </c>
      <c r="BW7" s="36">
        <v>48</v>
      </c>
      <c r="BX7" s="36">
        <v>47.23</v>
      </c>
      <c r="BY7" s="36">
        <v>68.209999999999994</v>
      </c>
      <c r="BZ7" s="36">
        <v>98.53</v>
      </c>
      <c r="CA7" s="36">
        <v>344.41</v>
      </c>
      <c r="CB7" s="36">
        <v>384.74</v>
      </c>
      <c r="CC7" s="36">
        <v>431.08</v>
      </c>
      <c r="CD7" s="36">
        <v>429.66</v>
      </c>
      <c r="CE7" s="36">
        <v>464.92</v>
      </c>
      <c r="CF7" s="36">
        <v>284.98</v>
      </c>
      <c r="CG7" s="36">
        <v>311.81</v>
      </c>
      <c r="CH7" s="36">
        <v>334.37</v>
      </c>
      <c r="CI7" s="36">
        <v>351.41</v>
      </c>
      <c r="CJ7" s="36">
        <v>250.84</v>
      </c>
      <c r="CK7" s="36">
        <v>139.69999999999999</v>
      </c>
      <c r="CL7" s="36">
        <v>45.79</v>
      </c>
      <c r="CM7" s="36">
        <v>46.04</v>
      </c>
      <c r="CN7" s="36">
        <v>47.8</v>
      </c>
      <c r="CO7" s="36">
        <v>47.92</v>
      </c>
      <c r="CP7" s="36">
        <v>48.49</v>
      </c>
      <c r="CQ7" s="36">
        <v>41.48</v>
      </c>
      <c r="CR7" s="36">
        <v>41.95</v>
      </c>
      <c r="CS7" s="36">
        <v>40.71</v>
      </c>
      <c r="CT7" s="36">
        <v>43.53</v>
      </c>
      <c r="CU7" s="36">
        <v>49.39</v>
      </c>
      <c r="CV7" s="36">
        <v>60.01</v>
      </c>
      <c r="CW7" s="36">
        <v>65.25</v>
      </c>
      <c r="CX7" s="36">
        <v>67.709999999999994</v>
      </c>
      <c r="CY7" s="36">
        <v>70.739999999999995</v>
      </c>
      <c r="CZ7" s="36">
        <v>72.86</v>
      </c>
      <c r="DA7" s="36">
        <v>74.8</v>
      </c>
      <c r="DB7" s="36">
        <v>65.739999999999995</v>
      </c>
      <c r="DC7" s="36">
        <v>64.459999999999994</v>
      </c>
      <c r="DD7" s="36">
        <v>63.45</v>
      </c>
      <c r="DE7" s="36">
        <v>64.14</v>
      </c>
      <c r="DF7" s="36">
        <v>83.96</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0.14000000000000001</v>
      </c>
      <c r="EK7" s="36">
        <v>0</v>
      </c>
      <c r="EL7" s="36">
        <v>0.17</v>
      </c>
      <c r="EM7" s="36">
        <v>0.15</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2017-02-14T07:27:50Z</cp:lastPrinted>
  <dcterms:created xsi:type="dcterms:W3CDTF">2017-02-08T02:54:27Z</dcterms:created>
  <dcterms:modified xsi:type="dcterms:W3CDTF">2017-02-21T04:18:08Z</dcterms:modified>
  <cp:category/>
</cp:coreProperties>
</file>