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<sst xmlns="http://schemas.openxmlformats.org/spreadsheetml/2006/main" count="221" uniqueCount="111">
  <si>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</si>
  <si>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</si>
  <si>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</si>
  <si>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</si>
  <si>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</si>
  <si>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</si>
  <si>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</si>
  <si>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</si>
  <si>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</si>
  <si>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</si>
  <si>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</si>
  <si>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</si>
  <si>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</si>
  <si>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</si>
  <si>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</si>
  <si>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</si>
  <si>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</si>
  <si>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</si>
  <si>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</si>
  <si>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</si>
  <si>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</si>
  <si>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</si>
  <si>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</si>
  <si>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</si>
  <si>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</si>
  <si>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</si>
  <si>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</si>
  <si>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</si>
  <si>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</si>
  <si>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</si>
  <si>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</si>
  <si>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</si>
  <si>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</si>
  <si>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</si>
  <si>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</si>
  <si>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</si>
  <si>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</si>
  <si>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</si>
  <si>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</si>
  <si>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</si>
  <si>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</si>
  <si>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</si>
  <si>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</si>
  <si>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</si>
  <si>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</si>
  <si>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</si>
  <si>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</si>
  <si>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</si>
  <si>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</si>
  <si>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</si>
  <si>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</si>
  <si>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</si>
  <si>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</si>
  <si>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</si>
  <si>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</si>
  <si>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</si>
  <si>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</si>
  <si>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</si>
  <si>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</si>
  <si>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</si>
  <si>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</si>
  <si>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</si>
  <si>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</si>
  <si>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</si>
  <si>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</si>
  <si>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</si>
  <si>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</si>
  <si>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</si>
  <si>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</si>
  <si>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</si>
  <si>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</si>
  <si>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</si>
  <si>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</si>
  <si>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</si>
  <si>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</si>
  <si>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</si>
  <si>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</si>
  <si>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</si>
  <si>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</si>
  <si>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</si>
  <si>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</si>
  <si>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</si>
  <si>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</si>
  <si>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</si>
  <si>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</si>
  <si>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</si>
  <si>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</si>
  <si>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</si>
  <si>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</si>
  <si>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</si>
  <si>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</si>
  <si>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</si>
  <si>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</si>
  <si>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</si>
  <si>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</si>
  <si>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</si>
  <si>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</si>
  <si>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</si>
  <si>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</si>
  <si>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</si>
  <si>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</si>
  <si>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</si>
  <si>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</si>
  <si>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</si>
  <si>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</si>
  <si>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</si>
  <si>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</si>
  <si>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</si>
  <si>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今後、平成２８年度に策定する経営戦略を踏まえた上で、適切な料金設定を行うとともに、過疎化・高齢化に対応した、施設の維持管理方法も検討し、経費の節減も行っていく。
</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33" eb="36">
      <t>コウレイカ</t>
    </rPh>
    <rPh sb="37" eb="39">
      <t>ジンコウ</t>
    </rPh>
    <rPh sb="40" eb="42">
      <t>ゲンショウ</t>
    </rPh>
    <rPh sb="46" eb="48">
      <t>アンイ</t>
    </rPh>
    <rPh sb="49" eb="51">
      <t>リョウキン</t>
    </rPh>
    <rPh sb="51" eb="53">
      <t>カイテイ</t>
    </rPh>
    <rPh sb="54" eb="55">
      <t>オコナ</t>
    </rPh>
    <rPh sb="64" eb="66">
      <t>コウキョウ</t>
    </rPh>
    <rPh sb="66" eb="69">
      <t>ゲスイドウ</t>
    </rPh>
    <rPh sb="69" eb="71">
      <t>ジギョウ</t>
    </rPh>
    <rPh sb="72" eb="74">
      <t>ノウギョウ</t>
    </rPh>
    <rPh sb="74" eb="76">
      <t>シュウラク</t>
    </rPh>
    <rPh sb="76" eb="78">
      <t>ハイスイ</t>
    </rPh>
    <rPh sb="78" eb="80">
      <t>ジギョウ</t>
    </rPh>
    <rPh sb="81" eb="84">
      <t>ジョウカソウ</t>
    </rPh>
    <rPh sb="84" eb="86">
      <t>ジギョウ</t>
    </rPh>
    <rPh sb="87" eb="90">
      <t>シヨウリョウ</t>
    </rPh>
    <rPh sb="91" eb="94">
      <t>コウヘイセイ</t>
    </rPh>
    <rPh sb="95" eb="96">
      <t>タモ</t>
    </rPh>
    <rPh sb="100" eb="102">
      <t>トウイツ</t>
    </rPh>
    <rPh sb="109" eb="111">
      <t>コンゴ</t>
    </rPh>
    <rPh sb="112" eb="114">
      <t>ヘイセイ</t>
    </rPh>
    <rPh sb="116" eb="118">
      <t>ネンド</t>
    </rPh>
    <rPh sb="119" eb="121">
      <t>サクテイ</t>
    </rPh>
    <rPh sb="123" eb="125">
      <t>ケイエイ</t>
    </rPh>
    <rPh sb="125" eb="127">
      <t>センリャク</t>
    </rPh>
    <rPh sb="128" eb="129">
      <t>フ</t>
    </rPh>
    <rPh sb="132" eb="133">
      <t>ウエ</t>
    </rPh>
    <rPh sb="140" eb="142">
      <t>セッテイ</t>
    </rPh>
    <rPh sb="143" eb="144">
      <t>オコナ</t>
    </rPh>
    <rPh sb="158" eb="160">
      <t>タイオウ</t>
    </rPh>
    <rPh sb="163" eb="165">
      <t>シセツ</t>
    </rPh>
    <rPh sb="166" eb="168">
      <t>イジ</t>
    </rPh>
    <rPh sb="168" eb="170">
      <t>カンリ</t>
    </rPh>
    <rPh sb="170" eb="172">
      <t>ホウホウ</t>
    </rPh>
    <rPh sb="173" eb="175">
      <t>ケントウ</t>
    </rPh>
    <rPh sb="177" eb="179">
      <t>ケイヒ</t>
    </rPh>
    <rPh sb="180" eb="182">
      <t>セツゲン</t>
    </rPh>
    <rPh sb="183" eb="184">
      <t>オコナ</t>
    </rPh>
    <phoneticPr fontId="4"/>
  </si>
  <si>
    <t>　本町は、平成１６年８月に旧「久万町、面河村、美川村、柳谷村」の合併により誕生した、行政区域面積584㎢で愛媛県で一番広い町である。南北30㎞、東西28㎞で標高1,000ｍを超える四国山地に囲まれた山間地域であり、旧久万町の渓流沿いに水田を有した盆地であるが、谷間も多い悪条件の中、下水道管路延長約68㎞、処理施設５箇所及びマンホールポンプ75箇所の農業集落排水施設を設置している。そのため、設備投資に多額の費用を要し、債務残高が多い。
　処理施設、マンホールポンプが多く維持管理費増加の要因となっている。また、過疎化・高齢化が進み有収水量が少なく汚水処理原価が高く費用の効率性は悪くなっている。
　収益的収支比率も一般会計繰入金により８７％と１００％へ向け伸びてきているが経費回収率は３０％に満たない状況である。
　面整備は平成１６年度に完了しているが、過疎化・高齢化が進み区域内人口も減少しており水洗化率は伸び悩んでいる。
　施設利用率については、平成26年度まで不明水水量を計上しており、また、平成27年度に機器不良によりデータの誤差が大きかった為、有収水量からの算出となり数値が大きく変動となった。</t>
    <rPh sb="112" eb="114">
      <t>ケイリュウ</t>
    </rPh>
    <rPh sb="114" eb="115">
      <t>ゾ</t>
    </rPh>
    <rPh sb="117" eb="119">
      <t>スイデン</t>
    </rPh>
    <rPh sb="120" eb="121">
      <t>ユウ</t>
    </rPh>
    <rPh sb="123" eb="125">
      <t>ボンチ</t>
    </rPh>
    <rPh sb="130" eb="132">
      <t>タニマ</t>
    </rPh>
    <rPh sb="133" eb="134">
      <t>オオ</t>
    </rPh>
    <rPh sb="135" eb="138">
      <t>アクジョウケン</t>
    </rPh>
    <rPh sb="139" eb="140">
      <t>ナカ</t>
    </rPh>
    <rPh sb="160" eb="161">
      <t>オヨ</t>
    </rPh>
    <rPh sb="175" eb="177">
      <t>ノウギョウ</t>
    </rPh>
    <rPh sb="177" eb="179">
      <t>シュウラク</t>
    </rPh>
    <rPh sb="179" eb="181">
      <t>ハイスイ</t>
    </rPh>
    <rPh sb="181" eb="183">
      <t>シセツ</t>
    </rPh>
    <rPh sb="184" eb="186">
      <t>セッチ</t>
    </rPh>
    <rPh sb="196" eb="198">
      <t>セツビ</t>
    </rPh>
    <rPh sb="198" eb="200">
      <t>トウシ</t>
    </rPh>
    <rPh sb="201" eb="203">
      <t>タガク</t>
    </rPh>
    <rPh sb="204" eb="206">
      <t>ヒヨウ</t>
    </rPh>
    <rPh sb="207" eb="208">
      <t>ヨウ</t>
    </rPh>
    <rPh sb="210" eb="212">
      <t>サイム</t>
    </rPh>
    <rPh sb="212" eb="214">
      <t>ザンダカ</t>
    </rPh>
    <rPh sb="215" eb="216">
      <t>オオ</t>
    </rPh>
    <rPh sb="220" eb="222">
      <t>ショリ</t>
    </rPh>
    <rPh sb="222" eb="224">
      <t>シセツ</t>
    </rPh>
    <rPh sb="234" eb="235">
      <t>オオ</t>
    </rPh>
    <rPh sb="256" eb="259">
      <t>カソカ</t>
    </rPh>
    <rPh sb="260" eb="263">
      <t>コウレイカ</t>
    </rPh>
    <rPh sb="264" eb="265">
      <t>スス</t>
    </rPh>
    <rPh sb="266" eb="268">
      <t>ユウシュウ</t>
    </rPh>
    <rPh sb="268" eb="270">
      <t>スイリョウ</t>
    </rPh>
    <rPh sb="271" eb="272">
      <t>スク</t>
    </rPh>
    <rPh sb="283" eb="285">
      <t>ヒヨウ</t>
    </rPh>
    <rPh sb="286" eb="289">
      <t>コウリツセイ</t>
    </rPh>
    <rPh sb="290" eb="291">
      <t>ワル</t>
    </rPh>
    <rPh sb="308" eb="310">
      <t>イッパン</t>
    </rPh>
    <rPh sb="310" eb="312">
      <t>カイケイ</t>
    </rPh>
    <rPh sb="312" eb="314">
      <t>クリイレ</t>
    </rPh>
    <rPh sb="314" eb="315">
      <t>キン</t>
    </rPh>
    <rPh sb="327" eb="328">
      <t>ム</t>
    </rPh>
    <rPh sb="329" eb="330">
      <t>ノ</t>
    </rPh>
    <rPh sb="337" eb="339">
      <t>ケイヒ</t>
    </rPh>
    <rPh sb="339" eb="341">
      <t>カイシュウ</t>
    </rPh>
    <rPh sb="341" eb="342">
      <t>リツ</t>
    </rPh>
    <rPh sb="347" eb="348">
      <t>ミ</t>
    </rPh>
    <rPh sb="351" eb="353">
      <t>ジョウキョウ</t>
    </rPh>
    <rPh sb="359" eb="360">
      <t>メン</t>
    </rPh>
    <rPh sb="360" eb="362">
      <t>セイビ</t>
    </rPh>
    <rPh sb="363" eb="365">
      <t>ヘイセイ</t>
    </rPh>
    <rPh sb="367" eb="369">
      <t>ネンド</t>
    </rPh>
    <rPh sb="370" eb="372">
      <t>カンリョウ</t>
    </rPh>
    <rPh sb="382" eb="385">
      <t>コウレイカ</t>
    </rPh>
    <rPh sb="400" eb="403">
      <t>スイセンカ</t>
    </rPh>
    <rPh sb="403" eb="404">
      <t>リツ</t>
    </rPh>
    <rPh sb="405" eb="406">
      <t>ノ</t>
    </rPh>
    <rPh sb="407" eb="408">
      <t>ナヤ</t>
    </rPh>
    <rPh sb="415" eb="417">
      <t>シセツ</t>
    </rPh>
    <rPh sb="417" eb="420">
      <t>リヨウリツ</t>
    </rPh>
    <rPh sb="426" eb="428">
      <t>ヘイセイ</t>
    </rPh>
    <rPh sb="430" eb="432">
      <t>ネンド</t>
    </rPh>
    <rPh sb="434" eb="436">
      <t>フメイ</t>
    </rPh>
    <rPh sb="436" eb="437">
      <t>スイ</t>
    </rPh>
    <rPh sb="437" eb="439">
      <t>スイリョウ</t>
    </rPh>
    <rPh sb="440" eb="442">
      <t>ケイジョウ</t>
    </rPh>
    <rPh sb="450" eb="452">
      <t>ヘイセイ</t>
    </rPh>
    <rPh sb="454" eb="456">
      <t>ネンド</t>
    </rPh>
    <rPh sb="457" eb="459">
      <t>キキ</t>
    </rPh>
    <rPh sb="459" eb="461">
      <t>フリョウ</t>
    </rPh>
    <rPh sb="468" eb="470">
      <t>ゴサ</t>
    </rPh>
    <rPh sb="471" eb="472">
      <t>オオ</t>
    </rPh>
    <rPh sb="476" eb="477">
      <t>タメ</t>
    </rPh>
    <rPh sb="478" eb="480">
      <t>ユウシュウ</t>
    </rPh>
    <rPh sb="480" eb="482">
      <t>スイリョウ</t>
    </rPh>
    <rPh sb="485" eb="487">
      <t>サンシュツ</t>
    </rPh>
    <rPh sb="490" eb="492">
      <t>スウチ</t>
    </rPh>
    <rPh sb="493" eb="494">
      <t>オオ</t>
    </rPh>
    <rPh sb="496" eb="498">
      <t>ヘンドウ</t>
    </rPh>
    <phoneticPr fontId="4"/>
  </si>
  <si>
    <t>　供用開始後、約21年経過しており機械類の経年劣化等により修理個所も増えてきている。また、管路は管径が小さく材質も塩化ビニール管がほとんどであり破損等は少ないと考える。
　管路や施設の耐震化については、耐震化診断を先送りにしている状況にあり今後の経営状況を見て診断を実施していきたい。
　今後、施設修理が増加する見込みであり、施設更新の検討と併せて、耐震診断実施後には診断結果を含めての検討が必要である。</t>
    <rPh sb="1" eb="3">
      <t>キョウヨウ</t>
    </rPh>
    <rPh sb="3" eb="6">
      <t>カイシゴ</t>
    </rPh>
    <rPh sb="7" eb="8">
      <t>ヤク</t>
    </rPh>
    <rPh sb="10" eb="11">
      <t>ネン</t>
    </rPh>
    <rPh sb="11" eb="13">
      <t>ケイカ</t>
    </rPh>
    <rPh sb="17" eb="20">
      <t>キカイルイ</t>
    </rPh>
    <rPh sb="21" eb="23">
      <t>ケイネン</t>
    </rPh>
    <rPh sb="23" eb="25">
      <t>レッカ</t>
    </rPh>
    <rPh sb="25" eb="26">
      <t>トウ</t>
    </rPh>
    <rPh sb="29" eb="31">
      <t>シュウリ</t>
    </rPh>
    <rPh sb="31" eb="33">
      <t>カショ</t>
    </rPh>
    <rPh sb="34" eb="35">
      <t>フ</t>
    </rPh>
    <rPh sb="86" eb="88">
      <t>カンロ</t>
    </rPh>
    <rPh sb="89" eb="91">
      <t>シセツ</t>
    </rPh>
    <rPh sb="92" eb="95">
      <t>タイシンカ</t>
    </rPh>
    <rPh sb="101" eb="104">
      <t>タイシンカ</t>
    </rPh>
    <rPh sb="104" eb="106">
      <t>シンダン</t>
    </rPh>
    <rPh sb="107" eb="109">
      <t>サキオク</t>
    </rPh>
    <rPh sb="115" eb="117">
      <t>ジョウキョウ</t>
    </rPh>
    <rPh sb="120" eb="122">
      <t>コンゴ</t>
    </rPh>
    <rPh sb="123" eb="125">
      <t>ケイエイ</t>
    </rPh>
    <rPh sb="125" eb="127">
      <t>ジョウキョウ</t>
    </rPh>
    <rPh sb="128" eb="129">
      <t>ミ</t>
    </rPh>
    <rPh sb="130" eb="132">
      <t>シンダン</t>
    </rPh>
    <rPh sb="133" eb="135">
      <t>ジッシ</t>
    </rPh>
    <rPh sb="144" eb="146">
      <t>コンゴ</t>
    </rPh>
    <rPh sb="147" eb="149">
      <t>シセツ</t>
    </rPh>
    <rPh sb="149" eb="151">
      <t>シュウリ</t>
    </rPh>
    <rPh sb="152" eb="154">
      <t>ゾウカ</t>
    </rPh>
    <rPh sb="156" eb="158">
      <t>ミコ</t>
    </rPh>
    <rPh sb="163" eb="165">
      <t>シセツ</t>
    </rPh>
    <rPh sb="165" eb="167">
      <t>コウシン</t>
    </rPh>
    <rPh sb="168" eb="170">
      <t>ケントウ</t>
    </rPh>
    <rPh sb="171" eb="172">
      <t>アワ</t>
    </rPh>
    <rPh sb="175" eb="177">
      <t>タイシン</t>
    </rPh>
    <rPh sb="177" eb="179">
      <t>シンダン</t>
    </rPh>
    <rPh sb="179" eb="182">
      <t>ジッシゴ</t>
    </rPh>
    <rPh sb="184" eb="186">
      <t>シンダン</t>
    </rPh>
    <rPh sb="186" eb="188">
      <t>ケッカ</t>
    </rPh>
    <rPh sb="189" eb="190">
      <t>フク</t>
    </rPh>
    <rPh sb="193" eb="195">
      <t>ケントウ</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</si>
</sst>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894336"/>
        <c:axId val="1589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8894336"/>
        <c:axId val="158900608"/>
      </c:lineChart>
      <c:dateAx>
        <c:axId val="158894336"/>
        <c:scaling>
          <c:orientation val="minMax"/>
        </c:scaling>
        <c:delete val="1"/>
        <c:axPos val="b"/>
        <c:numFmt formatCode="ge" sourceLinked="1"/>
        <c:majorTickMark val="none"/>
        <c:minorTickMark val="none"/>
        <c:tickLblPos val="none"/>
        <c:crossAx val="158900608"/>
        <c:crosses val="autoZero"/>
        <c:auto val="1"/>
        <c:lblOffset val="100"/>
        <c:baseTimeUnit val="years"/>
      </c:dateAx>
      <c:valAx>
        <c:axId val="1589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943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64.42</c:v>
                </c:pt>
                <c:pt idx="1">
                  <c:v>64.42</c:v>
                </c:pt>
                <c:pt idx="2">
                  <c:v>64.42</c:v>
                </c:pt>
                <c:pt idx="3">
                  <c:v>64.42</c:v>
                </c:pt>
                <c:pt idx="4">
                  <c:v>39.6</c:v>
                </c:pt>
              </c:numCache>
            </c:numRef>
          </c:val>
        </c:ser>
        <c:dLbls>
          <c:showLegendKey val="0"/>
          <c:showVal val="0"/>
          <c:showCatName val="0"/>
          <c:showSerName val="0"/>
          <c:showPercent val="0"/>
          <c:showBubbleSize val="0"/>
        </c:dLbls>
        <c:gapWidth val="150"/>
        <c:axId val="166230656"/>
        <c:axId val="1662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6230656"/>
        <c:axId val="166257408"/>
      </c:lineChart>
      <c:dateAx>
        <c:axId val="166230656"/>
        <c:scaling>
          <c:orientation val="minMax"/>
        </c:scaling>
        <c:delete val="1"/>
        <c:axPos val="b"/>
        <c:numFmt formatCode="ge" sourceLinked="1"/>
        <c:majorTickMark val="none"/>
        <c:minorTickMark val="none"/>
        <c:tickLblPos val="none"/>
        <c:crossAx val="166257408"/>
        <c:crosses val="autoZero"/>
        <c:auto val="1"/>
        <c:lblOffset val="100"/>
        <c:baseTimeUnit val="years"/>
      </c:dateAx>
      <c:valAx>
        <c:axId val="1662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73.7</c:v>
                </c:pt>
                <c:pt idx="1">
                  <c:v>73.63</c:v>
                </c:pt>
                <c:pt idx="2">
                  <c:v>75.03</c:v>
                </c:pt>
                <c:pt idx="3">
                  <c:v>76.58</c:v>
                </c:pt>
                <c:pt idx="4">
                  <c:v>77.06</c:v>
                </c:pt>
              </c:numCache>
            </c:numRef>
          </c:val>
        </c:ser>
        <c:dLbls>
          <c:showLegendKey val="0"/>
          <c:showVal val="0"/>
          <c:showCatName val="0"/>
          <c:showSerName val="0"/>
          <c:showPercent val="0"/>
          <c:showBubbleSize val="0"/>
        </c:dLbls>
        <c:gapWidth val="150"/>
        <c:axId val="166275328"/>
        <c:axId val="1662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6275328"/>
        <c:axId val="166281600"/>
      </c:lineChart>
      <c:dateAx>
        <c:axId val="166275328"/>
        <c:scaling>
          <c:orientation val="minMax"/>
        </c:scaling>
        <c:delete val="1"/>
        <c:axPos val="b"/>
        <c:numFmt formatCode="ge" sourceLinked="1"/>
        <c:majorTickMark val="none"/>
        <c:minorTickMark val="none"/>
        <c:tickLblPos val="none"/>
        <c:crossAx val="166281600"/>
        <c:crosses val="autoZero"/>
        <c:auto val="1"/>
        <c:lblOffset val="100"/>
        <c:baseTimeUnit val="years"/>
      </c:dateAx>
      <c:valAx>
        <c:axId val="1662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78.31</c:v>
                </c:pt>
                <c:pt idx="1">
                  <c:v>86.27</c:v>
                </c:pt>
                <c:pt idx="2">
                  <c:v>84.27</c:v>
                </c:pt>
                <c:pt idx="3">
                  <c:v>86.63</c:v>
                </c:pt>
                <c:pt idx="4">
                  <c:v>87.29</c:v>
                </c:pt>
              </c:numCache>
            </c:numRef>
          </c:val>
        </c:ser>
        <c:dLbls>
          <c:showLegendKey val="0"/>
          <c:showVal val="0"/>
          <c:showCatName val="0"/>
          <c:showSerName val="0"/>
          <c:showPercent val="0"/>
          <c:showBubbleSize val="0"/>
        </c:dLbls>
        <c:gapWidth val="150"/>
        <c:axId val="160245632"/>
        <c:axId val="1602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245632"/>
        <c:axId val="160256000"/>
      </c:lineChart>
      <c:dateAx>
        <c:axId val="160245632"/>
        <c:scaling>
          <c:orientation val="minMax"/>
        </c:scaling>
        <c:delete val="1"/>
        <c:axPos val="b"/>
        <c:numFmt formatCode="ge" sourceLinked="1"/>
        <c:majorTickMark val="none"/>
        <c:minorTickMark val="none"/>
        <c:tickLblPos val="none"/>
        <c:crossAx val="160256000"/>
        <c:crosses val="autoZero"/>
        <c:auto val="1"/>
        <c:lblOffset val="100"/>
        <c:baseTimeUnit val="years"/>
      </c:dateAx>
      <c:valAx>
        <c:axId val="1602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286208"/>
        <c:axId val="1602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286208"/>
        <c:axId val="160288128"/>
      </c:lineChart>
      <c:dateAx>
        <c:axId val="160286208"/>
        <c:scaling>
          <c:orientation val="minMax"/>
        </c:scaling>
        <c:delete val="1"/>
        <c:axPos val="b"/>
        <c:numFmt formatCode="ge" sourceLinked="1"/>
        <c:majorTickMark val="none"/>
        <c:minorTickMark val="none"/>
        <c:tickLblPos val="none"/>
        <c:crossAx val="160288128"/>
        <c:crosses val="autoZero"/>
        <c:auto val="1"/>
        <c:lblOffset val="100"/>
        <c:baseTimeUnit val="years"/>
      </c:dateAx>
      <c:valAx>
        <c:axId val="1602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16128"/>
        <c:axId val="166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16128"/>
        <c:axId val="166018048"/>
      </c:lineChart>
      <c:dateAx>
        <c:axId val="166016128"/>
        <c:scaling>
          <c:orientation val="minMax"/>
        </c:scaling>
        <c:delete val="1"/>
        <c:axPos val="b"/>
        <c:numFmt formatCode="ge" sourceLinked="1"/>
        <c:majorTickMark val="none"/>
        <c:minorTickMark val="none"/>
        <c:tickLblPos val="none"/>
        <c:crossAx val="166018048"/>
        <c:crosses val="autoZero"/>
        <c:auto val="1"/>
        <c:lblOffset val="100"/>
        <c:baseTimeUnit val="years"/>
      </c:dateAx>
      <c:valAx>
        <c:axId val="166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05248"/>
        <c:axId val="1664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05248"/>
        <c:axId val="166407168"/>
      </c:lineChart>
      <c:dateAx>
        <c:axId val="166405248"/>
        <c:scaling>
          <c:orientation val="minMax"/>
        </c:scaling>
        <c:delete val="1"/>
        <c:axPos val="b"/>
        <c:numFmt formatCode="ge" sourceLinked="1"/>
        <c:majorTickMark val="none"/>
        <c:minorTickMark val="none"/>
        <c:tickLblPos val="none"/>
        <c:crossAx val="166407168"/>
        <c:crosses val="autoZero"/>
        <c:auto val="1"/>
        <c:lblOffset val="100"/>
        <c:baseTimeUnit val="years"/>
      </c:dateAx>
      <c:valAx>
        <c:axId val="1664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33536"/>
        <c:axId val="1664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33536"/>
        <c:axId val="166435456"/>
      </c:lineChart>
      <c:dateAx>
        <c:axId val="166433536"/>
        <c:scaling>
          <c:orientation val="minMax"/>
        </c:scaling>
        <c:delete val="1"/>
        <c:axPos val="b"/>
        <c:numFmt formatCode="ge" sourceLinked="1"/>
        <c:majorTickMark val="none"/>
        <c:minorTickMark val="none"/>
        <c:tickLblPos val="none"/>
        <c:crossAx val="166435456"/>
        <c:crosses val="autoZero"/>
        <c:auto val="1"/>
        <c:lblOffset val="100"/>
        <c:baseTimeUnit val="years"/>
      </c:dateAx>
      <c:valAx>
        <c:axId val="1664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2334.0300000000002</c:v>
                </c:pt>
                <c:pt idx="1">
                  <c:v>2214.0100000000002</c:v>
                </c:pt>
                <c:pt idx="2">
                  <c:v>2447.5100000000002</c:v>
                </c:pt>
                <c:pt idx="3">
                  <c:v>1994.81</c:v>
                </c:pt>
                <c:pt idx="4">
                  <c:v>2193.69</c:v>
                </c:pt>
              </c:numCache>
            </c:numRef>
          </c:val>
        </c:ser>
        <c:dLbls>
          <c:showLegendKey val="0"/>
          <c:showVal val="0"/>
          <c:showCatName val="0"/>
          <c:showSerName val="0"/>
          <c:showPercent val="0"/>
          <c:showBubbleSize val="0"/>
        </c:dLbls>
        <c:gapWidth val="150"/>
        <c:axId val="166068608"/>
        <c:axId val="16607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6068608"/>
        <c:axId val="166070528"/>
      </c:lineChart>
      <c:dateAx>
        <c:axId val="166068608"/>
        <c:scaling>
          <c:orientation val="minMax"/>
        </c:scaling>
        <c:delete val="1"/>
        <c:axPos val="b"/>
        <c:numFmt formatCode="ge" sourceLinked="1"/>
        <c:majorTickMark val="none"/>
        <c:minorTickMark val="none"/>
        <c:tickLblPos val="none"/>
        <c:crossAx val="166070528"/>
        <c:crosses val="autoZero"/>
        <c:auto val="1"/>
        <c:lblOffset val="100"/>
        <c:baseTimeUnit val="years"/>
      </c:dateAx>
      <c:valAx>
        <c:axId val="1660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27.81</c:v>
                </c:pt>
                <c:pt idx="1">
                  <c:v>26.89</c:v>
                </c:pt>
                <c:pt idx="2">
                  <c:v>25.25</c:v>
                </c:pt>
                <c:pt idx="3">
                  <c:v>25.47</c:v>
                </c:pt>
                <c:pt idx="4">
                  <c:v>23.09</c:v>
                </c:pt>
              </c:numCache>
            </c:numRef>
          </c:val>
        </c:ser>
        <c:dLbls>
          <c:showLegendKey val="0"/>
          <c:showVal val="0"/>
          <c:showCatName val="0"/>
          <c:showSerName val="0"/>
          <c:showPercent val="0"/>
          <c:showBubbleSize val="0"/>
        </c:dLbls>
        <c:gapWidth val="150"/>
        <c:axId val="166113280"/>
        <c:axId val="1661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6113280"/>
        <c:axId val="166115200"/>
      </c:lineChart>
      <c:dateAx>
        <c:axId val="166113280"/>
        <c:scaling>
          <c:orientation val="minMax"/>
        </c:scaling>
        <c:delete val="1"/>
        <c:axPos val="b"/>
        <c:numFmt formatCode="ge" sourceLinked="1"/>
        <c:majorTickMark val="none"/>
        <c:minorTickMark val="none"/>
        <c:tickLblPos val="none"/>
        <c:crossAx val="166115200"/>
        <c:crosses val="autoZero"/>
        <c:auto val="1"/>
        <c:lblOffset val="100"/>
        <c:baseTimeUnit val="years"/>
      </c:dateAx>
      <c:valAx>
        <c:axId val="1661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688.12</c:v>
                </c:pt>
                <c:pt idx="1">
                  <c:v>717.38</c:v>
                </c:pt>
                <c:pt idx="2">
                  <c:v>757</c:v>
                </c:pt>
                <c:pt idx="3">
                  <c:v>769.01</c:v>
                </c:pt>
                <c:pt idx="4">
                  <c:v>851.19</c:v>
                </c:pt>
              </c:numCache>
            </c:numRef>
          </c:val>
        </c:ser>
        <c:dLbls>
          <c:showLegendKey val="0"/>
          <c:showVal val="0"/>
          <c:showCatName val="0"/>
          <c:showSerName val="0"/>
          <c:showPercent val="0"/>
          <c:showBubbleSize val="0"/>
        </c:dLbls>
        <c:gapWidth val="150"/>
        <c:axId val="166210560"/>
        <c:axId val="166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6210560"/>
        <c:axId val="166216832"/>
      </c:lineChart>
      <c:dateAx>
        <c:axId val="166210560"/>
        <c:scaling>
          <c:orientation val="minMax"/>
        </c:scaling>
        <c:delete val="1"/>
        <c:axPos val="b"/>
        <c:numFmt formatCode="ge" sourceLinked="1"/>
        <c:majorTickMark val="none"/>
        <c:minorTickMark val="none"/>
        <c:tickLblPos val="none"/>
        <c:crossAx val="166216832"/>
        <c:crosses val="autoZero"/>
        <c:auto val="1"/>
        <c:lblOffset val="100"/>
        <c:baseTimeUnit val="years"/>
      </c:dateAx>
      <c:valAx>
        <c:axId val="166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久万高原町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9040</v>
      </c>
      <c r="AM8" s="47"/>
      <c r="AN8" s="47"/>
      <c r="AO8" s="47"/>
      <c r="AP8" s="47"/>
      <c r="AQ8" s="47"/>
      <c r="AR8" s="47"/>
      <c r="AS8" s="47"/>
      <c r="AT8" s="43">
        <f>データ!S6</f>
        <v>583.69000000000005</v>
      </c>
      <c r="AU8" s="43"/>
      <c r="AV8" s="43"/>
      <c r="AW8" s="43"/>
      <c r="AX8" s="43"/>
      <c r="AY8" s="43"/>
      <c r="AZ8" s="43"/>
      <c r="BA8" s="43"/>
      <c r="BB8" s="43">
        <f>データ!T6</f>
        <v>15.49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20.329999999999998</v>
      </c>
      <c r="Q10" s="43"/>
      <c r="R10" s="43"/>
      <c r="S10" s="43"/>
      <c r="T10" s="43"/>
      <c r="U10" s="43"/>
      <c r="V10" s="43"/>
      <c r="W10" s="43">
        <f>データ!P6</f>
        <v>100</v>
      </c>
      <c r="X10" s="43"/>
      <c r="Y10" s="43"/>
      <c r="Z10" s="43"/>
      <c r="AA10" s="43"/>
      <c r="AB10" s="43"/>
      <c r="AC10" s="43"/>
      <c r="AD10" s="47">
        <f>データ!Q6</f>
        <v>3528</v>
      </c>
      <c r="AE10" s="47"/>
      <c r="AF10" s="47"/>
      <c r="AG10" s="47"/>
      <c r="AH10" s="47"/>
      <c r="AI10" s="47"/>
      <c r="AJ10" s="47"/>
      <c r="AK10" s="2"/>
      <c r="AL10" s="47">
        <f>データ!U6</f>
        <v>1818</v>
      </c>
      <c r="AM10" s="47"/>
      <c r="AN10" s="47"/>
      <c r="AO10" s="47"/>
      <c r="AP10" s="47"/>
      <c r="AQ10" s="47"/>
      <c r="AR10" s="47"/>
      <c r="AS10" s="47"/>
      <c r="AT10" s="43">
        <f>データ!V6</f>
        <v>0.98</v>
      </c>
      <c r="AU10" s="43"/>
      <c r="AV10" s="43"/>
      <c r="AW10" s="43"/>
      <c r="AX10" s="43"/>
      <c r="AY10" s="43"/>
      <c r="AZ10" s="43"/>
      <c r="BA10" s="43"/>
      <c r="BB10" s="43">
        <f>データ!W6</f>
        <v>1855.1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383864</v>
      </c>
      <c r="D6" s="31">
        <f t="shared" si="3"/>
        <v>47</v>
      </c>
      <c r="E6" s="31">
        <f t="shared" si="3"/>
        <v>17</v>
      </c>
      <c r="F6" s="31">
        <f t="shared" si="3"/>
        <v>5</v>
      </c>
      <c r="G6" s="31">
        <f t="shared" si="3"/>
        <v>0</v>
      </c>
      <c r="H6" s="31" t="str">
        <f t="shared" si="3"/>
        <v>愛媛県　久万高原町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20.329999999999998</v>
      </c>
      <c r="P6" s="32">
        <f t="shared" si="3"/>
        <v>100</v>
      </c>
      <c r="Q6" s="32">
        <f t="shared" si="3"/>
        <v>3528</v>
      </c>
      <c r="R6" s="32">
        <f t="shared" si="3"/>
        <v>9040</v>
      </c>
      <c r="S6" s="32">
        <f t="shared" si="3"/>
        <v>583.69000000000005</v>
      </c>
      <c r="T6" s="32">
        <f t="shared" si="3"/>
        <v>15.49</v>
      </c>
      <c r="U6" s="32">
        <f t="shared" si="3"/>
        <v>1818</v>
      </c>
      <c r="V6" s="32">
        <f t="shared" si="3"/>
        <v>0.98</v>
      </c>
      <c r="W6" s="32">
        <f t="shared" si="3"/>
        <v>1855.1</v>
      </c>
      <c r="X6" s="33">
        <f>IF(X7="",NA(),X7)</f>
        <v>78.31</v>
      </c>
      <c r="Y6" s="33">
        <f t="shared" ref="Y6:AG6" si="4">IF(Y7="",NA(),Y7)</f>
        <v>86.27</v>
      </c>
      <c r="Z6" s="33">
        <f t="shared" si="4"/>
        <v>84.27</v>
      </c>
      <c r="AA6" s="33">
        <f t="shared" si="4"/>
        <v>86.63</v>
      </c>
      <c r="AB6" s="33">
        <f t="shared" si="4"/>
        <v>87.29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2334.0300000000002</v>
      </c>
      <c r="BF6" s="33">
        <f t="shared" ref="BF6:BN6" si="7">IF(BF7="",NA(),BF7)</f>
        <v>2214.0100000000002</v>
      </c>
      <c r="BG6" s="33">
        <f t="shared" si="7"/>
        <v>2447.5100000000002</v>
      </c>
      <c r="BH6" s="33">
        <f t="shared" si="7"/>
        <v>1994.81</v>
      </c>
      <c r="BI6" s="33">
        <f t="shared" si="7"/>
        <v>2193.69</v>
      </c>
      <c r="BJ6" s="33">
        <f t="shared" si="7"/>
        <v>1239.2</v>
      </c>
      <c r="BK6" s="33">
        <f t="shared" si="7"/>
        <v>1197.82</v>
      </c>
      <c r="BL6" s="33">
        <f t="shared" si="7"/>
        <v>1126.77</v>
      </c>
      <c r="BM6" s="33">
        <f t="shared" si="7"/>
        <v>1044.8</v>
      </c>
      <c r="BN6" s="33">
        <f t="shared" si="7"/>
        <v>1081.8</v>
      </c>
      <c r="BO6" s="32" t="str">
        <f>IF(BO7="","",IF(BO7="-","【-】","【"&amp;SUBSTITUTE(TEXT(BO7,"#,##0.00"),"-","△")&amp;"】"))</f>
        <v>【1,015.77】</v>
      </c>
      <c r="BP6" s="33">
        <f>IF(BP7="",NA(),BP7)</f>
        <v>27.81</v>
      </c>
      <c r="BQ6" s="33">
        <f t="shared" ref="BQ6:BY6" si="8">IF(BQ7="",NA(),BQ7)</f>
        <v>26.89</v>
      </c>
      <c r="BR6" s="33">
        <f t="shared" si="8"/>
        <v>25.25</v>
      </c>
      <c r="BS6" s="33">
        <f t="shared" si="8"/>
        <v>25.47</v>
      </c>
      <c r="BT6" s="33">
        <f t="shared" si="8"/>
        <v>23.09</v>
      </c>
      <c r="BU6" s="33">
        <f t="shared" si="8"/>
        <v>51.56</v>
      </c>
      <c r="BV6" s="33">
        <f t="shared" si="8"/>
        <v>51.03</v>
      </c>
      <c r="BW6" s="33">
        <f t="shared" si="8"/>
        <v>50.9</v>
      </c>
      <c r="BX6" s="33">
        <f t="shared" si="8"/>
        <v>50.82</v>
      </c>
      <c r="BY6" s="33">
        <f t="shared" si="8"/>
        <v>52.19</v>
      </c>
      <c r="BZ6" s="32" t="str">
        <f>IF(BZ7="","",IF(BZ7="-","【-】","【"&amp;SUBSTITUTE(TEXT(BZ7,"#,##0.00"),"-","△")&amp;"】"))</f>
        <v>【52.78】</v>
      </c>
      <c r="CA6" s="33">
        <f>IF(CA7="",NA(),CA7)</f>
        <v>688.12</v>
      </c>
      <c r="CB6" s="33">
        <f t="shared" ref="CB6:CJ6" si="9">IF(CB7="",NA(),CB7)</f>
        <v>717.38</v>
      </c>
      <c r="CC6" s="33">
        <f t="shared" si="9"/>
        <v>757</v>
      </c>
      <c r="CD6" s="33">
        <f t="shared" si="9"/>
        <v>769.01</v>
      </c>
      <c r="CE6" s="33">
        <f t="shared" si="9"/>
        <v>851.19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64.42</v>
      </c>
      <c r="CM6" s="33">
        <f t="shared" ref="CM6:CU6" si="10">IF(CM7="",NA(),CM7)</f>
        <v>64.42</v>
      </c>
      <c r="CN6" s="33">
        <f t="shared" si="10"/>
        <v>64.42</v>
      </c>
      <c r="CO6" s="33">
        <f t="shared" si="10"/>
        <v>64.42</v>
      </c>
      <c r="CP6" s="33">
        <f t="shared" si="10"/>
        <v>39.6</v>
      </c>
      <c r="CQ6" s="33">
        <f t="shared" si="10"/>
        <v>55.2</v>
      </c>
      <c r="CR6" s="33">
        <f t="shared" si="10"/>
        <v>54.74</v>
      </c>
      <c r="CS6" s="33">
        <f t="shared" si="10"/>
        <v>53.78</v>
      </c>
      <c r="CT6" s="33">
        <f t="shared" si="10"/>
        <v>53.24</v>
      </c>
      <c r="CU6" s="33">
        <f t="shared" si="10"/>
        <v>52.31</v>
      </c>
      <c r="CV6" s="32" t="str">
        <f>IF(CV7="","",IF(CV7="-","【-】","【"&amp;SUBSTITUTE(TEXT(CV7,"#,##0.00"),"-","△")&amp;"】"))</f>
        <v>【52.74】</v>
      </c>
      <c r="CW6" s="33">
        <f>IF(CW7="",NA(),CW7)</f>
        <v>73.7</v>
      </c>
      <c r="CX6" s="33">
        <f t="shared" ref="CX6:DF6" si="11">IF(CX7="",NA(),CX7)</f>
        <v>73.63</v>
      </c>
      <c r="CY6" s="33">
        <f t="shared" si="11"/>
        <v>75.03</v>
      </c>
      <c r="CZ6" s="33">
        <f t="shared" si="11"/>
        <v>76.58</v>
      </c>
      <c r="DA6" s="33">
        <f t="shared" si="11"/>
        <v>77.06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383864</v>
      </c>
      <c r="D7" s="35">
        <v>47</v>
      </c>
      <c r="E7" s="35">
        <v>17</v>
      </c>
      <c r="F7" s="35">
        <v>5</v>
      </c>
      <c r="G7" s="35">
        <v>0</v>
      </c>
      <c r="H7" s="35" t="s">
        <v>96</v>
      </c>
      <c r="I7" s="35" t="s">
        <v>97</v>
      </c>
      <c r="J7" s="35" t="s">
        <v>98</v>
      </c>
      <c r="K7" s="35" t="s">
        <v>99</v>
      </c>
      <c r="L7" s="35" t="s">
        <v>100</v>
      </c>
      <c r="M7" s="36" t="s">
        <v>101</v>
      </c>
      <c r="N7" s="36" t="s">
        <v>102</v>
      </c>
      <c r="O7" s="36">
        <v>20.329999999999998</v>
      </c>
      <c r="P7" s="36">
        <v>100</v>
      </c>
      <c r="Q7" s="36">
        <v>3528</v>
      </c>
      <c r="R7" s="36">
        <v>9040</v>
      </c>
      <c r="S7" s="36">
        <v>583.69000000000005</v>
      </c>
      <c r="T7" s="36">
        <v>15.49</v>
      </c>
      <c r="U7" s="36">
        <v>1818</v>
      </c>
      <c r="V7" s="36">
        <v>0.98</v>
      </c>
      <c r="W7" s="36">
        <v>1855.1</v>
      </c>
      <c r="X7" s="36">
        <v>78.31</v>
      </c>
      <c r="Y7" s="36">
        <v>86.27</v>
      </c>
      <c r="Z7" s="36">
        <v>84.27</v>
      </c>
      <c r="AA7" s="36">
        <v>86.63</v>
      </c>
      <c r="AB7" s="36">
        <v>87.29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2334.0300000000002</v>
      </c>
      <c r="BF7" s="36">
        <v>2214.0100000000002</v>
      </c>
      <c r="BG7" s="36">
        <v>2447.5100000000002</v>
      </c>
      <c r="BH7" s="36">
        <v>1994.81</v>
      </c>
      <c r="BI7" s="36">
        <v>2193.69</v>
      </c>
      <c r="BJ7" s="36">
        <v>1239.2</v>
      </c>
      <c r="BK7" s="36">
        <v>1197.82</v>
      </c>
      <c r="BL7" s="36">
        <v>1126.77</v>
      </c>
      <c r="BM7" s="36">
        <v>1044.8</v>
      </c>
      <c r="BN7" s="36">
        <v>1081.8</v>
      </c>
      <c r="BO7" s="36">
        <v>1015.77</v>
      </c>
      <c r="BP7" s="36">
        <v>27.81</v>
      </c>
      <c r="BQ7" s="36">
        <v>26.89</v>
      </c>
      <c r="BR7" s="36">
        <v>25.25</v>
      </c>
      <c r="BS7" s="36">
        <v>25.47</v>
      </c>
      <c r="BT7" s="36">
        <v>23.09</v>
      </c>
      <c r="BU7" s="36">
        <v>51.56</v>
      </c>
      <c r="BV7" s="36">
        <v>51.03</v>
      </c>
      <c r="BW7" s="36">
        <v>50.9</v>
      </c>
      <c r="BX7" s="36">
        <v>50.82</v>
      </c>
      <c r="BY7" s="36">
        <v>52.19</v>
      </c>
      <c r="BZ7" s="36">
        <v>52.78</v>
      </c>
      <c r="CA7" s="36">
        <v>688.12</v>
      </c>
      <c r="CB7" s="36">
        <v>717.38</v>
      </c>
      <c r="CC7" s="36">
        <v>757</v>
      </c>
      <c r="CD7" s="36">
        <v>769.01</v>
      </c>
      <c r="CE7" s="36">
        <v>851.19</v>
      </c>
      <c r="CF7" s="36">
        <v>283.26</v>
      </c>
      <c r="CG7" s="36">
        <v>289.60000000000002</v>
      </c>
      <c r="CH7" s="36">
        <v>293.27</v>
      </c>
      <c r="CI7" s="36">
        <v>300.52</v>
      </c>
      <c r="CJ7" s="36">
        <v>296.14</v>
      </c>
      <c r="CK7" s="36">
        <v>289.81</v>
      </c>
      <c r="CL7" s="36">
        <v>64.42</v>
      </c>
      <c r="CM7" s="36">
        <v>64.42</v>
      </c>
      <c r="CN7" s="36">
        <v>64.42</v>
      </c>
      <c r="CO7" s="36">
        <v>64.42</v>
      </c>
      <c r="CP7" s="36">
        <v>39.6</v>
      </c>
      <c r="CQ7" s="36">
        <v>55.2</v>
      </c>
      <c r="CR7" s="36">
        <v>54.74</v>
      </c>
      <c r="CS7" s="36">
        <v>53.78</v>
      </c>
      <c r="CT7" s="36">
        <v>53.24</v>
      </c>
      <c r="CU7" s="36">
        <v>52.31</v>
      </c>
      <c r="CV7" s="36">
        <v>52.74</v>
      </c>
      <c r="CW7" s="36">
        <v>73.7</v>
      </c>
      <c r="CX7" s="36">
        <v>73.63</v>
      </c>
      <c r="CY7" s="36">
        <v>75.03</v>
      </c>
      <c r="CZ7" s="36">
        <v>76.58</v>
      </c>
      <c r="DA7" s="36">
        <v>77.06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2017-02-14T06:27:25Z</cp:lastPrinted>
  <dcterms:created xsi:type="dcterms:W3CDTF">2017-02-08T03:15:04Z</dcterms:created>
  <dcterms:modified xsi:type="dcterms:W3CDTF">2017-02-21T04:18:54Z</dcterms:modified>
  <cp:category/>
</cp:coreProperties>
</file>