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P6" i="5"/>
  <c r="Z10" i="4" s="1"/>
  <c r="O6" i="5"/>
  <c r="R10" i="4" s="1"/>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J10" i="4"/>
  <c r="B10" i="4"/>
  <c r="AQ8" i="4"/>
  <c r="AI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<sst xmlns="http://schemas.openxmlformats.org/spreadsheetml/2006/main" count="217" uniqueCount="107">
  <si>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</si>
  <si>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</si>
  <si>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</si>
  <si>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</si>
  <si>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</si>
  <si>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</si>
  <si>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</si>
  <si>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</si>
  <si>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</si>
  <si>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</si>
  <si>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</si>
  <si>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</si>
  <si>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</si>
  <si>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</si>
  <si>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</si>
  <si>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</si>
  <si>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</si>
  <si>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</si>
  <si>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</si>
  <si>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</si>
  <si>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</si>
  <si>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</si>
  <si>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</si>
  <si>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</si>
  <si>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</si>
  <si>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</si>
  <si>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</si>
  <si>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</si>
  <si>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</si>
  <si>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</si>
  <si>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</si>
  <si>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</si>
  <si>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</si>
  <si>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</si>
  <si>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</si>
  <si>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</si>
  <si>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</si>
  <si>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</si>
  <si>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</si>
  <si>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</si>
  <si>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</si>
  <si>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</si>
  <si>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</si>
  <si>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</si>
  <si>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</si>
  <si>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</si>
  <si>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</si>
  <si>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</si>
  <si>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</si>
  <si>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</si>
  <si>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</si>
  <si>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</si>
  <si>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</si>
  <si>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</si>
  <si>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</si>
  <si>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</si>
  <si>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</si>
  <si>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</si>
  <si>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</si>
  <si>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</si>
  <si>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</si>
  <si>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</si>
  <si>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</si>
  <si>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</si>
  <si>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</si>
  <si>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</si>
  <si>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</si>
  <si>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</si>
  <si>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</si>
  <si>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</si>
  <si>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</si>
  <si>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</si>
  <si>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</si>
  <si>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</si>
  <si>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</si>
  <si>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</si>
  <si>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</si>
  <si>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</si>
  <si>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</si>
  <si>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</si>
  <si>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</si>
  <si>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</si>
  <si>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</si>
  <si>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</si>
  <si>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</si>
  <si>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</si>
  <si>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</si>
  <si>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</si>
  <si>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</si>
  <si>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</si>
  <si>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</si>
  <si>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</si>
  <si>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</si>
  <si>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砥部町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</si>
  <si>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</si>
  <si>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</si>
  <si>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</si>
  <si>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</si>
  <si>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</si>
  <si>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</si>
  <si>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</si>
  <si>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</si>
  <si>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</si>
  <si>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</si>
  <si>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27年度は第8次拡張事業で、多額の費用を投入し電気計装等の改修を行ったため、除却費が増加し、例年に比べて収益が減少した。除却費の増加の理由は、電気計装等の耐用年数が経過する前の更新だったことにより資産価値の残存分がすべて費用として計上されたためである。除却費の増加が経常収支比率や料金回収率の低下につながったと考えられ、平成28年度についても多額の除却費が見込まれているため収益については赤字であるが、平成29年度以降については黒字見込みである。
　企業債残高対給水収益比率については、他団体と比較すると多くなっており、企業債に頼る割合が多いことを示しているが、償還年数を長くすることで、単年度あたりの費用を低く抑えている。
　流動資産比率については、他団体と比較するとやや低い。また、第8次拡張事業による電気計装等の償還年数の少ない借入れを予定しており、今後流動負債の額が増加すると見込まれ、流動資産比率の悪化が懸念される。今以上に減少することがないように補助金の活用や適切な企業債の発行、一般会計よりの繰り入れなど、今後の事業に見合うものを活用していきたい。
　今後策定する経営戦略においては、料金改定、施設の耐震化、老朽管の改修など問題も少なくないが、中長期的に健全経営が行えるよう、職員一丸となって努力したい。</t>
    <rPh sb="534" eb="535">
      <t>テキ</t>
    </rPh>
    <phoneticPr fontId="4"/>
  </si>
  <si>
    <t>　漏水箇所の多い老朽管から改修工事を実施したこと及び、第2、第3水源地の井戸の改修工事に伴う取水口の洗浄が完了したことにより、有収率の向上が図られた。来年度は給水区域全域で漏水調査を実施し、漏水箇所の発見及び早期改修に努め、なお一層の有収率向上を図りたい。今後も配水管の布設年の確認や定期的な漏水調査により、適切な改修工事が実施されるよう長期的な計画を策定する必要があると考える。
　実質ダウンサイジング化である第8次拡張事業が平成29年度に完了するが、今後はより安心・安全な飲料水の提供に加えて、施設利用率の向上も図られると考える。</t>
    <rPh sb="1" eb="3">
      <t>ロウスイ</t>
    </rPh>
    <rPh sb="3" eb="5">
      <t>カショ</t>
    </rPh>
    <rPh sb="6" eb="7">
      <t>オオ</t>
    </rPh>
    <rPh sb="8" eb="10">
      <t>ロウキュウ</t>
    </rPh>
    <rPh sb="10" eb="11">
      <t>カン</t>
    </rPh>
    <rPh sb="13" eb="15">
      <t>カイシュウ</t>
    </rPh>
    <rPh sb="15" eb="17">
      <t>コウジ</t>
    </rPh>
    <rPh sb="18" eb="20">
      <t>ジッシ</t>
    </rPh>
    <rPh sb="24" eb="25">
      <t>オヨ</t>
    </rPh>
    <rPh sb="27" eb="28">
      <t>ダイ</t>
    </rPh>
    <rPh sb="30" eb="31">
      <t>ダイ</t>
    </rPh>
    <rPh sb="32" eb="35">
      <t>スイゲンチ</t>
    </rPh>
    <rPh sb="36" eb="38">
      <t>イド</t>
    </rPh>
    <rPh sb="39" eb="41">
      <t>カイシュウ</t>
    </rPh>
    <rPh sb="41" eb="43">
      <t>コウジ</t>
    </rPh>
    <rPh sb="44" eb="45">
      <t>トモナ</t>
    </rPh>
    <rPh sb="46" eb="49">
      <t>シュスイコウ</t>
    </rPh>
    <rPh sb="50" eb="52">
      <t>センジョウ</t>
    </rPh>
    <rPh sb="53" eb="55">
      <t>カンリョウ</t>
    </rPh>
    <rPh sb="63" eb="65">
      <t>ユウシュウ</t>
    </rPh>
    <rPh sb="65" eb="66">
      <t>リツ</t>
    </rPh>
    <rPh sb="67" eb="69">
      <t>コウジョウ</t>
    </rPh>
    <rPh sb="70" eb="71">
      <t>ハカ</t>
    </rPh>
    <rPh sb="75" eb="78">
      <t>ライネンド</t>
    </rPh>
    <rPh sb="79" eb="81">
      <t>キュウスイ</t>
    </rPh>
    <rPh sb="81" eb="83">
      <t>クイキ</t>
    </rPh>
    <rPh sb="83" eb="85">
      <t>ゼンイキ</t>
    </rPh>
    <rPh sb="86" eb="88">
      <t>ロウスイ</t>
    </rPh>
    <rPh sb="88" eb="90">
      <t>チョウサ</t>
    </rPh>
    <rPh sb="91" eb="93">
      <t>ジッシ</t>
    </rPh>
    <rPh sb="95" eb="97">
      <t>ロウスイ</t>
    </rPh>
    <rPh sb="97" eb="99">
      <t>カショ</t>
    </rPh>
    <rPh sb="100" eb="102">
      <t>ハッケン</t>
    </rPh>
    <rPh sb="102" eb="103">
      <t>オヨ</t>
    </rPh>
    <rPh sb="104" eb="106">
      <t>ソウキ</t>
    </rPh>
    <rPh sb="106" eb="108">
      <t>カイシュウ</t>
    </rPh>
    <rPh sb="109" eb="110">
      <t>ツト</t>
    </rPh>
    <rPh sb="114" eb="116">
      <t>イッソウ</t>
    </rPh>
    <rPh sb="117" eb="119">
      <t>ユウシュウ</t>
    </rPh>
    <rPh sb="119" eb="120">
      <t>リツ</t>
    </rPh>
    <rPh sb="120" eb="122">
      <t>コウジョウ</t>
    </rPh>
    <rPh sb="123" eb="124">
      <t>ハカ</t>
    </rPh>
    <rPh sb="128" eb="130">
      <t>コンゴ</t>
    </rPh>
    <rPh sb="131" eb="134">
      <t>ハイスイカン</t>
    </rPh>
    <rPh sb="135" eb="137">
      <t>フセツ</t>
    </rPh>
    <rPh sb="137" eb="138">
      <t>ネン</t>
    </rPh>
    <rPh sb="139" eb="141">
      <t>カクニン</t>
    </rPh>
    <rPh sb="142" eb="145">
      <t>テイキテキ</t>
    </rPh>
    <rPh sb="146" eb="148">
      <t>ロウスイ</t>
    </rPh>
    <rPh sb="148" eb="150">
      <t>チョウサ</t>
    </rPh>
    <rPh sb="154" eb="156">
      <t>テキセツ</t>
    </rPh>
    <rPh sb="157" eb="159">
      <t>カイシュウ</t>
    </rPh>
    <rPh sb="159" eb="161">
      <t>コウジ</t>
    </rPh>
    <rPh sb="162" eb="164">
      <t>ジッシ</t>
    </rPh>
    <rPh sb="180" eb="182">
      <t>ヒツヨウ</t>
    </rPh>
    <rPh sb="186" eb="187">
      <t>カンガ</t>
    </rPh>
    <rPh sb="192" eb="194">
      <t>ジッシツ</t>
    </rPh>
    <rPh sb="202" eb="203">
      <t>カ</t>
    </rPh>
    <rPh sb="206" eb="207">
      <t>ダイ</t>
    </rPh>
    <rPh sb="208" eb="209">
      <t>ジ</t>
    </rPh>
    <rPh sb="209" eb="211">
      <t>カクチョウ</t>
    </rPh>
    <rPh sb="211" eb="213">
      <t>ジギョウ</t>
    </rPh>
    <rPh sb="214" eb="216">
      <t>ヘイセイ</t>
    </rPh>
    <rPh sb="218" eb="220">
      <t>ネンド</t>
    </rPh>
    <rPh sb="221" eb="223">
      <t>カンリョウ</t>
    </rPh>
    <rPh sb="227" eb="229">
      <t>コンゴ</t>
    </rPh>
    <rPh sb="232" eb="234">
      <t>アンシン</t>
    </rPh>
    <rPh sb="235" eb="237">
      <t>アンゼン</t>
    </rPh>
    <rPh sb="238" eb="241">
      <t>インリョウスイ</t>
    </rPh>
    <rPh sb="242" eb="244">
      <t>テイキョウ</t>
    </rPh>
    <rPh sb="245" eb="246">
      <t>クワ</t>
    </rPh>
    <rPh sb="249" eb="251">
      <t>シセツ</t>
    </rPh>
    <rPh sb="251" eb="254">
      <t>リヨウリツ</t>
    </rPh>
    <rPh sb="255" eb="257">
      <t>コウジョウ</t>
    </rPh>
    <rPh sb="258" eb="259">
      <t>ハカ</t>
    </rPh>
    <rPh sb="263" eb="264">
      <t>カンガ</t>
    </rPh>
    <phoneticPr fontId="4"/>
  </si>
  <si>
    <t>　現在健全経営が行われているが、今後は老朽管の改修工事に加え、平成29年度完成の第8次拡張工事・耐震化診断により必要となった配水池の耐震化工事等、巨額な費用を要する大規模工事を実施していかなくてはいけない状況である。
　他団体と比較してもかなり安価な給水原価に頼りながら続けてきたが、費用投入し取得した資産に対する償還金の増額及び減価償却費の急増等、今後の費用増額は避けられないと考える。
　こういった状況の中で、今後とも長期的に安心・安全な飲料水を安定して提供できるよう、適当な時期での料金改定、中長期にわたる耐震化計画、高度な技術系専門職員の育成も含めた、経営戦略の策定に努める。</t>
    <rPh sb="1" eb="3">
      <t>ゲンザイ</t>
    </rPh>
    <rPh sb="3" eb="5">
      <t>ケンゼン</t>
    </rPh>
    <rPh sb="5" eb="7">
      <t>ケイエイ</t>
    </rPh>
    <rPh sb="8" eb="9">
      <t>オコナ</t>
    </rPh>
    <rPh sb="16" eb="18">
      <t>コンゴ</t>
    </rPh>
    <rPh sb="19" eb="21">
      <t>ロウキュウ</t>
    </rPh>
    <rPh sb="21" eb="22">
      <t>カン</t>
    </rPh>
    <rPh sb="23" eb="25">
      <t>カイシュウ</t>
    </rPh>
    <rPh sb="25" eb="27">
      <t>コウジ</t>
    </rPh>
    <rPh sb="28" eb="29">
      <t>クワ</t>
    </rPh>
    <rPh sb="31" eb="33">
      <t>ヘイセイ</t>
    </rPh>
    <rPh sb="35" eb="37">
      <t>ネンド</t>
    </rPh>
    <rPh sb="37" eb="39">
      <t>カンセイ</t>
    </rPh>
    <rPh sb="40" eb="41">
      <t>ダイ</t>
    </rPh>
    <rPh sb="42" eb="43">
      <t>ジ</t>
    </rPh>
    <rPh sb="43" eb="45">
      <t>カクチョウ</t>
    </rPh>
    <rPh sb="45" eb="47">
      <t>コウジ</t>
    </rPh>
    <rPh sb="48" eb="51">
      <t>タイシンカ</t>
    </rPh>
    <rPh sb="51" eb="53">
      <t>シンダン</t>
    </rPh>
    <rPh sb="56" eb="58">
      <t>ヒツヨウ</t>
    </rPh>
    <rPh sb="62" eb="65">
      <t>ハイスイチ</t>
    </rPh>
    <rPh sb="66" eb="69">
      <t>タイシンカ</t>
    </rPh>
    <rPh sb="69" eb="71">
      <t>コウジ</t>
    </rPh>
    <rPh sb="71" eb="72">
      <t>トウ</t>
    </rPh>
    <rPh sb="73" eb="75">
      <t>キョガク</t>
    </rPh>
    <rPh sb="76" eb="78">
      <t>ヒヨウ</t>
    </rPh>
    <rPh sb="79" eb="80">
      <t>ヨウ</t>
    </rPh>
    <rPh sb="82" eb="85">
      <t>ダイキボ</t>
    </rPh>
    <rPh sb="85" eb="87">
      <t>コウジ</t>
    </rPh>
    <rPh sb="88" eb="90">
      <t>ジッシ</t>
    </rPh>
    <rPh sb="102" eb="104">
      <t>ジョウキョウ</t>
    </rPh>
    <rPh sb="110" eb="111">
      <t>タ</t>
    </rPh>
    <rPh sb="111" eb="113">
      <t>ダンタイ</t>
    </rPh>
    <rPh sb="114" eb="116">
      <t>ヒカク</t>
    </rPh>
    <rPh sb="122" eb="124">
      <t>アンカ</t>
    </rPh>
    <rPh sb="125" eb="127">
      <t>キュウスイ</t>
    </rPh>
    <rPh sb="127" eb="129">
      <t>ゲンカ</t>
    </rPh>
    <rPh sb="130" eb="131">
      <t>タヨ</t>
    </rPh>
    <rPh sb="135" eb="136">
      <t>ツヅ</t>
    </rPh>
    <rPh sb="142" eb="144">
      <t>ヒヨウ</t>
    </rPh>
    <rPh sb="144" eb="146">
      <t>トウニュウ</t>
    </rPh>
    <rPh sb="147" eb="149">
      <t>シュトク</t>
    </rPh>
    <rPh sb="151" eb="153">
      <t>シサン</t>
    </rPh>
    <rPh sb="154" eb="155">
      <t>タイ</t>
    </rPh>
    <rPh sb="157" eb="160">
      <t>ショウカンキン</t>
    </rPh>
    <rPh sb="161" eb="163">
      <t>ゾウガク</t>
    </rPh>
    <rPh sb="163" eb="164">
      <t>オヨ</t>
    </rPh>
    <rPh sb="165" eb="167">
      <t>ゲンカ</t>
    </rPh>
    <rPh sb="167" eb="169">
      <t>ショウキャク</t>
    </rPh>
    <rPh sb="169" eb="170">
      <t>ヒ</t>
    </rPh>
    <rPh sb="171" eb="173">
      <t>キュウゾウ</t>
    </rPh>
    <rPh sb="173" eb="174">
      <t>トウ</t>
    </rPh>
    <rPh sb="175" eb="177">
      <t>コンゴ</t>
    </rPh>
    <rPh sb="178" eb="180">
      <t>ヒヨウ</t>
    </rPh>
    <rPh sb="180" eb="182">
      <t>ゾウガク</t>
    </rPh>
    <rPh sb="183" eb="184">
      <t>サ</t>
    </rPh>
    <rPh sb="190" eb="191">
      <t>カンガ</t>
    </rPh>
    <rPh sb="201" eb="203">
      <t>ジョウキョウ</t>
    </rPh>
    <rPh sb="204" eb="205">
      <t>ナカ</t>
    </rPh>
    <rPh sb="207" eb="209">
      <t>コンゴ</t>
    </rPh>
    <rPh sb="211" eb="214">
      <t>チョウキテキ</t>
    </rPh>
    <rPh sb="215" eb="217">
      <t>アンシン</t>
    </rPh>
    <rPh sb="218" eb="220">
      <t>アンゼン</t>
    </rPh>
    <rPh sb="221" eb="224">
      <t>インリョウスイ</t>
    </rPh>
    <rPh sb="225" eb="227">
      <t>アンテイ</t>
    </rPh>
    <rPh sb="229" eb="231">
      <t>テイキョウ</t>
    </rPh>
    <rPh sb="237" eb="239">
      <t>テキトウ</t>
    </rPh>
    <rPh sb="240" eb="242">
      <t>ジキ</t>
    </rPh>
    <rPh sb="244" eb="246">
      <t>リョウキン</t>
    </rPh>
    <rPh sb="246" eb="248">
      <t>カイテイ</t>
    </rPh>
    <rPh sb="249" eb="250">
      <t>ナカ</t>
    </rPh>
    <rPh sb="250" eb="252">
      <t>チョウキ</t>
    </rPh>
    <rPh sb="256" eb="259">
      <t>タイシンカ</t>
    </rPh>
    <rPh sb="259" eb="261">
      <t>ケイカク</t>
    </rPh>
    <rPh sb="262" eb="264">
      <t>コウド</t>
    </rPh>
    <rPh sb="265" eb="268">
      <t>ギジュツケイ</t>
    </rPh>
    <rPh sb="268" eb="270">
      <t>センモン</t>
    </rPh>
    <rPh sb="270" eb="272">
      <t>ショクイン</t>
    </rPh>
    <rPh sb="273" eb="275">
      <t>イクセイ</t>
    </rPh>
    <rPh sb="276" eb="277">
      <t>フク</t>
    </rPh>
    <rPh sb="280" eb="282">
      <t>ケイエイ</t>
    </rPh>
    <rPh sb="282" eb="284">
      <t>センリャク</t>
    </rPh>
    <rPh sb="285" eb="287">
      <t>サクテイ</t>
    </rPh>
    <rPh sb="288" eb="28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</si>
</sst>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0.86</c:v>
                </c:pt>
                <c:pt idx="1">
                  <c:v>1.77</c:v>
                </c:pt>
                <c:pt idx="2">
                  <c:v>1.64</c:v>
                </c:pt>
                <c:pt idx="3">
                  <c:v>1.89</c:v>
                </c:pt>
                <c:pt idx="4" formatCode="#,##0.00;&quot;△&quot;#,##0.00">
                  <c:v>0</c:v>
                </c:pt>
              </c:numCache>
            </c:numRef>
          </c:val>
        </c:ser>
        <c:dLbls>
          <c:showLegendKey val="0"/>
          <c:showVal val="0"/>
          <c:showCatName val="0"/>
          <c:showSerName val="0"/>
          <c:showPercent val="0"/>
          <c:showBubbleSize val="0"/>
        </c:dLbls>
        <c:gapWidth val="150"/>
        <c:axId val="158370048"/>
        <c:axId val="15837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58370048"/>
        <c:axId val="158376320"/>
      </c:lineChart>
      <c:dateAx>
        <c:axId val="158370048"/>
        <c:scaling>
          <c:orientation val="minMax"/>
        </c:scaling>
        <c:delete val="1"/>
        <c:axPos val="b"/>
        <c:numFmt formatCode="ge" sourceLinked="1"/>
        <c:majorTickMark val="none"/>
        <c:minorTickMark val="none"/>
        <c:tickLblPos val="none"/>
        <c:crossAx val="158376320"/>
        <c:crosses val="autoZero"/>
        <c:auto val="1"/>
        <c:lblOffset val="100"/>
        <c:baseTimeUnit val="years"/>
      </c:dateAx>
      <c:valAx>
        <c:axId val="15837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57.68</c:v>
                </c:pt>
                <c:pt idx="1">
                  <c:v>54.7</c:v>
                </c:pt>
                <c:pt idx="2">
                  <c:v>56.62</c:v>
                </c:pt>
                <c:pt idx="3">
                  <c:v>55.38</c:v>
                </c:pt>
                <c:pt idx="4">
                  <c:v>53.71</c:v>
                </c:pt>
              </c:numCache>
            </c:numRef>
          </c:val>
        </c:ser>
        <c:dLbls>
          <c:showLegendKey val="0"/>
          <c:showVal val="0"/>
          <c:showCatName val="0"/>
          <c:showSerName val="0"/>
          <c:showPercent val="0"/>
          <c:showBubbleSize val="0"/>
        </c:dLbls>
        <c:gapWidth val="150"/>
        <c:axId val="167606912"/>
        <c:axId val="16763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67606912"/>
        <c:axId val="167633664"/>
      </c:lineChart>
      <c:dateAx>
        <c:axId val="167606912"/>
        <c:scaling>
          <c:orientation val="minMax"/>
        </c:scaling>
        <c:delete val="1"/>
        <c:axPos val="b"/>
        <c:numFmt formatCode="ge" sourceLinked="1"/>
        <c:majorTickMark val="none"/>
        <c:minorTickMark val="none"/>
        <c:tickLblPos val="none"/>
        <c:crossAx val="167633664"/>
        <c:crosses val="autoZero"/>
        <c:auto val="1"/>
        <c:lblOffset val="100"/>
        <c:baseTimeUnit val="years"/>
      </c:dateAx>
      <c:valAx>
        <c:axId val="16763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60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80.05</c:v>
                </c:pt>
                <c:pt idx="1">
                  <c:v>83.73</c:v>
                </c:pt>
                <c:pt idx="2">
                  <c:v>80.31</c:v>
                </c:pt>
                <c:pt idx="3">
                  <c:v>79.67</c:v>
                </c:pt>
                <c:pt idx="4">
                  <c:v>83.22</c:v>
                </c:pt>
              </c:numCache>
            </c:numRef>
          </c:val>
        </c:ser>
        <c:dLbls>
          <c:showLegendKey val="0"/>
          <c:showVal val="0"/>
          <c:showCatName val="0"/>
          <c:showSerName val="0"/>
          <c:showPercent val="0"/>
          <c:showBubbleSize val="0"/>
        </c:dLbls>
        <c:gapWidth val="150"/>
        <c:axId val="167644160"/>
        <c:axId val="16765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67644160"/>
        <c:axId val="167654528"/>
      </c:lineChart>
      <c:dateAx>
        <c:axId val="167644160"/>
        <c:scaling>
          <c:orientation val="minMax"/>
        </c:scaling>
        <c:delete val="1"/>
        <c:axPos val="b"/>
        <c:numFmt formatCode="ge" sourceLinked="1"/>
        <c:majorTickMark val="none"/>
        <c:minorTickMark val="none"/>
        <c:tickLblPos val="none"/>
        <c:crossAx val="167654528"/>
        <c:crosses val="autoZero"/>
        <c:auto val="1"/>
        <c:lblOffset val="100"/>
        <c:baseTimeUnit val="years"/>
      </c:dateAx>
      <c:valAx>
        <c:axId val="16765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6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107.83</c:v>
                </c:pt>
                <c:pt idx="1">
                  <c:v>104.29</c:v>
                </c:pt>
                <c:pt idx="2">
                  <c:v>106.12</c:v>
                </c:pt>
                <c:pt idx="3">
                  <c:v>109.69</c:v>
                </c:pt>
                <c:pt idx="4">
                  <c:v>103.69</c:v>
                </c:pt>
              </c:numCache>
            </c:numRef>
          </c:val>
        </c:ser>
        <c:dLbls>
          <c:showLegendKey val="0"/>
          <c:showVal val="0"/>
          <c:showCatName val="0"/>
          <c:showSerName val="0"/>
          <c:showPercent val="0"/>
          <c:showBubbleSize val="0"/>
        </c:dLbls>
        <c:gapWidth val="150"/>
        <c:axId val="158541696"/>
        <c:axId val="15855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58541696"/>
        <c:axId val="158552064"/>
      </c:lineChart>
      <c:dateAx>
        <c:axId val="158541696"/>
        <c:scaling>
          <c:orientation val="minMax"/>
        </c:scaling>
        <c:delete val="1"/>
        <c:axPos val="b"/>
        <c:numFmt formatCode="ge" sourceLinked="1"/>
        <c:majorTickMark val="none"/>
        <c:minorTickMark val="none"/>
        <c:tickLblPos val="none"/>
        <c:crossAx val="158552064"/>
        <c:crosses val="autoZero"/>
        <c:auto val="1"/>
        <c:lblOffset val="100"/>
        <c:baseTimeUnit val="years"/>
      </c:dateAx>
      <c:valAx>
        <c:axId val="158552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5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35.1</c:v>
                </c:pt>
                <c:pt idx="1">
                  <c:v>36.58</c:v>
                </c:pt>
                <c:pt idx="2">
                  <c:v>37.92</c:v>
                </c:pt>
                <c:pt idx="3">
                  <c:v>47.47</c:v>
                </c:pt>
                <c:pt idx="4">
                  <c:v>47.27</c:v>
                </c:pt>
              </c:numCache>
            </c:numRef>
          </c:val>
        </c:ser>
        <c:dLbls>
          <c:showLegendKey val="0"/>
          <c:showVal val="0"/>
          <c:showCatName val="0"/>
          <c:showSerName val="0"/>
          <c:showPercent val="0"/>
          <c:showBubbleSize val="0"/>
        </c:dLbls>
        <c:gapWidth val="150"/>
        <c:axId val="158582272"/>
        <c:axId val="15858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58582272"/>
        <c:axId val="158584192"/>
      </c:lineChart>
      <c:dateAx>
        <c:axId val="158582272"/>
        <c:scaling>
          <c:orientation val="minMax"/>
        </c:scaling>
        <c:delete val="1"/>
        <c:axPos val="b"/>
        <c:numFmt formatCode="ge" sourceLinked="1"/>
        <c:majorTickMark val="none"/>
        <c:minorTickMark val="none"/>
        <c:tickLblPos val="none"/>
        <c:crossAx val="158584192"/>
        <c:crosses val="autoZero"/>
        <c:auto val="1"/>
        <c:lblOffset val="100"/>
        <c:baseTimeUnit val="years"/>
      </c:dateAx>
      <c:valAx>
        <c:axId val="15858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676096"/>
        <c:axId val="15867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58676096"/>
        <c:axId val="158678016"/>
      </c:lineChart>
      <c:dateAx>
        <c:axId val="158676096"/>
        <c:scaling>
          <c:orientation val="minMax"/>
        </c:scaling>
        <c:delete val="1"/>
        <c:axPos val="b"/>
        <c:numFmt formatCode="ge" sourceLinked="1"/>
        <c:majorTickMark val="none"/>
        <c:minorTickMark val="none"/>
        <c:tickLblPos val="none"/>
        <c:crossAx val="158678016"/>
        <c:crosses val="autoZero"/>
        <c:auto val="1"/>
        <c:lblOffset val="100"/>
        <c:baseTimeUnit val="years"/>
      </c:dateAx>
      <c:valAx>
        <c:axId val="1586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782400"/>
        <c:axId val="15978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59782400"/>
        <c:axId val="159784320"/>
      </c:lineChart>
      <c:dateAx>
        <c:axId val="159782400"/>
        <c:scaling>
          <c:orientation val="minMax"/>
        </c:scaling>
        <c:delete val="1"/>
        <c:axPos val="b"/>
        <c:numFmt formatCode="ge" sourceLinked="1"/>
        <c:majorTickMark val="none"/>
        <c:minorTickMark val="none"/>
        <c:tickLblPos val="none"/>
        <c:crossAx val="159784320"/>
        <c:crosses val="autoZero"/>
        <c:auto val="1"/>
        <c:lblOffset val="100"/>
        <c:baseTimeUnit val="years"/>
      </c:dateAx>
      <c:valAx>
        <c:axId val="159784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2437.29</c:v>
                </c:pt>
                <c:pt idx="1">
                  <c:v>778.98</c:v>
                </c:pt>
                <c:pt idx="2">
                  <c:v>995.76</c:v>
                </c:pt>
                <c:pt idx="3">
                  <c:v>290.69</c:v>
                </c:pt>
                <c:pt idx="4">
                  <c:v>297.13</c:v>
                </c:pt>
              </c:numCache>
            </c:numRef>
          </c:val>
        </c:ser>
        <c:dLbls>
          <c:showLegendKey val="0"/>
          <c:showVal val="0"/>
          <c:showCatName val="0"/>
          <c:showSerName val="0"/>
          <c:showPercent val="0"/>
          <c:showBubbleSize val="0"/>
        </c:dLbls>
        <c:gapWidth val="150"/>
        <c:axId val="159806592"/>
        <c:axId val="15980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59806592"/>
        <c:axId val="159808512"/>
      </c:lineChart>
      <c:dateAx>
        <c:axId val="159806592"/>
        <c:scaling>
          <c:orientation val="minMax"/>
        </c:scaling>
        <c:delete val="1"/>
        <c:axPos val="b"/>
        <c:numFmt formatCode="ge" sourceLinked="1"/>
        <c:majorTickMark val="none"/>
        <c:minorTickMark val="none"/>
        <c:tickLblPos val="none"/>
        <c:crossAx val="159808512"/>
        <c:crosses val="autoZero"/>
        <c:auto val="1"/>
        <c:lblOffset val="100"/>
        <c:baseTimeUnit val="years"/>
      </c:dateAx>
      <c:valAx>
        <c:axId val="159808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80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519.96</c:v>
                </c:pt>
                <c:pt idx="1">
                  <c:v>503.17</c:v>
                </c:pt>
                <c:pt idx="2">
                  <c:v>481.74</c:v>
                </c:pt>
                <c:pt idx="3">
                  <c:v>505.2</c:v>
                </c:pt>
                <c:pt idx="4">
                  <c:v>505.81</c:v>
                </c:pt>
              </c:numCache>
            </c:numRef>
          </c:val>
        </c:ser>
        <c:dLbls>
          <c:showLegendKey val="0"/>
          <c:showVal val="0"/>
          <c:showCatName val="0"/>
          <c:showSerName val="0"/>
          <c:showPercent val="0"/>
          <c:showBubbleSize val="0"/>
        </c:dLbls>
        <c:gapWidth val="150"/>
        <c:axId val="159843072"/>
        <c:axId val="1598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59843072"/>
        <c:axId val="159844992"/>
      </c:lineChart>
      <c:dateAx>
        <c:axId val="159843072"/>
        <c:scaling>
          <c:orientation val="minMax"/>
        </c:scaling>
        <c:delete val="1"/>
        <c:axPos val="b"/>
        <c:numFmt formatCode="ge" sourceLinked="1"/>
        <c:majorTickMark val="none"/>
        <c:minorTickMark val="none"/>
        <c:tickLblPos val="none"/>
        <c:crossAx val="159844992"/>
        <c:crosses val="autoZero"/>
        <c:auto val="1"/>
        <c:lblOffset val="100"/>
        <c:baseTimeUnit val="years"/>
      </c:dateAx>
      <c:valAx>
        <c:axId val="159844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84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105.61</c:v>
                </c:pt>
                <c:pt idx="1">
                  <c:v>102.59</c:v>
                </c:pt>
                <c:pt idx="2">
                  <c:v>103.78</c:v>
                </c:pt>
                <c:pt idx="3">
                  <c:v>108.53</c:v>
                </c:pt>
                <c:pt idx="4">
                  <c:v>101.44</c:v>
                </c:pt>
              </c:numCache>
            </c:numRef>
          </c:val>
        </c:ser>
        <c:dLbls>
          <c:showLegendKey val="0"/>
          <c:showVal val="0"/>
          <c:showCatName val="0"/>
          <c:showSerName val="0"/>
          <c:showPercent val="0"/>
          <c:showBubbleSize val="0"/>
        </c:dLbls>
        <c:gapWidth val="150"/>
        <c:axId val="159887744"/>
        <c:axId val="15988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59887744"/>
        <c:axId val="159889664"/>
      </c:lineChart>
      <c:dateAx>
        <c:axId val="159887744"/>
        <c:scaling>
          <c:orientation val="minMax"/>
        </c:scaling>
        <c:delete val="1"/>
        <c:axPos val="b"/>
        <c:numFmt formatCode="ge" sourceLinked="1"/>
        <c:majorTickMark val="none"/>
        <c:minorTickMark val="none"/>
        <c:tickLblPos val="none"/>
        <c:crossAx val="159889664"/>
        <c:crosses val="autoZero"/>
        <c:auto val="1"/>
        <c:lblOffset val="100"/>
        <c:baseTimeUnit val="years"/>
      </c:dateAx>
      <c:valAx>
        <c:axId val="15988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8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113.67</c:v>
                </c:pt>
                <c:pt idx="1">
                  <c:v>115.75</c:v>
                </c:pt>
                <c:pt idx="2">
                  <c:v>115.72</c:v>
                </c:pt>
                <c:pt idx="3">
                  <c:v>109.43</c:v>
                </c:pt>
                <c:pt idx="4">
                  <c:v>115.34</c:v>
                </c:pt>
              </c:numCache>
            </c:numRef>
          </c:val>
        </c:ser>
        <c:dLbls>
          <c:showLegendKey val="0"/>
          <c:showVal val="0"/>
          <c:showCatName val="0"/>
          <c:showSerName val="0"/>
          <c:showPercent val="0"/>
          <c:showBubbleSize val="0"/>
        </c:dLbls>
        <c:gapWidth val="150"/>
        <c:axId val="167583104"/>
        <c:axId val="16759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67583104"/>
        <c:axId val="167593472"/>
      </c:lineChart>
      <c:dateAx>
        <c:axId val="167583104"/>
        <c:scaling>
          <c:orientation val="minMax"/>
        </c:scaling>
        <c:delete val="1"/>
        <c:axPos val="b"/>
        <c:numFmt formatCode="ge" sourceLinked="1"/>
        <c:majorTickMark val="none"/>
        <c:minorTickMark val="none"/>
        <c:tickLblPos val="none"/>
        <c:crossAx val="167593472"/>
        <c:crosses val="autoZero"/>
        <c:auto val="1"/>
        <c:lblOffset val="100"/>
        <c:baseTimeUnit val="years"/>
      </c:dateAx>
      <c:valAx>
        <c:axId val="16759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5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砥部町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21612</v>
      </c>
      <c r="AJ8" s="56"/>
      <c r="AK8" s="56"/>
      <c r="AL8" s="56"/>
      <c r="AM8" s="56"/>
      <c r="AN8" s="56"/>
      <c r="AO8" s="56"/>
      <c r="AP8" s="57"/>
      <c r="AQ8" s="47">
        <f>データ!R6</f>
        <v>101.59</v>
      </c>
      <c r="AR8" s="47"/>
      <c r="AS8" s="47"/>
      <c r="AT8" s="47"/>
      <c r="AU8" s="47"/>
      <c r="AV8" s="47"/>
      <c r="AW8" s="47"/>
      <c r="AX8" s="47"/>
      <c r="AY8" s="47">
        <f>データ!S6</f>
        <v>212.74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58.3</v>
      </c>
      <c r="K10" s="47"/>
      <c r="L10" s="47"/>
      <c r="M10" s="47"/>
      <c r="N10" s="47"/>
      <c r="O10" s="47"/>
      <c r="P10" s="47"/>
      <c r="Q10" s="47"/>
      <c r="R10" s="47">
        <f>データ!O6</f>
        <v>94.12</v>
      </c>
      <c r="S10" s="47"/>
      <c r="T10" s="47"/>
      <c r="U10" s="47"/>
      <c r="V10" s="47"/>
      <c r="W10" s="47"/>
      <c r="X10" s="47"/>
      <c r="Y10" s="47"/>
      <c r="Z10" s="78">
        <f>データ!P6</f>
        <v>2280</v>
      </c>
      <c r="AA10" s="78"/>
      <c r="AB10" s="78"/>
      <c r="AC10" s="78"/>
      <c r="AD10" s="78"/>
      <c r="AE10" s="78"/>
      <c r="AF10" s="78"/>
      <c r="AG10" s="78"/>
      <c r="AH10" s="2"/>
      <c r="AI10" s="78">
        <f>データ!T6</f>
        <v>20266</v>
      </c>
      <c r="AJ10" s="78"/>
      <c r="AK10" s="78"/>
      <c r="AL10" s="78"/>
      <c r="AM10" s="78"/>
      <c r="AN10" s="78"/>
      <c r="AO10" s="78"/>
      <c r="AP10" s="78"/>
      <c r="AQ10" s="47">
        <f>データ!U6</f>
        <v>11.84</v>
      </c>
      <c r="AR10" s="47"/>
      <c r="AS10" s="47"/>
      <c r="AT10" s="47"/>
      <c r="AU10" s="47"/>
      <c r="AV10" s="47"/>
      <c r="AW10" s="47"/>
      <c r="AX10" s="47"/>
      <c r="AY10" s="47">
        <f>データ!V6</f>
        <v>1711.66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384020</v>
      </c>
      <c r="D6" s="31">
        <f t="shared" si="3"/>
        <v>46</v>
      </c>
      <c r="E6" s="31">
        <f t="shared" si="3"/>
        <v>1</v>
      </c>
      <c r="F6" s="31">
        <f t="shared" si="3"/>
        <v>0</v>
      </c>
      <c r="G6" s="31">
        <f t="shared" si="3"/>
        <v>1</v>
      </c>
      <c r="H6" s="31" t="str">
        <f t="shared" si="3"/>
        <v>愛媛県　砥部町</v>
      </c>
      <c r="I6" s="31" t="str">
        <f t="shared" si="3"/>
        <v>法適用</v>
      </c>
      <c r="J6" s="31" t="str">
        <f t="shared" si="3"/>
        <v>水道事業</v>
      </c>
      <c r="K6" s="31" t="str">
        <f t="shared" si="3"/>
        <v>末端給水事業</v>
      </c>
      <c r="L6" s="31" t="str">
        <f t="shared" si="3"/>
        <v>A6</v>
      </c>
      <c r="M6" s="32" t="str">
        <f t="shared" si="3"/>
        <v>-</v>
      </c>
      <c r="N6" s="32">
        <f t="shared" si="3"/>
        <v>58.3</v>
      </c>
      <c r="O6" s="32">
        <f t="shared" si="3"/>
        <v>94.12</v>
      </c>
      <c r="P6" s="32">
        <f t="shared" si="3"/>
        <v>2280</v>
      </c>
      <c r="Q6" s="32">
        <f t="shared" si="3"/>
        <v>21612</v>
      </c>
      <c r="R6" s="32">
        <f t="shared" si="3"/>
        <v>101.59</v>
      </c>
      <c r="S6" s="32">
        <f t="shared" si="3"/>
        <v>212.74</v>
      </c>
      <c r="T6" s="32">
        <f t="shared" si="3"/>
        <v>20266</v>
      </c>
      <c r="U6" s="32">
        <f t="shared" si="3"/>
        <v>11.84</v>
      </c>
      <c r="V6" s="32">
        <f t="shared" si="3"/>
        <v>1711.66</v>
      </c>
      <c r="W6" s="33">
        <f>IF(W7="",NA(),W7)</f>
        <v>107.83</v>
      </c>
      <c r="X6" s="33">
        <f t="shared" ref="X6:AF6" si="4">IF(X7="",NA(),X7)</f>
        <v>104.29</v>
      </c>
      <c r="Y6" s="33">
        <f t="shared" si="4"/>
        <v>106.12</v>
      </c>
      <c r="Z6" s="33">
        <f t="shared" si="4"/>
        <v>109.69</v>
      </c>
      <c r="AA6" s="33">
        <f t="shared" si="4"/>
        <v>103.69</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2437.29</v>
      </c>
      <c r="AT6" s="33">
        <f t="shared" ref="AT6:BB6" si="6">IF(AT7="",NA(),AT7)</f>
        <v>778.98</v>
      </c>
      <c r="AU6" s="33">
        <f t="shared" si="6"/>
        <v>995.76</v>
      </c>
      <c r="AV6" s="33">
        <f t="shared" si="6"/>
        <v>290.69</v>
      </c>
      <c r="AW6" s="33">
        <f t="shared" si="6"/>
        <v>297.13</v>
      </c>
      <c r="AX6" s="33">
        <f t="shared" si="6"/>
        <v>995.5</v>
      </c>
      <c r="AY6" s="33">
        <f t="shared" si="6"/>
        <v>915.5</v>
      </c>
      <c r="AZ6" s="33">
        <f t="shared" si="6"/>
        <v>963.24</v>
      </c>
      <c r="BA6" s="33">
        <f t="shared" si="6"/>
        <v>381.53</v>
      </c>
      <c r="BB6" s="33">
        <f t="shared" si="6"/>
        <v>391.54</v>
      </c>
      <c r="BC6" s="32" t="str">
        <f>IF(BC7="","",IF(BC7="-","【-】","【"&amp;SUBSTITUTE(TEXT(BC7,"#,##0.00"),"-","△")&amp;"】"))</f>
        <v>【262.74】</v>
      </c>
      <c r="BD6" s="33">
        <f>IF(BD7="",NA(),BD7)</f>
        <v>519.96</v>
      </c>
      <c r="BE6" s="33">
        <f t="shared" ref="BE6:BM6" si="7">IF(BE7="",NA(),BE7)</f>
        <v>503.17</v>
      </c>
      <c r="BF6" s="33">
        <f t="shared" si="7"/>
        <v>481.74</v>
      </c>
      <c r="BG6" s="33">
        <f t="shared" si="7"/>
        <v>505.2</v>
      </c>
      <c r="BH6" s="33">
        <f t="shared" si="7"/>
        <v>505.81</v>
      </c>
      <c r="BI6" s="33">
        <f t="shared" si="7"/>
        <v>414.59</v>
      </c>
      <c r="BJ6" s="33">
        <f t="shared" si="7"/>
        <v>404.78</v>
      </c>
      <c r="BK6" s="33">
        <f t="shared" si="7"/>
        <v>400.38</v>
      </c>
      <c r="BL6" s="33">
        <f t="shared" si="7"/>
        <v>393.27</v>
      </c>
      <c r="BM6" s="33">
        <f t="shared" si="7"/>
        <v>386.97</v>
      </c>
      <c r="BN6" s="32" t="str">
        <f>IF(BN7="","",IF(BN7="-","【-】","【"&amp;SUBSTITUTE(TEXT(BN7,"#,##0.00"),"-","△")&amp;"】"))</f>
        <v>【276.38】</v>
      </c>
      <c r="BO6" s="33">
        <f>IF(BO7="",NA(),BO7)</f>
        <v>105.61</v>
      </c>
      <c r="BP6" s="33">
        <f t="shared" ref="BP6:BX6" si="8">IF(BP7="",NA(),BP7)</f>
        <v>102.59</v>
      </c>
      <c r="BQ6" s="33">
        <f t="shared" si="8"/>
        <v>103.78</v>
      </c>
      <c r="BR6" s="33">
        <f t="shared" si="8"/>
        <v>108.53</v>
      </c>
      <c r="BS6" s="33">
        <f t="shared" si="8"/>
        <v>101.44</v>
      </c>
      <c r="BT6" s="33">
        <f t="shared" si="8"/>
        <v>97.71</v>
      </c>
      <c r="BU6" s="33">
        <f t="shared" si="8"/>
        <v>98.07</v>
      </c>
      <c r="BV6" s="33">
        <f t="shared" si="8"/>
        <v>96.56</v>
      </c>
      <c r="BW6" s="33">
        <f t="shared" si="8"/>
        <v>100.47</v>
      </c>
      <c r="BX6" s="33">
        <f t="shared" si="8"/>
        <v>101.72</v>
      </c>
      <c r="BY6" s="32" t="str">
        <f>IF(BY7="","",IF(BY7="-","【-】","【"&amp;SUBSTITUTE(TEXT(BY7,"#,##0.00"),"-","△")&amp;"】"))</f>
        <v>【104.99】</v>
      </c>
      <c r="BZ6" s="33">
        <f>IF(BZ7="",NA(),BZ7)</f>
        <v>113.67</v>
      </c>
      <c r="CA6" s="33">
        <f t="shared" ref="CA6:CI6" si="9">IF(CA7="",NA(),CA7)</f>
        <v>115.75</v>
      </c>
      <c r="CB6" s="33">
        <f t="shared" si="9"/>
        <v>115.72</v>
      </c>
      <c r="CC6" s="33">
        <f t="shared" si="9"/>
        <v>109.43</v>
      </c>
      <c r="CD6" s="33">
        <f t="shared" si="9"/>
        <v>115.34</v>
      </c>
      <c r="CE6" s="33">
        <f t="shared" si="9"/>
        <v>173.56</v>
      </c>
      <c r="CF6" s="33">
        <f t="shared" si="9"/>
        <v>172.26</v>
      </c>
      <c r="CG6" s="33">
        <f t="shared" si="9"/>
        <v>177.14</v>
      </c>
      <c r="CH6" s="33">
        <f t="shared" si="9"/>
        <v>169.82</v>
      </c>
      <c r="CI6" s="33">
        <f t="shared" si="9"/>
        <v>168.2</v>
      </c>
      <c r="CJ6" s="32" t="str">
        <f>IF(CJ7="","",IF(CJ7="-","【-】","【"&amp;SUBSTITUTE(TEXT(CJ7,"#,##0.00"),"-","△")&amp;"】"))</f>
        <v>【163.72】</v>
      </c>
      <c r="CK6" s="33">
        <f>IF(CK7="",NA(),CK7)</f>
        <v>57.68</v>
      </c>
      <c r="CL6" s="33">
        <f t="shared" ref="CL6:CT6" si="10">IF(CL7="",NA(),CL7)</f>
        <v>54.7</v>
      </c>
      <c r="CM6" s="33">
        <f t="shared" si="10"/>
        <v>56.62</v>
      </c>
      <c r="CN6" s="33">
        <f t="shared" si="10"/>
        <v>55.38</v>
      </c>
      <c r="CO6" s="33">
        <f t="shared" si="10"/>
        <v>53.71</v>
      </c>
      <c r="CP6" s="33">
        <f t="shared" si="10"/>
        <v>55.84</v>
      </c>
      <c r="CQ6" s="33">
        <f t="shared" si="10"/>
        <v>55.68</v>
      </c>
      <c r="CR6" s="33">
        <f t="shared" si="10"/>
        <v>55.64</v>
      </c>
      <c r="CS6" s="33">
        <f t="shared" si="10"/>
        <v>55.13</v>
      </c>
      <c r="CT6" s="33">
        <f t="shared" si="10"/>
        <v>54.77</v>
      </c>
      <c r="CU6" s="32" t="str">
        <f>IF(CU7="","",IF(CU7="-","【-】","【"&amp;SUBSTITUTE(TEXT(CU7,"#,##0.00"),"-","△")&amp;"】"))</f>
        <v>【59.76】</v>
      </c>
      <c r="CV6" s="33">
        <f>IF(CV7="",NA(),CV7)</f>
        <v>80.05</v>
      </c>
      <c r="CW6" s="33">
        <f t="shared" ref="CW6:DE6" si="11">IF(CW7="",NA(),CW7)</f>
        <v>83.73</v>
      </c>
      <c r="CX6" s="33">
        <f t="shared" si="11"/>
        <v>80.31</v>
      </c>
      <c r="CY6" s="33">
        <f t="shared" si="11"/>
        <v>79.67</v>
      </c>
      <c r="CZ6" s="33">
        <f t="shared" si="11"/>
        <v>83.22</v>
      </c>
      <c r="DA6" s="33">
        <f t="shared" si="11"/>
        <v>83.11</v>
      </c>
      <c r="DB6" s="33">
        <f t="shared" si="11"/>
        <v>83.18</v>
      </c>
      <c r="DC6" s="33">
        <f t="shared" si="11"/>
        <v>83.09</v>
      </c>
      <c r="DD6" s="33">
        <f t="shared" si="11"/>
        <v>83</v>
      </c>
      <c r="DE6" s="33">
        <f t="shared" si="11"/>
        <v>82.89</v>
      </c>
      <c r="DF6" s="32" t="str">
        <f>IF(DF7="","",IF(DF7="-","【-】","【"&amp;SUBSTITUTE(TEXT(DF7,"#,##0.00"),"-","△")&amp;"】"))</f>
        <v>【89.95】</v>
      </c>
      <c r="DG6" s="33">
        <f>IF(DG7="",NA(),DG7)</f>
        <v>35.1</v>
      </c>
      <c r="DH6" s="33">
        <f t="shared" ref="DH6:DP6" si="12">IF(DH7="",NA(),DH7)</f>
        <v>36.58</v>
      </c>
      <c r="DI6" s="33">
        <f t="shared" si="12"/>
        <v>37.92</v>
      </c>
      <c r="DJ6" s="33">
        <f t="shared" si="12"/>
        <v>47.47</v>
      </c>
      <c r="DK6" s="33">
        <f t="shared" si="12"/>
        <v>47.27</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2">
        <f t="shared" ref="DS6:EA6" si="13">IF(DS7="",NA(),DS7)</f>
        <v>0</v>
      </c>
      <c r="DT6" s="32">
        <f t="shared" si="13"/>
        <v>0</v>
      </c>
      <c r="DU6" s="32">
        <f t="shared" si="13"/>
        <v>0</v>
      </c>
      <c r="DV6" s="32">
        <f t="shared" si="13"/>
        <v>0</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0.86</v>
      </c>
      <c r="ED6" s="33">
        <f t="shared" ref="ED6:EL6" si="14">IF(ED7="",NA(),ED7)</f>
        <v>1.77</v>
      </c>
      <c r="EE6" s="33">
        <f t="shared" si="14"/>
        <v>1.64</v>
      </c>
      <c r="EF6" s="33">
        <f t="shared" si="14"/>
        <v>1.89</v>
      </c>
      <c r="EG6" s="32">
        <f t="shared" si="14"/>
        <v>0</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384020</v>
      </c>
      <c r="D7" s="35">
        <v>46</v>
      </c>
      <c r="E7" s="35">
        <v>1</v>
      </c>
      <c r="F7" s="35">
        <v>0</v>
      </c>
      <c r="G7" s="35">
        <v>1</v>
      </c>
      <c r="H7" s="35" t="s">
        <v>93</v>
      </c>
      <c r="I7" s="35" t="s">
        <v>94</v>
      </c>
      <c r="J7" s="35" t="s">
        <v>95</v>
      </c>
      <c r="K7" s="35" t="s">
        <v>96</v>
      </c>
      <c r="L7" s="35" t="s">
        <v>97</v>
      </c>
      <c r="M7" s="36" t="s">
        <v>98</v>
      </c>
      <c r="N7" s="36">
        <v>58.3</v>
      </c>
      <c r="O7" s="36">
        <v>94.12</v>
      </c>
      <c r="P7" s="36">
        <v>2280</v>
      </c>
      <c r="Q7" s="36">
        <v>21612</v>
      </c>
      <c r="R7" s="36">
        <v>101.59</v>
      </c>
      <c r="S7" s="36">
        <v>212.74</v>
      </c>
      <c r="T7" s="36">
        <v>20266</v>
      </c>
      <c r="U7" s="36">
        <v>11.84</v>
      </c>
      <c r="V7" s="36">
        <v>1711.66</v>
      </c>
      <c r="W7" s="36">
        <v>107.83</v>
      </c>
      <c r="X7" s="36">
        <v>104.29</v>
      </c>
      <c r="Y7" s="36">
        <v>106.12</v>
      </c>
      <c r="Z7" s="36">
        <v>109.69</v>
      </c>
      <c r="AA7" s="36">
        <v>103.69</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2437.29</v>
      </c>
      <c r="AT7" s="36">
        <v>778.98</v>
      </c>
      <c r="AU7" s="36">
        <v>995.76</v>
      </c>
      <c r="AV7" s="36">
        <v>290.69</v>
      </c>
      <c r="AW7" s="36">
        <v>297.13</v>
      </c>
      <c r="AX7" s="36">
        <v>995.5</v>
      </c>
      <c r="AY7" s="36">
        <v>915.5</v>
      </c>
      <c r="AZ7" s="36">
        <v>963.24</v>
      </c>
      <c r="BA7" s="36">
        <v>381.53</v>
      </c>
      <c r="BB7" s="36">
        <v>391.54</v>
      </c>
      <c r="BC7" s="36">
        <v>262.74</v>
      </c>
      <c r="BD7" s="36">
        <v>519.96</v>
      </c>
      <c r="BE7" s="36">
        <v>503.17</v>
      </c>
      <c r="BF7" s="36">
        <v>481.74</v>
      </c>
      <c r="BG7" s="36">
        <v>505.2</v>
      </c>
      <c r="BH7" s="36">
        <v>505.81</v>
      </c>
      <c r="BI7" s="36">
        <v>414.59</v>
      </c>
      <c r="BJ7" s="36">
        <v>404.78</v>
      </c>
      <c r="BK7" s="36">
        <v>400.38</v>
      </c>
      <c r="BL7" s="36">
        <v>393.27</v>
      </c>
      <c r="BM7" s="36">
        <v>386.97</v>
      </c>
      <c r="BN7" s="36">
        <v>276.38</v>
      </c>
      <c r="BO7" s="36">
        <v>105.61</v>
      </c>
      <c r="BP7" s="36">
        <v>102.59</v>
      </c>
      <c r="BQ7" s="36">
        <v>103.78</v>
      </c>
      <c r="BR7" s="36">
        <v>108.53</v>
      </c>
      <c r="BS7" s="36">
        <v>101.44</v>
      </c>
      <c r="BT7" s="36">
        <v>97.71</v>
      </c>
      <c r="BU7" s="36">
        <v>98.07</v>
      </c>
      <c r="BV7" s="36">
        <v>96.56</v>
      </c>
      <c r="BW7" s="36">
        <v>100.47</v>
      </c>
      <c r="BX7" s="36">
        <v>101.72</v>
      </c>
      <c r="BY7" s="36">
        <v>104.99</v>
      </c>
      <c r="BZ7" s="36">
        <v>113.67</v>
      </c>
      <c r="CA7" s="36">
        <v>115.75</v>
      </c>
      <c r="CB7" s="36">
        <v>115.72</v>
      </c>
      <c r="CC7" s="36">
        <v>109.43</v>
      </c>
      <c r="CD7" s="36">
        <v>115.34</v>
      </c>
      <c r="CE7" s="36">
        <v>173.56</v>
      </c>
      <c r="CF7" s="36">
        <v>172.26</v>
      </c>
      <c r="CG7" s="36">
        <v>177.14</v>
      </c>
      <c r="CH7" s="36">
        <v>169.82</v>
      </c>
      <c r="CI7" s="36">
        <v>168.2</v>
      </c>
      <c r="CJ7" s="36">
        <v>163.72</v>
      </c>
      <c r="CK7" s="36">
        <v>57.68</v>
      </c>
      <c r="CL7" s="36">
        <v>54.7</v>
      </c>
      <c r="CM7" s="36">
        <v>56.62</v>
      </c>
      <c r="CN7" s="36">
        <v>55.38</v>
      </c>
      <c r="CO7" s="36">
        <v>53.71</v>
      </c>
      <c r="CP7" s="36">
        <v>55.84</v>
      </c>
      <c r="CQ7" s="36">
        <v>55.68</v>
      </c>
      <c r="CR7" s="36">
        <v>55.64</v>
      </c>
      <c r="CS7" s="36">
        <v>55.13</v>
      </c>
      <c r="CT7" s="36">
        <v>54.77</v>
      </c>
      <c r="CU7" s="36">
        <v>59.76</v>
      </c>
      <c r="CV7" s="36">
        <v>80.05</v>
      </c>
      <c r="CW7" s="36">
        <v>83.73</v>
      </c>
      <c r="CX7" s="36">
        <v>80.31</v>
      </c>
      <c r="CY7" s="36">
        <v>79.67</v>
      </c>
      <c r="CZ7" s="36">
        <v>83.22</v>
      </c>
      <c r="DA7" s="36">
        <v>83.11</v>
      </c>
      <c r="DB7" s="36">
        <v>83.18</v>
      </c>
      <c r="DC7" s="36">
        <v>83.09</v>
      </c>
      <c r="DD7" s="36">
        <v>83</v>
      </c>
      <c r="DE7" s="36">
        <v>82.89</v>
      </c>
      <c r="DF7" s="36">
        <v>89.95</v>
      </c>
      <c r="DG7" s="36">
        <v>35.1</v>
      </c>
      <c r="DH7" s="36">
        <v>36.58</v>
      </c>
      <c r="DI7" s="36">
        <v>37.92</v>
      </c>
      <c r="DJ7" s="36">
        <v>47.47</v>
      </c>
      <c r="DK7" s="36">
        <v>47.27</v>
      </c>
      <c r="DL7" s="36">
        <v>37.090000000000003</v>
      </c>
      <c r="DM7" s="36">
        <v>38.07</v>
      </c>
      <c r="DN7" s="36">
        <v>39.06</v>
      </c>
      <c r="DO7" s="36">
        <v>46.66</v>
      </c>
      <c r="DP7" s="36">
        <v>47.46</v>
      </c>
      <c r="DQ7" s="36">
        <v>47.18</v>
      </c>
      <c r="DR7" s="36">
        <v>0</v>
      </c>
      <c r="DS7" s="36">
        <v>0</v>
      </c>
      <c r="DT7" s="36">
        <v>0</v>
      </c>
      <c r="DU7" s="36">
        <v>0</v>
      </c>
      <c r="DV7" s="36">
        <v>0</v>
      </c>
      <c r="DW7" s="36">
        <v>6.63</v>
      </c>
      <c r="DX7" s="36">
        <v>7.73</v>
      </c>
      <c r="DY7" s="36">
        <v>8.8699999999999992</v>
      </c>
      <c r="DZ7" s="36">
        <v>9.85</v>
      </c>
      <c r="EA7" s="36">
        <v>9.7100000000000009</v>
      </c>
      <c r="EB7" s="36">
        <v>13.18</v>
      </c>
      <c r="EC7" s="36">
        <v>0.86</v>
      </c>
      <c r="ED7" s="36">
        <v>1.77</v>
      </c>
      <c r="EE7" s="36">
        <v>1.64</v>
      </c>
      <c r="EF7" s="36">
        <v>1.89</v>
      </c>
      <c r="EG7" s="36">
        <v>0</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2017-02-03T04:23:35Z</cp:lastPrinted>
  <dcterms:created xsi:type="dcterms:W3CDTF">2017-02-01T08:48:34Z</dcterms:created>
  <dcterms:modified xsi:type="dcterms:W3CDTF">2017-02-21T02:50:15Z</dcterms:modified>
  <cp:category/>
</cp:coreProperties>
</file>