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Fyxjgxu8AWKFQ4TVPjV0DYLFyUwa70X0obNAbW9PX+ZJRlMzQbNHRpvy2uoaIp99gUUXIV/xNsgO0ytoR5EPQg==" workbookSaltValue="d+ofqYnC1gpnUzlKBN231g==" workbookSpinCount="100000" lockStructure="1"/>
  <bookViews>
    <workbookView xWindow="0" yWindow="0" windowWidth="20490" windowHeight="777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R10" i="4" s="1"/>
  <c r="N6" i="5"/>
  <c r="J10" i="4" s="1"/>
  <c r="M6" i="5"/>
  <c r="B10" i="4" s="1"/>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AY8" i="4"/>
  <c r="Z8" i="4"/>
  <c r="R8" i="4"/>
  <c r="J8" i="4"/>
  <c r="B6"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<sst xmlns="http://schemas.openxmlformats.org/spreadsheetml/2006/main" count="220" uniqueCount="107">
  <si>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</si>
  <si>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</si>
  <si>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</si>
  <si>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</si>
  <si>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</si>
  <si>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</si>
  <si>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</si>
  <si>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</si>
  <si>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</si>
  <si>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</si>
  <si>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</si>
  <si>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</si>
  <si>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</si>
  <si>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</si>
  <si>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</si>
  <si>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</si>
  <si>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</si>
  <si>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</si>
  <si>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</si>
  <si>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</si>
  <si>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</si>
  <si>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</si>
  <si>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</si>
  <si>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</si>
  <si>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</si>
  <si>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</si>
  <si>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</si>
  <si>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</si>
  <si>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</si>
  <si>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</si>
  <si>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</si>
  <si>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</si>
  <si>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</si>
  <si>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</si>
  <si>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</si>
  <si>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</si>
  <si>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</si>
  <si>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</si>
  <si>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</si>
  <si>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</si>
  <si>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</si>
  <si>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</si>
  <si>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</si>
  <si>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</si>
  <si>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</si>
  <si>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</si>
  <si>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</si>
  <si>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</si>
  <si>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</si>
  <si>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</si>
  <si>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</si>
  <si>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</si>
  <si>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</si>
  <si>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</si>
  <si>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</si>
  <si>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</si>
  <si>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</si>
  <si>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</si>
  <si>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</si>
  <si>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</si>
  <si>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</si>
  <si>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</si>
  <si>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</si>
  <si>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</si>
  <si>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</si>
  <si>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</si>
  <si>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</si>
  <si>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</si>
  <si>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</si>
  <si>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</si>
  <si>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</si>
  <si>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</si>
  <si>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</si>
  <si>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</si>
  <si>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</si>
  <si>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</si>
  <si>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</si>
  <si>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</si>
  <si>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</si>
  <si>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</si>
  <si>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</si>
  <si>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</si>
  <si>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</si>
  <si>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</si>
  <si>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</si>
  <si>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</si>
  <si>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</si>
  <si>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</si>
  <si>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</si>
  <si>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</si>
  <si>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</si>
  <si>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</si>
  <si>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</si>
  <si>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南予水道企業団</t>
  </si>
  <si>
    <t>法適用</t>
  </si>
  <si>
    <t>水道事業</t>
  </si>
  <si>
    <t>用水供給事業</t>
  </si>
  <si>
    <t>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</si>
  <si>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</si>
  <si>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</si>
  <si>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</si>
  <si>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</si>
  <si>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</si>
  <si>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</si>
  <si>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　26年度の会計制度見直しに伴うみなし償却制度の廃止により、率が大幅に上昇するとともに、類似団体をやや上回る程度の老朽化率となった。当所としては、かねてから延命化に努めており、限られた資金を用水の供給に欠くことのできない施設や機器にのみ投資することを原則としているため、今後においてもこの傾向は続くものと思われる。
②管路経年化率ならびに③管路更新率については、現時点では、老朽化した管路は無い。しかし、32年度から法定耐用年数である40年を超過する管路が生じる。このため、管路更新事業を見据えた財源の確保が課題である。</t>
    <rPh sb="1" eb="3">
      <t>ユウケイ</t>
    </rPh>
    <rPh sb="3" eb="5">
      <t>コテイ</t>
    </rPh>
    <rPh sb="5" eb="7">
      <t>シサン</t>
    </rPh>
    <rPh sb="7" eb="9">
      <t>ゲンカ</t>
    </rPh>
    <rPh sb="9" eb="11">
      <t>ショウキャク</t>
    </rPh>
    <rPh sb="11" eb="12">
      <t>リツ</t>
    </rPh>
    <rPh sb="15" eb="17">
      <t>ネンド</t>
    </rPh>
    <rPh sb="18" eb="20">
      <t>カイケイ</t>
    </rPh>
    <rPh sb="20" eb="22">
      <t>セイド</t>
    </rPh>
    <rPh sb="22" eb="24">
      <t>ミナオ</t>
    </rPh>
    <rPh sb="26" eb="27">
      <t>トモナ</t>
    </rPh>
    <rPh sb="31" eb="33">
      <t>ショウキャク</t>
    </rPh>
    <rPh sb="33" eb="35">
      <t>セイド</t>
    </rPh>
    <rPh sb="36" eb="38">
      <t>ハイシ</t>
    </rPh>
    <rPh sb="42" eb="43">
      <t>リツ</t>
    </rPh>
    <rPh sb="44" eb="46">
      <t>オオハバ</t>
    </rPh>
    <rPh sb="47" eb="49">
      <t>ジョウショウ</t>
    </rPh>
    <rPh sb="56" eb="58">
      <t>ルイジ</t>
    </rPh>
    <rPh sb="58" eb="60">
      <t>ダンタイ</t>
    </rPh>
    <rPh sb="63" eb="65">
      <t>ウワマワ</t>
    </rPh>
    <rPh sb="66" eb="68">
      <t>テイド</t>
    </rPh>
    <rPh sb="69" eb="72">
      <t>ロウキュウカ</t>
    </rPh>
    <rPh sb="72" eb="73">
      <t>リツ</t>
    </rPh>
    <rPh sb="78" eb="80">
      <t>トウショ</t>
    </rPh>
    <rPh sb="90" eb="92">
      <t>エンメイ</t>
    </rPh>
    <rPh sb="92" eb="93">
      <t>カ</t>
    </rPh>
    <rPh sb="94" eb="95">
      <t>ツト</t>
    </rPh>
    <rPh sb="100" eb="101">
      <t>カギ</t>
    </rPh>
    <rPh sb="104" eb="106">
      <t>シキン</t>
    </rPh>
    <rPh sb="107" eb="109">
      <t>ヨウスイ</t>
    </rPh>
    <rPh sb="110" eb="112">
      <t>キョウキュウ</t>
    </rPh>
    <rPh sb="113" eb="114">
      <t>カ</t>
    </rPh>
    <rPh sb="122" eb="124">
      <t>シセツ</t>
    </rPh>
    <rPh sb="125" eb="127">
      <t>キキ</t>
    </rPh>
    <rPh sb="130" eb="132">
      <t>トウシ</t>
    </rPh>
    <rPh sb="137" eb="139">
      <t>ゲンソク</t>
    </rPh>
    <rPh sb="147" eb="149">
      <t>コンゴ</t>
    </rPh>
    <rPh sb="156" eb="158">
      <t>ケイコウ</t>
    </rPh>
    <rPh sb="159" eb="160">
      <t>ツヅ</t>
    </rPh>
    <rPh sb="164" eb="165">
      <t>オモ</t>
    </rPh>
    <rPh sb="171" eb="173">
      <t>カンロ</t>
    </rPh>
    <rPh sb="173" eb="176">
      <t>ケイネンカ</t>
    </rPh>
    <rPh sb="176" eb="177">
      <t>リツ</t>
    </rPh>
    <rPh sb="182" eb="184">
      <t>カンロ</t>
    </rPh>
    <rPh sb="184" eb="186">
      <t>コウシン</t>
    </rPh>
    <rPh sb="186" eb="187">
      <t>リツ</t>
    </rPh>
    <rPh sb="193" eb="196">
      <t>ゲンジテン</t>
    </rPh>
    <rPh sb="199" eb="202">
      <t>ロウキュウカ</t>
    </rPh>
    <rPh sb="204" eb="206">
      <t>カンロ</t>
    </rPh>
    <rPh sb="207" eb="208">
      <t>ナ</t>
    </rPh>
    <rPh sb="216" eb="218">
      <t>ネンド</t>
    </rPh>
    <rPh sb="220" eb="222">
      <t>ホウテイ</t>
    </rPh>
    <rPh sb="222" eb="224">
      <t>タイヨウ</t>
    </rPh>
    <rPh sb="224" eb="226">
      <t>ネンスウ</t>
    </rPh>
    <rPh sb="231" eb="232">
      <t>ネン</t>
    </rPh>
    <rPh sb="233" eb="235">
      <t>チョウカ</t>
    </rPh>
    <rPh sb="237" eb="239">
      <t>カンロ</t>
    </rPh>
    <rPh sb="240" eb="241">
      <t>ショウ</t>
    </rPh>
    <rPh sb="249" eb="251">
      <t>カンロ</t>
    </rPh>
    <rPh sb="251" eb="253">
      <t>コウシン</t>
    </rPh>
    <rPh sb="253" eb="255">
      <t>ジギョウ</t>
    </rPh>
    <rPh sb="256" eb="258">
      <t>ミス</t>
    </rPh>
    <rPh sb="260" eb="262">
      <t>ザイゲン</t>
    </rPh>
    <rPh sb="263" eb="265">
      <t>カクホ</t>
    </rPh>
    <rPh sb="266" eb="268">
      <t>カダイ</t>
    </rPh>
    <phoneticPr fontId="4"/>
  </si>
  <si>
    <t>　分析の結果、現在のところでは概ね健全な経営状態にあると思われる。
　将来への課題としては、給水収益の伸び悩みの中、施設の更新費用をいかに確保するかということと、今後経験豊富な職員が退職する時期に差し掛かるため、人材をどう確保するかである。
　前者については、更なる経費削減の徹底と限られた資金の投入先を厳選することを行いたい。また、後者については、定年後の再任用制度を活用しながら、必要な採用を行うことで経費の増加を抑えながら、知識・技能の継承を図ることを考えている。
　施設の老朽化に伴い、近年大規模更新等の費用が増加しているが、更新費用と安全性はトレードオフの関係にある。両者のバランスを取りながら、今後も健全な経営を行いたい。</t>
    <rPh sb="1" eb="3">
      <t>ブンセキ</t>
    </rPh>
    <rPh sb="4" eb="6">
      <t>ケッカ</t>
    </rPh>
    <rPh sb="7" eb="9">
      <t>ゲンザイ</t>
    </rPh>
    <rPh sb="15" eb="16">
      <t>オオム</t>
    </rPh>
    <rPh sb="17" eb="19">
      <t>ケンゼン</t>
    </rPh>
    <rPh sb="20" eb="22">
      <t>ケイエイ</t>
    </rPh>
    <rPh sb="22" eb="24">
      <t>ジョウタイ</t>
    </rPh>
    <rPh sb="28" eb="29">
      <t>オモ</t>
    </rPh>
    <rPh sb="35" eb="37">
      <t>ショウライ</t>
    </rPh>
    <rPh sb="39" eb="41">
      <t>カダイ</t>
    </rPh>
    <rPh sb="46" eb="48">
      <t>キュウスイ</t>
    </rPh>
    <rPh sb="48" eb="50">
      <t>シュウエキ</t>
    </rPh>
    <rPh sb="51" eb="52">
      <t>ノ</t>
    </rPh>
    <rPh sb="53" eb="54">
      <t>ナヤ</t>
    </rPh>
    <rPh sb="56" eb="57">
      <t>ナカ</t>
    </rPh>
    <rPh sb="58" eb="60">
      <t>シセツ</t>
    </rPh>
    <rPh sb="61" eb="63">
      <t>コウシン</t>
    </rPh>
    <rPh sb="63" eb="65">
      <t>ヒヨウ</t>
    </rPh>
    <rPh sb="69" eb="71">
      <t>カクホ</t>
    </rPh>
    <rPh sb="81" eb="83">
      <t>コンゴ</t>
    </rPh>
    <rPh sb="83" eb="85">
      <t>ケイケン</t>
    </rPh>
    <rPh sb="85" eb="87">
      <t>ホウフ</t>
    </rPh>
    <rPh sb="88" eb="90">
      <t>ショクイン</t>
    </rPh>
    <rPh sb="91" eb="93">
      <t>タイショク</t>
    </rPh>
    <rPh sb="95" eb="97">
      <t>ジキ</t>
    </rPh>
    <rPh sb="98" eb="99">
      <t>サ</t>
    </rPh>
    <rPh sb="100" eb="101">
      <t>カ</t>
    </rPh>
    <rPh sb="106" eb="108">
      <t>ジンザイ</t>
    </rPh>
    <rPh sb="111" eb="113">
      <t>カクホ</t>
    </rPh>
    <rPh sb="122" eb="124">
      <t>ゼンシャ</t>
    </rPh>
    <rPh sb="130" eb="131">
      <t>サラ</t>
    </rPh>
    <rPh sb="133" eb="135">
      <t>ケイヒ</t>
    </rPh>
    <rPh sb="135" eb="137">
      <t>サクゲン</t>
    </rPh>
    <rPh sb="138" eb="140">
      <t>テッテイ</t>
    </rPh>
    <rPh sb="141" eb="142">
      <t>カギ</t>
    </rPh>
    <rPh sb="145" eb="147">
      <t>シキン</t>
    </rPh>
    <rPh sb="148" eb="150">
      <t>トウニュウ</t>
    </rPh>
    <rPh sb="150" eb="151">
      <t>サキ</t>
    </rPh>
    <rPh sb="152" eb="154">
      <t>ゲンセン</t>
    </rPh>
    <rPh sb="159" eb="160">
      <t>オコナ</t>
    </rPh>
    <rPh sb="167" eb="169">
      <t>コウシャ</t>
    </rPh>
    <rPh sb="175" eb="178">
      <t>テイネンゴ</t>
    </rPh>
    <rPh sb="179" eb="180">
      <t>サイ</t>
    </rPh>
    <rPh sb="180" eb="182">
      <t>ニンヨウ</t>
    </rPh>
    <rPh sb="182" eb="184">
      <t>セイド</t>
    </rPh>
    <rPh sb="185" eb="187">
      <t>カツヨウ</t>
    </rPh>
    <rPh sb="192" eb="194">
      <t>ヒツヨウ</t>
    </rPh>
    <rPh sb="195" eb="197">
      <t>サイヨウ</t>
    </rPh>
    <rPh sb="198" eb="199">
      <t>オコナ</t>
    </rPh>
    <rPh sb="203" eb="205">
      <t>ケイヒ</t>
    </rPh>
    <rPh sb="206" eb="208">
      <t>ゾウカ</t>
    </rPh>
    <rPh sb="209" eb="210">
      <t>オサ</t>
    </rPh>
    <rPh sb="215" eb="217">
      <t>チシキ</t>
    </rPh>
    <rPh sb="218" eb="220">
      <t>ギノウ</t>
    </rPh>
    <rPh sb="221" eb="223">
      <t>ケイショウ</t>
    </rPh>
    <rPh sb="224" eb="225">
      <t>ハカ</t>
    </rPh>
    <rPh sb="229" eb="230">
      <t>カンガ</t>
    </rPh>
    <rPh sb="237" eb="239">
      <t>シセツ</t>
    </rPh>
    <rPh sb="240" eb="243">
      <t>ロウキュウカ</t>
    </rPh>
    <rPh sb="244" eb="245">
      <t>トモナ</t>
    </rPh>
    <rPh sb="247" eb="249">
      <t>キンネン</t>
    </rPh>
    <rPh sb="249" eb="252">
      <t>ダイキボ</t>
    </rPh>
    <rPh sb="252" eb="254">
      <t>コウシン</t>
    </rPh>
    <rPh sb="254" eb="255">
      <t>トウ</t>
    </rPh>
    <rPh sb="256" eb="258">
      <t>ヒヨウ</t>
    </rPh>
    <rPh sb="259" eb="261">
      <t>ゾウカ</t>
    </rPh>
    <rPh sb="267" eb="269">
      <t>コウシン</t>
    </rPh>
    <rPh sb="269" eb="271">
      <t>ヒヨウ</t>
    </rPh>
    <rPh sb="272" eb="275">
      <t>アンゼンセイ</t>
    </rPh>
    <rPh sb="283" eb="285">
      <t>カンケイ</t>
    </rPh>
    <rPh sb="289" eb="291">
      <t>リョウシャ</t>
    </rPh>
    <rPh sb="297" eb="298">
      <t>ト</t>
    </rPh>
    <rPh sb="303" eb="305">
      <t>コンゴ</t>
    </rPh>
    <rPh sb="306" eb="308">
      <t>ケンゼン</t>
    </rPh>
    <rPh sb="309" eb="311">
      <t>ケイエイ</t>
    </rPh>
    <rPh sb="312" eb="313">
      <t>オコナ</t>
    </rPh>
    <phoneticPr fontId="4"/>
  </si>
  <si>
    <t>①経常収支比率　27年度においても100％超で、単年度収支で黒字を保っている。給水量が久々に前年度を上回ったことが、給水収益の増加につながった。
②累積欠損金比率　16年度決算で欠損処理が終了し、それ以後は欠損金は生じていない。
③流動比率　27年度においても100％超で、単年度の流動負債を上回っている。年度毎の比率の変動は、大規模更新に伴う未払金の増減によるものである。
④企業債残高対給水収益比率　職員数の減少による経費削減を理由とした補償金免除繰上償還(19、22～24年度)により企業債残高が大幅に減少し、平均値を大きく下回り、経営健全化に寄与している。
⑤料金回収率　27年度においても100％超で、給水費用を給水収益で賄い得ている。
⑥給水原価　平均値を上回っており、理由としては、地形によるものと、浄水場数によるものがある。前者は、給水区域中、揚水が必要な場所が2か所あり、この電力費が大きなコストとなっている。後者としては、設立時の構成団体数である2市8町ごとにほぼひとつの浄水場を抱えており、スケールメリットの点で不利である。
⑦施設利用率　近年給水量が逓減傾向にあり、平均値を下回っている。
⑧有収率　用水供給事業のため100％である。</t>
    <rPh sb="1" eb="3">
      <t>ケイジョウ</t>
    </rPh>
    <rPh sb="3" eb="5">
      <t>シュウシ</t>
    </rPh>
    <rPh sb="5" eb="7">
      <t>ヒリツ</t>
    </rPh>
    <rPh sb="10" eb="12">
      <t>ネンド</t>
    </rPh>
    <rPh sb="21" eb="22">
      <t>チョウ</t>
    </rPh>
    <rPh sb="24" eb="27">
      <t>タンネンド</t>
    </rPh>
    <rPh sb="27" eb="29">
      <t>シュウシ</t>
    </rPh>
    <rPh sb="30" eb="32">
      <t>クロジ</t>
    </rPh>
    <rPh sb="33" eb="34">
      <t>タモ</t>
    </rPh>
    <rPh sb="39" eb="41">
      <t>キュウスイ</t>
    </rPh>
    <rPh sb="41" eb="42">
      <t>リョウ</t>
    </rPh>
    <rPh sb="43" eb="45">
      <t>ヒサビサ</t>
    </rPh>
    <rPh sb="46" eb="49">
      <t>ゼンネンド</t>
    </rPh>
    <rPh sb="50" eb="52">
      <t>ウワマワ</t>
    </rPh>
    <rPh sb="58" eb="62">
      <t>キュウスイシュウエキ</t>
    </rPh>
    <rPh sb="63" eb="65">
      <t>ゾウカ</t>
    </rPh>
    <rPh sb="74" eb="76">
      <t>ルイセキ</t>
    </rPh>
    <rPh sb="76" eb="79">
      <t>ケッソンキン</t>
    </rPh>
    <rPh sb="79" eb="81">
      <t>ヒリツ</t>
    </rPh>
    <rPh sb="84" eb="86">
      <t>ネンド</t>
    </rPh>
    <rPh sb="86" eb="88">
      <t>ケッサン</t>
    </rPh>
    <rPh sb="89" eb="91">
      <t>ケッソン</t>
    </rPh>
    <rPh sb="91" eb="93">
      <t>ショリ</t>
    </rPh>
    <rPh sb="94" eb="96">
      <t>シュウリョウ</t>
    </rPh>
    <rPh sb="100" eb="102">
      <t>イゴ</t>
    </rPh>
    <rPh sb="103" eb="106">
      <t>ケッソンキン</t>
    </rPh>
    <rPh sb="107" eb="108">
      <t>ショウ</t>
    </rPh>
    <rPh sb="116" eb="118">
      <t>リュウドウ</t>
    </rPh>
    <rPh sb="118" eb="120">
      <t>ヒリツ</t>
    </rPh>
    <rPh sb="123" eb="125">
      <t>ネンド</t>
    </rPh>
    <rPh sb="134" eb="135">
      <t>コ</t>
    </rPh>
    <rPh sb="137" eb="140">
      <t>タンネンド</t>
    </rPh>
    <rPh sb="141" eb="143">
      <t>リュウドウ</t>
    </rPh>
    <rPh sb="143" eb="145">
      <t>フサイ</t>
    </rPh>
    <rPh sb="146" eb="148">
      <t>ウワマワ</t>
    </rPh>
    <rPh sb="153" eb="155">
      <t>ネンド</t>
    </rPh>
    <rPh sb="155" eb="156">
      <t>ゴト</t>
    </rPh>
    <rPh sb="157" eb="159">
      <t>ヒリツ</t>
    </rPh>
    <rPh sb="160" eb="162">
      <t>ヘンドウ</t>
    </rPh>
    <rPh sb="164" eb="169">
      <t>ダイキボコウシン</t>
    </rPh>
    <rPh sb="170" eb="171">
      <t>トモナ</t>
    </rPh>
    <rPh sb="172" eb="175">
      <t>ミハライキン</t>
    </rPh>
    <rPh sb="176" eb="178">
      <t>ゾウゲン</t>
    </rPh>
    <rPh sb="189" eb="191">
      <t>キギョウ</t>
    </rPh>
    <rPh sb="191" eb="192">
      <t>サイ</t>
    </rPh>
    <rPh sb="192" eb="194">
      <t>ザンダカ</t>
    </rPh>
    <rPh sb="194" eb="195">
      <t>タイ</t>
    </rPh>
    <rPh sb="195" eb="199">
      <t>キュウスイシュウエキ</t>
    </rPh>
    <rPh sb="199" eb="201">
      <t>ヒリツ</t>
    </rPh>
    <rPh sb="202" eb="204">
      <t>ショクイン</t>
    </rPh>
    <rPh sb="204" eb="205">
      <t>スウ</t>
    </rPh>
    <rPh sb="206" eb="208">
      <t>ゲンショウ</t>
    </rPh>
    <rPh sb="211" eb="213">
      <t>ケイヒ</t>
    </rPh>
    <rPh sb="213" eb="215">
      <t>サクゲン</t>
    </rPh>
    <rPh sb="216" eb="218">
      <t>リユウ</t>
    </rPh>
    <rPh sb="221" eb="226">
      <t>ホショウキンメンジョ</t>
    </rPh>
    <rPh sb="226" eb="228">
      <t>クリアゲ</t>
    </rPh>
    <rPh sb="228" eb="230">
      <t>ショウカン</t>
    </rPh>
    <rPh sb="239" eb="241">
      <t>ネンド</t>
    </rPh>
    <rPh sb="245" eb="247">
      <t>キギョウ</t>
    </rPh>
    <rPh sb="247" eb="248">
      <t>サイ</t>
    </rPh>
    <rPh sb="248" eb="250">
      <t>ザンダカ</t>
    </rPh>
    <rPh sb="251" eb="253">
      <t>オオハバ</t>
    </rPh>
    <rPh sb="254" eb="256">
      <t>ゲンショウ</t>
    </rPh>
    <rPh sb="258" eb="260">
      <t>ヘイキン</t>
    </rPh>
    <rPh sb="260" eb="261">
      <t>チ</t>
    </rPh>
    <rPh sb="262" eb="263">
      <t>オオ</t>
    </rPh>
    <rPh sb="265" eb="267">
      <t>シタマワ</t>
    </rPh>
    <rPh sb="269" eb="271">
      <t>ケイエイ</t>
    </rPh>
    <rPh sb="271" eb="274">
      <t>ケンゼンカ</t>
    </rPh>
    <rPh sb="275" eb="277">
      <t>キヨ</t>
    </rPh>
    <rPh sb="284" eb="286">
      <t>リョウキン</t>
    </rPh>
    <rPh sb="286" eb="289">
      <t>カイシュウリツ</t>
    </rPh>
    <rPh sb="292" eb="294">
      <t>ネンド</t>
    </rPh>
    <rPh sb="303" eb="304">
      <t>チョウ</t>
    </rPh>
    <rPh sb="306" eb="308">
      <t>キュウスイ</t>
    </rPh>
    <rPh sb="308" eb="310">
      <t>ヒヨウ</t>
    </rPh>
    <rPh sb="311" eb="313">
      <t>キュウスイ</t>
    </rPh>
    <rPh sb="313" eb="315">
      <t>シュウエキ</t>
    </rPh>
    <rPh sb="316" eb="317">
      <t>マカナ</t>
    </rPh>
    <rPh sb="318" eb="319">
      <t>エ</t>
    </rPh>
    <rPh sb="325" eb="327">
      <t>キュウスイ</t>
    </rPh>
    <rPh sb="327" eb="329">
      <t>ゲンカ</t>
    </rPh>
    <rPh sb="330" eb="332">
      <t>ヘイキン</t>
    </rPh>
    <rPh sb="332" eb="333">
      <t>チ</t>
    </rPh>
    <rPh sb="334" eb="336">
      <t>ウワマワ</t>
    </rPh>
    <rPh sb="341" eb="343">
      <t>リユウ</t>
    </rPh>
    <rPh sb="348" eb="350">
      <t>チケイ</t>
    </rPh>
    <rPh sb="357" eb="360">
      <t>ジョウスイジョウ</t>
    </rPh>
    <rPh sb="360" eb="361">
      <t>カズ</t>
    </rPh>
    <rPh sb="370" eb="372">
      <t>ゼンシャ</t>
    </rPh>
    <rPh sb="374" eb="376">
      <t>キュウスイ</t>
    </rPh>
    <rPh sb="376" eb="378">
      <t>クイキ</t>
    </rPh>
    <rPh sb="378" eb="379">
      <t>ナカ</t>
    </rPh>
    <rPh sb="380" eb="382">
      <t>ヨウスイ</t>
    </rPh>
    <rPh sb="383" eb="385">
      <t>ヒツヨウ</t>
    </rPh>
    <rPh sb="386" eb="388">
      <t>バショ</t>
    </rPh>
    <rPh sb="391" eb="392">
      <t>ショ</t>
    </rPh>
    <rPh sb="397" eb="399">
      <t>デンリョク</t>
    </rPh>
    <rPh sb="399" eb="400">
      <t>ヒ</t>
    </rPh>
    <rPh sb="401" eb="402">
      <t>オオ</t>
    </rPh>
    <rPh sb="414" eb="416">
      <t>コウシャ</t>
    </rPh>
    <rPh sb="421" eb="423">
      <t>セツリツ</t>
    </rPh>
    <rPh sb="423" eb="424">
      <t>ジ</t>
    </rPh>
    <rPh sb="425" eb="427">
      <t>コウセイ</t>
    </rPh>
    <rPh sb="427" eb="429">
      <t>ダンタイ</t>
    </rPh>
    <rPh sb="429" eb="430">
      <t>カズ</t>
    </rPh>
    <rPh sb="434" eb="435">
      <t>シ</t>
    </rPh>
    <rPh sb="436" eb="437">
      <t>マチ</t>
    </rPh>
    <rPh sb="446" eb="449">
      <t>ジョウスイジョウ</t>
    </rPh>
    <rPh sb="450" eb="451">
      <t>カカ</t>
    </rPh>
    <rPh sb="465" eb="466">
      <t>テン</t>
    </rPh>
    <rPh sb="467" eb="469">
      <t>フリ</t>
    </rPh>
    <rPh sb="475" eb="477">
      <t>シセツ</t>
    </rPh>
    <rPh sb="477" eb="479">
      <t>リヨウ</t>
    </rPh>
    <rPh sb="479" eb="480">
      <t>リツ</t>
    </rPh>
    <rPh sb="481" eb="483">
      <t>キンネン</t>
    </rPh>
    <rPh sb="483" eb="485">
      <t>キュウスイ</t>
    </rPh>
    <rPh sb="485" eb="486">
      <t>リョウ</t>
    </rPh>
    <rPh sb="487" eb="489">
      <t>テイゲン</t>
    </rPh>
    <rPh sb="489" eb="491">
      <t>ケイコウ</t>
    </rPh>
    <rPh sb="495" eb="498">
      <t>ヘイキンチ</t>
    </rPh>
    <rPh sb="499" eb="501">
      <t>シタマワ</t>
    </rPh>
    <rPh sb="508" eb="510">
      <t>ユウシュウ</t>
    </rPh>
    <rPh sb="510" eb="511">
      <t>リツ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</si>
</sst>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9218688"/>
        <c:axId val="15922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0.31</c:v>
                </c:pt>
                <c:pt idx="1">
                  <c:v>0.16</c:v>
                </c:pt>
                <c:pt idx="2">
                  <c:v>0.25</c:v>
                </c:pt>
                <c:pt idx="3">
                  <c:v>0.13</c:v>
                </c:pt>
                <c:pt idx="4">
                  <c:v>0.26</c:v>
                </c:pt>
              </c:numCache>
            </c:numRef>
          </c:val>
          <c:smooth val="0"/>
        </c:ser>
        <c:dLbls>
          <c:showLegendKey val="0"/>
          <c:showVal val="0"/>
          <c:showCatName val="0"/>
          <c:showSerName val="0"/>
          <c:showPercent val="0"/>
          <c:showBubbleSize val="0"/>
        </c:dLbls>
        <c:marker val="1"/>
        <c:smooth val="0"/>
        <c:axId val="159218688"/>
        <c:axId val="159224960"/>
      </c:lineChart>
      <c:dateAx>
        <c:axId val="159218688"/>
        <c:scaling>
          <c:orientation val="minMax"/>
        </c:scaling>
        <c:delete val="1"/>
        <c:axPos val="b"/>
        <c:numFmt formatCode="ge" sourceLinked="1"/>
        <c:majorTickMark val="none"/>
        <c:minorTickMark val="none"/>
        <c:tickLblPos val="none"/>
        <c:crossAx val="159224960"/>
        <c:crosses val="autoZero"/>
        <c:auto val="1"/>
        <c:lblOffset val="100"/>
        <c:baseTimeUnit val="years"/>
      </c:dateAx>
      <c:valAx>
        <c:axId val="15922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21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43.66</c:v>
                </c:pt>
                <c:pt idx="1">
                  <c:v>42.7</c:v>
                </c:pt>
                <c:pt idx="2">
                  <c:v>42.31</c:v>
                </c:pt>
                <c:pt idx="3">
                  <c:v>41.71</c:v>
                </c:pt>
                <c:pt idx="4">
                  <c:v>42.4</c:v>
                </c:pt>
              </c:numCache>
            </c:numRef>
          </c:val>
        </c:ser>
        <c:dLbls>
          <c:showLegendKey val="0"/>
          <c:showVal val="0"/>
          <c:showCatName val="0"/>
          <c:showSerName val="0"/>
          <c:showPercent val="0"/>
          <c:showBubbleSize val="0"/>
        </c:dLbls>
        <c:gapWidth val="150"/>
        <c:axId val="161250688"/>
        <c:axId val="16127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63.73</c:v>
                </c:pt>
                <c:pt idx="1">
                  <c:v>64.55</c:v>
                </c:pt>
                <c:pt idx="2">
                  <c:v>64.12</c:v>
                </c:pt>
                <c:pt idx="3">
                  <c:v>62.69</c:v>
                </c:pt>
                <c:pt idx="4">
                  <c:v>61.82</c:v>
                </c:pt>
              </c:numCache>
            </c:numRef>
          </c:val>
          <c:smooth val="0"/>
        </c:ser>
        <c:dLbls>
          <c:showLegendKey val="0"/>
          <c:showVal val="0"/>
          <c:showCatName val="0"/>
          <c:showSerName val="0"/>
          <c:showPercent val="0"/>
          <c:showBubbleSize val="0"/>
        </c:dLbls>
        <c:marker val="1"/>
        <c:smooth val="0"/>
        <c:axId val="161250688"/>
        <c:axId val="161277440"/>
      </c:lineChart>
      <c:dateAx>
        <c:axId val="161250688"/>
        <c:scaling>
          <c:orientation val="minMax"/>
        </c:scaling>
        <c:delete val="1"/>
        <c:axPos val="b"/>
        <c:numFmt formatCode="ge" sourceLinked="1"/>
        <c:majorTickMark val="none"/>
        <c:minorTickMark val="none"/>
        <c:tickLblPos val="none"/>
        <c:crossAx val="161277440"/>
        <c:crosses val="autoZero"/>
        <c:auto val="1"/>
        <c:lblOffset val="100"/>
        <c:baseTimeUnit val="years"/>
      </c:dateAx>
      <c:valAx>
        <c:axId val="16127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25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60959488"/>
        <c:axId val="16097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99.96</c:v>
                </c:pt>
                <c:pt idx="1">
                  <c:v>99.93</c:v>
                </c:pt>
                <c:pt idx="2">
                  <c:v>100.12</c:v>
                </c:pt>
                <c:pt idx="3">
                  <c:v>100.12</c:v>
                </c:pt>
                <c:pt idx="4">
                  <c:v>100.03</c:v>
                </c:pt>
              </c:numCache>
            </c:numRef>
          </c:val>
          <c:smooth val="0"/>
        </c:ser>
        <c:dLbls>
          <c:showLegendKey val="0"/>
          <c:showVal val="0"/>
          <c:showCatName val="0"/>
          <c:showSerName val="0"/>
          <c:showPercent val="0"/>
          <c:showBubbleSize val="0"/>
        </c:dLbls>
        <c:marker val="1"/>
        <c:smooth val="0"/>
        <c:axId val="160959488"/>
        <c:axId val="160973952"/>
      </c:lineChart>
      <c:dateAx>
        <c:axId val="160959488"/>
        <c:scaling>
          <c:orientation val="minMax"/>
        </c:scaling>
        <c:delete val="1"/>
        <c:axPos val="b"/>
        <c:numFmt formatCode="ge" sourceLinked="1"/>
        <c:majorTickMark val="none"/>
        <c:minorTickMark val="none"/>
        <c:tickLblPos val="none"/>
        <c:crossAx val="160973952"/>
        <c:crosses val="autoZero"/>
        <c:auto val="1"/>
        <c:lblOffset val="100"/>
        <c:baseTimeUnit val="years"/>
      </c:dateAx>
      <c:valAx>
        <c:axId val="16097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5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116.58</c:v>
                </c:pt>
                <c:pt idx="1">
                  <c:v>117.29</c:v>
                </c:pt>
                <c:pt idx="2">
                  <c:v>116.95</c:v>
                </c:pt>
                <c:pt idx="3">
                  <c:v>112.79</c:v>
                </c:pt>
                <c:pt idx="4">
                  <c:v>116.78</c:v>
                </c:pt>
              </c:numCache>
            </c:numRef>
          </c:val>
        </c:ser>
        <c:dLbls>
          <c:showLegendKey val="0"/>
          <c:showVal val="0"/>
          <c:showCatName val="0"/>
          <c:showSerName val="0"/>
          <c:showPercent val="0"/>
          <c:showBubbleSize val="0"/>
        </c:dLbls>
        <c:gapWidth val="150"/>
        <c:axId val="160574080"/>
        <c:axId val="16058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111.78</c:v>
                </c:pt>
                <c:pt idx="1">
                  <c:v>113.16</c:v>
                </c:pt>
                <c:pt idx="2">
                  <c:v>113.88</c:v>
                </c:pt>
                <c:pt idx="3">
                  <c:v>113.47</c:v>
                </c:pt>
                <c:pt idx="4">
                  <c:v>113.33</c:v>
                </c:pt>
              </c:numCache>
            </c:numRef>
          </c:val>
          <c:smooth val="0"/>
        </c:ser>
        <c:dLbls>
          <c:showLegendKey val="0"/>
          <c:showVal val="0"/>
          <c:showCatName val="0"/>
          <c:showSerName val="0"/>
          <c:showPercent val="0"/>
          <c:showBubbleSize val="0"/>
        </c:dLbls>
        <c:marker val="1"/>
        <c:smooth val="0"/>
        <c:axId val="160574080"/>
        <c:axId val="160584448"/>
      </c:lineChart>
      <c:dateAx>
        <c:axId val="160574080"/>
        <c:scaling>
          <c:orientation val="minMax"/>
        </c:scaling>
        <c:delete val="1"/>
        <c:axPos val="b"/>
        <c:numFmt formatCode="ge" sourceLinked="1"/>
        <c:majorTickMark val="none"/>
        <c:minorTickMark val="none"/>
        <c:tickLblPos val="none"/>
        <c:crossAx val="160584448"/>
        <c:crosses val="autoZero"/>
        <c:auto val="1"/>
        <c:lblOffset val="100"/>
        <c:baseTimeUnit val="years"/>
      </c:dateAx>
      <c:valAx>
        <c:axId val="160584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057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27.73</c:v>
                </c:pt>
                <c:pt idx="1">
                  <c:v>28.5</c:v>
                </c:pt>
                <c:pt idx="2">
                  <c:v>28.78</c:v>
                </c:pt>
                <c:pt idx="3">
                  <c:v>56.47</c:v>
                </c:pt>
                <c:pt idx="4">
                  <c:v>57.82</c:v>
                </c:pt>
              </c:numCache>
            </c:numRef>
          </c:val>
        </c:ser>
        <c:dLbls>
          <c:showLegendKey val="0"/>
          <c:showVal val="0"/>
          <c:showCatName val="0"/>
          <c:showSerName val="0"/>
          <c:showPercent val="0"/>
          <c:showBubbleSize val="0"/>
        </c:dLbls>
        <c:gapWidth val="150"/>
        <c:axId val="160594176"/>
        <c:axId val="16061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37.549999999999997</c:v>
                </c:pt>
                <c:pt idx="1">
                  <c:v>38.86</c:v>
                </c:pt>
                <c:pt idx="2">
                  <c:v>39.81</c:v>
                </c:pt>
                <c:pt idx="3">
                  <c:v>51.44</c:v>
                </c:pt>
                <c:pt idx="4">
                  <c:v>52.4</c:v>
                </c:pt>
              </c:numCache>
            </c:numRef>
          </c:val>
          <c:smooth val="0"/>
        </c:ser>
        <c:dLbls>
          <c:showLegendKey val="0"/>
          <c:showVal val="0"/>
          <c:showCatName val="0"/>
          <c:showSerName val="0"/>
          <c:showPercent val="0"/>
          <c:showBubbleSize val="0"/>
        </c:dLbls>
        <c:marker val="1"/>
        <c:smooth val="0"/>
        <c:axId val="160594176"/>
        <c:axId val="160616832"/>
      </c:lineChart>
      <c:dateAx>
        <c:axId val="160594176"/>
        <c:scaling>
          <c:orientation val="minMax"/>
        </c:scaling>
        <c:delete val="1"/>
        <c:axPos val="b"/>
        <c:numFmt formatCode="ge" sourceLinked="1"/>
        <c:majorTickMark val="none"/>
        <c:minorTickMark val="none"/>
        <c:tickLblPos val="none"/>
        <c:crossAx val="160616832"/>
        <c:crosses val="autoZero"/>
        <c:auto val="1"/>
        <c:lblOffset val="100"/>
        <c:baseTimeUnit val="years"/>
      </c:dateAx>
      <c:valAx>
        <c:axId val="16061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59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0708480"/>
        <c:axId val="16071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9.98</c:v>
                </c:pt>
                <c:pt idx="1">
                  <c:v>12.13</c:v>
                </c:pt>
                <c:pt idx="2">
                  <c:v>13.72</c:v>
                </c:pt>
                <c:pt idx="3">
                  <c:v>16.77</c:v>
                </c:pt>
                <c:pt idx="4">
                  <c:v>18.05</c:v>
                </c:pt>
              </c:numCache>
            </c:numRef>
          </c:val>
          <c:smooth val="0"/>
        </c:ser>
        <c:dLbls>
          <c:showLegendKey val="0"/>
          <c:showVal val="0"/>
          <c:showCatName val="0"/>
          <c:showSerName val="0"/>
          <c:showPercent val="0"/>
          <c:showBubbleSize val="0"/>
        </c:dLbls>
        <c:marker val="1"/>
        <c:smooth val="0"/>
        <c:axId val="160708480"/>
        <c:axId val="160718848"/>
      </c:lineChart>
      <c:dateAx>
        <c:axId val="160708480"/>
        <c:scaling>
          <c:orientation val="minMax"/>
        </c:scaling>
        <c:delete val="1"/>
        <c:axPos val="b"/>
        <c:numFmt formatCode="ge" sourceLinked="1"/>
        <c:majorTickMark val="none"/>
        <c:minorTickMark val="none"/>
        <c:tickLblPos val="none"/>
        <c:crossAx val="160718848"/>
        <c:crosses val="autoZero"/>
        <c:auto val="1"/>
        <c:lblOffset val="100"/>
        <c:baseTimeUnit val="years"/>
      </c:dateAx>
      <c:valAx>
        <c:axId val="16071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0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0761728"/>
        <c:axId val="16076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25.8</c:v>
                </c:pt>
                <c:pt idx="1">
                  <c:v>23.57</c:v>
                </c:pt>
                <c:pt idx="2">
                  <c:v>21.34</c:v>
                </c:pt>
                <c:pt idx="3">
                  <c:v>16.89</c:v>
                </c:pt>
                <c:pt idx="4">
                  <c:v>17.39</c:v>
                </c:pt>
              </c:numCache>
            </c:numRef>
          </c:val>
          <c:smooth val="0"/>
        </c:ser>
        <c:dLbls>
          <c:showLegendKey val="0"/>
          <c:showVal val="0"/>
          <c:showCatName val="0"/>
          <c:showSerName val="0"/>
          <c:showPercent val="0"/>
          <c:showBubbleSize val="0"/>
        </c:dLbls>
        <c:marker val="1"/>
        <c:smooth val="0"/>
        <c:axId val="160761728"/>
        <c:axId val="160768000"/>
      </c:lineChart>
      <c:dateAx>
        <c:axId val="160761728"/>
        <c:scaling>
          <c:orientation val="minMax"/>
        </c:scaling>
        <c:delete val="1"/>
        <c:axPos val="b"/>
        <c:numFmt formatCode="ge" sourceLinked="1"/>
        <c:majorTickMark val="none"/>
        <c:minorTickMark val="none"/>
        <c:tickLblPos val="none"/>
        <c:crossAx val="160768000"/>
        <c:crosses val="autoZero"/>
        <c:auto val="1"/>
        <c:lblOffset val="100"/>
        <c:baseTimeUnit val="years"/>
      </c:dateAx>
      <c:valAx>
        <c:axId val="160768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076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1241.04</c:v>
                </c:pt>
                <c:pt idx="1">
                  <c:v>1597.05</c:v>
                </c:pt>
                <c:pt idx="2">
                  <c:v>456.6</c:v>
                </c:pt>
                <c:pt idx="3">
                  <c:v>732.48</c:v>
                </c:pt>
                <c:pt idx="4">
                  <c:v>1318.35</c:v>
                </c:pt>
              </c:numCache>
            </c:numRef>
          </c:val>
        </c:ser>
        <c:dLbls>
          <c:showLegendKey val="0"/>
          <c:showVal val="0"/>
          <c:showCatName val="0"/>
          <c:showSerName val="0"/>
          <c:showPercent val="0"/>
          <c:showBubbleSize val="0"/>
        </c:dLbls>
        <c:gapWidth val="150"/>
        <c:axId val="160790016"/>
        <c:axId val="16079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720.62</c:v>
                </c:pt>
                <c:pt idx="1">
                  <c:v>654.97</c:v>
                </c:pt>
                <c:pt idx="2">
                  <c:v>634.53</c:v>
                </c:pt>
                <c:pt idx="3">
                  <c:v>200.22</c:v>
                </c:pt>
                <c:pt idx="4">
                  <c:v>212.95</c:v>
                </c:pt>
              </c:numCache>
            </c:numRef>
          </c:val>
          <c:smooth val="0"/>
        </c:ser>
        <c:dLbls>
          <c:showLegendKey val="0"/>
          <c:showVal val="0"/>
          <c:showCatName val="0"/>
          <c:showSerName val="0"/>
          <c:showPercent val="0"/>
          <c:showBubbleSize val="0"/>
        </c:dLbls>
        <c:marker val="1"/>
        <c:smooth val="0"/>
        <c:axId val="160790016"/>
        <c:axId val="160791936"/>
      </c:lineChart>
      <c:dateAx>
        <c:axId val="160790016"/>
        <c:scaling>
          <c:orientation val="minMax"/>
        </c:scaling>
        <c:delete val="1"/>
        <c:axPos val="b"/>
        <c:numFmt formatCode="ge" sourceLinked="1"/>
        <c:majorTickMark val="none"/>
        <c:minorTickMark val="none"/>
        <c:tickLblPos val="none"/>
        <c:crossAx val="160791936"/>
        <c:crosses val="autoZero"/>
        <c:auto val="1"/>
        <c:lblOffset val="100"/>
        <c:baseTimeUnit val="years"/>
      </c:dateAx>
      <c:valAx>
        <c:axId val="160791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0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63.09</c:v>
                </c:pt>
                <c:pt idx="1">
                  <c:v>22.47</c:v>
                </c:pt>
                <c:pt idx="2">
                  <c:v>11.5</c:v>
                </c:pt>
                <c:pt idx="3">
                  <c:v>8.8800000000000008</c:v>
                </c:pt>
                <c:pt idx="4">
                  <c:v>5.94</c:v>
                </c:pt>
              </c:numCache>
            </c:numRef>
          </c:val>
        </c:ser>
        <c:dLbls>
          <c:showLegendKey val="0"/>
          <c:showVal val="0"/>
          <c:showCatName val="0"/>
          <c:showSerName val="0"/>
          <c:showPercent val="0"/>
          <c:showBubbleSize val="0"/>
        </c:dLbls>
        <c:gapWidth val="150"/>
        <c:axId val="160826496"/>
        <c:axId val="16082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415.99</c:v>
                </c:pt>
                <c:pt idx="1">
                  <c:v>383.75</c:v>
                </c:pt>
                <c:pt idx="2">
                  <c:v>368.94</c:v>
                </c:pt>
                <c:pt idx="3">
                  <c:v>351.06</c:v>
                </c:pt>
                <c:pt idx="4">
                  <c:v>333.48</c:v>
                </c:pt>
              </c:numCache>
            </c:numRef>
          </c:val>
          <c:smooth val="0"/>
        </c:ser>
        <c:dLbls>
          <c:showLegendKey val="0"/>
          <c:showVal val="0"/>
          <c:showCatName val="0"/>
          <c:showSerName val="0"/>
          <c:showPercent val="0"/>
          <c:showBubbleSize val="0"/>
        </c:dLbls>
        <c:marker val="1"/>
        <c:smooth val="0"/>
        <c:axId val="160826496"/>
        <c:axId val="160828416"/>
      </c:lineChart>
      <c:dateAx>
        <c:axId val="160826496"/>
        <c:scaling>
          <c:orientation val="minMax"/>
        </c:scaling>
        <c:delete val="1"/>
        <c:axPos val="b"/>
        <c:numFmt formatCode="ge" sourceLinked="1"/>
        <c:majorTickMark val="none"/>
        <c:minorTickMark val="none"/>
        <c:tickLblPos val="none"/>
        <c:crossAx val="160828416"/>
        <c:crosses val="autoZero"/>
        <c:auto val="1"/>
        <c:lblOffset val="100"/>
        <c:baseTimeUnit val="years"/>
      </c:dateAx>
      <c:valAx>
        <c:axId val="160828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082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107.91</c:v>
                </c:pt>
                <c:pt idx="1">
                  <c:v>110.17</c:v>
                </c:pt>
                <c:pt idx="2">
                  <c:v>110.31</c:v>
                </c:pt>
                <c:pt idx="3">
                  <c:v>109</c:v>
                </c:pt>
                <c:pt idx="4">
                  <c:v>113.57</c:v>
                </c:pt>
              </c:numCache>
            </c:numRef>
          </c:val>
        </c:ser>
        <c:dLbls>
          <c:showLegendKey val="0"/>
          <c:showVal val="0"/>
          <c:showCatName val="0"/>
          <c:showSerName val="0"/>
          <c:showPercent val="0"/>
          <c:showBubbleSize val="0"/>
        </c:dLbls>
        <c:gapWidth val="150"/>
        <c:axId val="160871168"/>
        <c:axId val="16087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108.61</c:v>
                </c:pt>
                <c:pt idx="1">
                  <c:v>110.39</c:v>
                </c:pt>
                <c:pt idx="2">
                  <c:v>111.12</c:v>
                </c:pt>
                <c:pt idx="3">
                  <c:v>112.92</c:v>
                </c:pt>
                <c:pt idx="4">
                  <c:v>112.81</c:v>
                </c:pt>
              </c:numCache>
            </c:numRef>
          </c:val>
          <c:smooth val="0"/>
        </c:ser>
        <c:dLbls>
          <c:showLegendKey val="0"/>
          <c:showVal val="0"/>
          <c:showCatName val="0"/>
          <c:showSerName val="0"/>
          <c:showPercent val="0"/>
          <c:showBubbleSize val="0"/>
        </c:dLbls>
        <c:marker val="1"/>
        <c:smooth val="0"/>
        <c:axId val="160871168"/>
        <c:axId val="160873088"/>
      </c:lineChart>
      <c:dateAx>
        <c:axId val="160871168"/>
        <c:scaling>
          <c:orientation val="minMax"/>
        </c:scaling>
        <c:delete val="1"/>
        <c:axPos val="b"/>
        <c:numFmt formatCode="ge" sourceLinked="1"/>
        <c:majorTickMark val="none"/>
        <c:minorTickMark val="none"/>
        <c:tickLblPos val="none"/>
        <c:crossAx val="160873088"/>
        <c:crosses val="autoZero"/>
        <c:auto val="1"/>
        <c:lblOffset val="100"/>
        <c:baseTimeUnit val="years"/>
      </c:dateAx>
      <c:valAx>
        <c:axId val="16087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7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110.22</c:v>
                </c:pt>
                <c:pt idx="1">
                  <c:v>108.76</c:v>
                </c:pt>
                <c:pt idx="2">
                  <c:v>108.95</c:v>
                </c:pt>
                <c:pt idx="3">
                  <c:v>110.78</c:v>
                </c:pt>
                <c:pt idx="4">
                  <c:v>105.75</c:v>
                </c:pt>
              </c:numCache>
            </c:numRef>
          </c:val>
        </c:ser>
        <c:dLbls>
          <c:showLegendKey val="0"/>
          <c:showVal val="0"/>
          <c:showCatName val="0"/>
          <c:showSerName val="0"/>
          <c:showPercent val="0"/>
          <c:showBubbleSize val="0"/>
        </c:dLbls>
        <c:gapWidth val="150"/>
        <c:axId val="161230848"/>
        <c:axId val="16123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78.760000000000005</c:v>
                </c:pt>
                <c:pt idx="1">
                  <c:v>76.81</c:v>
                </c:pt>
                <c:pt idx="2">
                  <c:v>75.75</c:v>
                </c:pt>
                <c:pt idx="3">
                  <c:v>75.3</c:v>
                </c:pt>
                <c:pt idx="4">
                  <c:v>75.3</c:v>
                </c:pt>
              </c:numCache>
            </c:numRef>
          </c:val>
          <c:smooth val="0"/>
        </c:ser>
        <c:dLbls>
          <c:showLegendKey val="0"/>
          <c:showVal val="0"/>
          <c:showCatName val="0"/>
          <c:showSerName val="0"/>
          <c:showPercent val="0"/>
          <c:showBubbleSize val="0"/>
        </c:dLbls>
        <c:marker val="1"/>
        <c:smooth val="0"/>
        <c:axId val="161230848"/>
        <c:axId val="161232768"/>
      </c:lineChart>
      <c:dateAx>
        <c:axId val="161230848"/>
        <c:scaling>
          <c:orientation val="minMax"/>
        </c:scaling>
        <c:delete val="1"/>
        <c:axPos val="b"/>
        <c:numFmt formatCode="ge" sourceLinked="1"/>
        <c:majorTickMark val="none"/>
        <c:minorTickMark val="none"/>
        <c:tickLblPos val="none"/>
        <c:crossAx val="161232768"/>
        <c:crosses val="autoZero"/>
        <c:auto val="1"/>
        <c:lblOffset val="100"/>
        <c:baseTimeUnit val="years"/>
      </c:dateAx>
      <c:valAx>
        <c:axId val="16123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23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【17.39】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【212.95】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【333.48】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【100.03】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【61.82】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【75.30】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【112.81】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【52.40】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【18.05】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【0.26】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愛媛県　南予水道企業団</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用水供給事業</v>
      </c>
      <c r="S8" s="53"/>
      <c r="T8" s="53"/>
      <c r="U8" s="53"/>
      <c r="V8" s="53"/>
      <c r="W8" s="53"/>
      <c r="X8" s="53"/>
      <c r="Y8" s="54"/>
      <c r="Z8" s="52" t="str">
        <f>データ!L6</f>
        <v>B</v>
      </c>
      <c r="AA8" s="53"/>
      <c r="AB8" s="53"/>
      <c r="AC8" s="53"/>
      <c r="AD8" s="53"/>
      <c r="AE8" s="53"/>
      <c r="AF8" s="53"/>
      <c r="AG8" s="54"/>
      <c r="AH8" s="3"/>
      <c r="AI8" s="55" t="str">
        <f>データ!Q6</f>
        <v>-</v>
      </c>
      <c r="AJ8" s="56"/>
      <c r="AK8" s="56"/>
      <c r="AL8" s="56"/>
      <c r="AM8" s="56"/>
      <c r="AN8" s="56"/>
      <c r="AO8" s="56"/>
      <c r="AP8" s="57"/>
      <c r="AQ8" s="47" t="str">
        <f>データ!R6</f>
        <v>-</v>
      </c>
      <c r="AR8" s="47"/>
      <c r="AS8" s="47"/>
      <c r="AT8" s="47"/>
      <c r="AU8" s="47"/>
      <c r="AV8" s="47"/>
      <c r="AW8" s="47"/>
      <c r="AX8" s="47"/>
      <c r="AY8" s="47" t="str">
        <f>データ!S6</f>
        <v>-</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98.59</v>
      </c>
      <c r="K10" s="47"/>
      <c r="L10" s="47"/>
      <c r="M10" s="47"/>
      <c r="N10" s="47"/>
      <c r="O10" s="47"/>
      <c r="P10" s="47"/>
      <c r="Q10" s="47"/>
      <c r="R10" s="47">
        <f>データ!O6</f>
        <v>70.430000000000007</v>
      </c>
      <c r="S10" s="47"/>
      <c r="T10" s="47"/>
      <c r="U10" s="47"/>
      <c r="V10" s="47"/>
      <c r="W10" s="47"/>
      <c r="X10" s="47"/>
      <c r="Y10" s="47"/>
      <c r="Z10" s="78">
        <f>データ!P6</f>
        <v>0</v>
      </c>
      <c r="AA10" s="78"/>
      <c r="AB10" s="78"/>
      <c r="AC10" s="78"/>
      <c r="AD10" s="78"/>
      <c r="AE10" s="78"/>
      <c r="AF10" s="78"/>
      <c r="AG10" s="78"/>
      <c r="AH10" s="2"/>
      <c r="AI10" s="78">
        <f>データ!T6</f>
        <v>116576</v>
      </c>
      <c r="AJ10" s="78"/>
      <c r="AK10" s="78"/>
      <c r="AL10" s="78"/>
      <c r="AM10" s="78"/>
      <c r="AN10" s="78"/>
      <c r="AO10" s="78"/>
      <c r="AP10" s="78"/>
      <c r="AQ10" s="47">
        <f>データ!U6</f>
        <v>109.2</v>
      </c>
      <c r="AR10" s="47"/>
      <c r="AS10" s="47"/>
      <c r="AT10" s="47"/>
      <c r="AU10" s="47"/>
      <c r="AV10" s="47"/>
      <c r="AW10" s="47"/>
      <c r="AX10" s="47"/>
      <c r="AY10" s="47">
        <f>データ!V6</f>
        <v>1067.55</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X1" workbookViewId="0">
      <selection activeCell="EB8" sqref="EB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388866</v>
      </c>
      <c r="D6" s="31">
        <f t="shared" si="3"/>
        <v>46</v>
      </c>
      <c r="E6" s="31">
        <f t="shared" si="3"/>
        <v>1</v>
      </c>
      <c r="F6" s="31">
        <f t="shared" si="3"/>
        <v>0</v>
      </c>
      <c r="G6" s="31">
        <f t="shared" si="3"/>
        <v>2</v>
      </c>
      <c r="H6" s="31" t="str">
        <f t="shared" si="3"/>
        <v>愛媛県　南予水道企業団</v>
      </c>
      <c r="I6" s="31" t="str">
        <f t="shared" si="3"/>
        <v>法適用</v>
      </c>
      <c r="J6" s="31" t="str">
        <f t="shared" si="3"/>
        <v>水道事業</v>
      </c>
      <c r="K6" s="31" t="str">
        <f t="shared" si="3"/>
        <v>用水供給事業</v>
      </c>
      <c r="L6" s="31" t="str">
        <f t="shared" si="3"/>
        <v>B</v>
      </c>
      <c r="M6" s="32" t="str">
        <f t="shared" si="3"/>
        <v>-</v>
      </c>
      <c r="N6" s="32">
        <f t="shared" si="3"/>
        <v>98.59</v>
      </c>
      <c r="O6" s="32">
        <f t="shared" si="3"/>
        <v>70.430000000000007</v>
      </c>
      <c r="P6" s="32">
        <f t="shared" si="3"/>
        <v>0</v>
      </c>
      <c r="Q6" s="32" t="str">
        <f t="shared" si="3"/>
        <v>-</v>
      </c>
      <c r="R6" s="32" t="str">
        <f t="shared" si="3"/>
        <v>-</v>
      </c>
      <c r="S6" s="32" t="str">
        <f t="shared" si="3"/>
        <v>-</v>
      </c>
      <c r="T6" s="32">
        <f t="shared" si="3"/>
        <v>116576</v>
      </c>
      <c r="U6" s="32">
        <f t="shared" si="3"/>
        <v>109.2</v>
      </c>
      <c r="V6" s="32">
        <f t="shared" si="3"/>
        <v>1067.55</v>
      </c>
      <c r="W6" s="33">
        <f>IF(W7="",NA(),W7)</f>
        <v>116.58</v>
      </c>
      <c r="X6" s="33">
        <f t="shared" ref="X6:AF6" si="4">IF(X7="",NA(),X7)</f>
        <v>117.29</v>
      </c>
      <c r="Y6" s="33">
        <f t="shared" si="4"/>
        <v>116.95</v>
      </c>
      <c r="Z6" s="33">
        <f t="shared" si="4"/>
        <v>112.79</v>
      </c>
      <c r="AA6" s="33">
        <f t="shared" si="4"/>
        <v>116.78</v>
      </c>
      <c r="AB6" s="33">
        <f t="shared" si="4"/>
        <v>111.78</v>
      </c>
      <c r="AC6" s="33">
        <f t="shared" si="4"/>
        <v>113.16</v>
      </c>
      <c r="AD6" s="33">
        <f t="shared" si="4"/>
        <v>113.88</v>
      </c>
      <c r="AE6" s="33">
        <f t="shared" si="4"/>
        <v>113.47</v>
      </c>
      <c r="AF6" s="33">
        <f t="shared" si="4"/>
        <v>113.33</v>
      </c>
      <c r="AG6" s="32" t="str">
        <f>IF(AG7="","",IF(AG7="-","【-】","【"&amp;SUBSTITUTE(TEXT(AG7,"#,##0.00"),"-","△")&amp;"】"))</f>
        <v>【113.33】</v>
      </c>
      <c r="AH6" s="32">
        <f>IF(AH7="",NA(),AH7)</f>
        <v>0</v>
      </c>
      <c r="AI6" s="32">
        <f t="shared" ref="AI6:AQ6" si="5">IF(AI7="",NA(),AI7)</f>
        <v>0</v>
      </c>
      <c r="AJ6" s="32">
        <f t="shared" si="5"/>
        <v>0</v>
      </c>
      <c r="AK6" s="32">
        <f t="shared" si="5"/>
        <v>0</v>
      </c>
      <c r="AL6" s="32">
        <f t="shared" si="5"/>
        <v>0</v>
      </c>
      <c r="AM6" s="33">
        <f t="shared" si="5"/>
        <v>25.8</v>
      </c>
      <c r="AN6" s="33">
        <f t="shared" si="5"/>
        <v>23.57</v>
      </c>
      <c r="AO6" s="33">
        <f t="shared" si="5"/>
        <v>21.34</v>
      </c>
      <c r="AP6" s="33">
        <f t="shared" si="5"/>
        <v>16.89</v>
      </c>
      <c r="AQ6" s="33">
        <f t="shared" si="5"/>
        <v>17.39</v>
      </c>
      <c r="AR6" s="32" t="str">
        <f>IF(AR7="","",IF(AR7="-","【-】","【"&amp;SUBSTITUTE(TEXT(AR7,"#,##0.00"),"-","△")&amp;"】"))</f>
        <v>【17.39】</v>
      </c>
      <c r="AS6" s="33">
        <f>IF(AS7="",NA(),AS7)</f>
        <v>1241.04</v>
      </c>
      <c r="AT6" s="33">
        <f t="shared" ref="AT6:BB6" si="6">IF(AT7="",NA(),AT7)</f>
        <v>1597.05</v>
      </c>
      <c r="AU6" s="33">
        <f t="shared" si="6"/>
        <v>456.6</v>
      </c>
      <c r="AV6" s="33">
        <f t="shared" si="6"/>
        <v>732.48</v>
      </c>
      <c r="AW6" s="33">
        <f t="shared" si="6"/>
        <v>1318.35</v>
      </c>
      <c r="AX6" s="33">
        <f t="shared" si="6"/>
        <v>720.62</v>
      </c>
      <c r="AY6" s="33">
        <f t="shared" si="6"/>
        <v>654.97</v>
      </c>
      <c r="AZ6" s="33">
        <f t="shared" si="6"/>
        <v>634.53</v>
      </c>
      <c r="BA6" s="33">
        <f t="shared" si="6"/>
        <v>200.22</v>
      </c>
      <c r="BB6" s="33">
        <f t="shared" si="6"/>
        <v>212.95</v>
      </c>
      <c r="BC6" s="32" t="str">
        <f>IF(BC7="","",IF(BC7="-","【-】","【"&amp;SUBSTITUTE(TEXT(BC7,"#,##0.00"),"-","△")&amp;"】"))</f>
        <v>【212.95】</v>
      </c>
      <c r="BD6" s="33">
        <f>IF(BD7="",NA(),BD7)</f>
        <v>63.09</v>
      </c>
      <c r="BE6" s="33">
        <f t="shared" ref="BE6:BM6" si="7">IF(BE7="",NA(),BE7)</f>
        <v>22.47</v>
      </c>
      <c r="BF6" s="33">
        <f t="shared" si="7"/>
        <v>11.5</v>
      </c>
      <c r="BG6" s="33">
        <f t="shared" si="7"/>
        <v>8.8800000000000008</v>
      </c>
      <c r="BH6" s="33">
        <f t="shared" si="7"/>
        <v>5.94</v>
      </c>
      <c r="BI6" s="33">
        <f t="shared" si="7"/>
        <v>415.99</v>
      </c>
      <c r="BJ6" s="33">
        <f t="shared" si="7"/>
        <v>383.75</v>
      </c>
      <c r="BK6" s="33">
        <f t="shared" si="7"/>
        <v>368.94</v>
      </c>
      <c r="BL6" s="33">
        <f t="shared" si="7"/>
        <v>351.06</v>
      </c>
      <c r="BM6" s="33">
        <f t="shared" si="7"/>
        <v>333.48</v>
      </c>
      <c r="BN6" s="32" t="str">
        <f>IF(BN7="","",IF(BN7="-","【-】","【"&amp;SUBSTITUTE(TEXT(BN7,"#,##0.00"),"-","△")&amp;"】"))</f>
        <v>【333.48】</v>
      </c>
      <c r="BO6" s="33">
        <f>IF(BO7="",NA(),BO7)</f>
        <v>107.91</v>
      </c>
      <c r="BP6" s="33">
        <f t="shared" ref="BP6:BX6" si="8">IF(BP7="",NA(),BP7)</f>
        <v>110.17</v>
      </c>
      <c r="BQ6" s="33">
        <f t="shared" si="8"/>
        <v>110.31</v>
      </c>
      <c r="BR6" s="33">
        <f t="shared" si="8"/>
        <v>109</v>
      </c>
      <c r="BS6" s="33">
        <f t="shared" si="8"/>
        <v>113.57</v>
      </c>
      <c r="BT6" s="33">
        <f t="shared" si="8"/>
        <v>108.61</v>
      </c>
      <c r="BU6" s="33">
        <f t="shared" si="8"/>
        <v>110.39</v>
      </c>
      <c r="BV6" s="33">
        <f t="shared" si="8"/>
        <v>111.12</v>
      </c>
      <c r="BW6" s="33">
        <f t="shared" si="8"/>
        <v>112.92</v>
      </c>
      <c r="BX6" s="33">
        <f t="shared" si="8"/>
        <v>112.81</v>
      </c>
      <c r="BY6" s="32" t="str">
        <f>IF(BY7="","",IF(BY7="-","【-】","【"&amp;SUBSTITUTE(TEXT(BY7,"#,##0.00"),"-","△")&amp;"】"))</f>
        <v>【112.81】</v>
      </c>
      <c r="BZ6" s="33">
        <f>IF(BZ7="",NA(),BZ7)</f>
        <v>110.22</v>
      </c>
      <c r="CA6" s="33">
        <f t="shared" ref="CA6:CI6" si="9">IF(CA7="",NA(),CA7)</f>
        <v>108.76</v>
      </c>
      <c r="CB6" s="33">
        <f t="shared" si="9"/>
        <v>108.95</v>
      </c>
      <c r="CC6" s="33">
        <f t="shared" si="9"/>
        <v>110.78</v>
      </c>
      <c r="CD6" s="33">
        <f t="shared" si="9"/>
        <v>105.75</v>
      </c>
      <c r="CE6" s="33">
        <f t="shared" si="9"/>
        <v>78.760000000000005</v>
      </c>
      <c r="CF6" s="33">
        <f t="shared" si="9"/>
        <v>76.81</v>
      </c>
      <c r="CG6" s="33">
        <f t="shared" si="9"/>
        <v>75.75</v>
      </c>
      <c r="CH6" s="33">
        <f t="shared" si="9"/>
        <v>75.3</v>
      </c>
      <c r="CI6" s="33">
        <f t="shared" si="9"/>
        <v>75.3</v>
      </c>
      <c r="CJ6" s="32" t="str">
        <f>IF(CJ7="","",IF(CJ7="-","【-】","【"&amp;SUBSTITUTE(TEXT(CJ7,"#,##0.00"),"-","△")&amp;"】"))</f>
        <v>【75.30】</v>
      </c>
      <c r="CK6" s="33">
        <f>IF(CK7="",NA(),CK7)</f>
        <v>43.66</v>
      </c>
      <c r="CL6" s="33">
        <f t="shared" ref="CL6:CT6" si="10">IF(CL7="",NA(),CL7)</f>
        <v>42.7</v>
      </c>
      <c r="CM6" s="33">
        <f t="shared" si="10"/>
        <v>42.31</v>
      </c>
      <c r="CN6" s="33">
        <f t="shared" si="10"/>
        <v>41.71</v>
      </c>
      <c r="CO6" s="33">
        <f t="shared" si="10"/>
        <v>42.4</v>
      </c>
      <c r="CP6" s="33">
        <f t="shared" si="10"/>
        <v>63.73</v>
      </c>
      <c r="CQ6" s="33">
        <f t="shared" si="10"/>
        <v>64.55</v>
      </c>
      <c r="CR6" s="33">
        <f t="shared" si="10"/>
        <v>64.12</v>
      </c>
      <c r="CS6" s="33">
        <f t="shared" si="10"/>
        <v>62.69</v>
      </c>
      <c r="CT6" s="33">
        <f t="shared" si="10"/>
        <v>61.82</v>
      </c>
      <c r="CU6" s="32" t="str">
        <f>IF(CU7="","",IF(CU7="-","【-】","【"&amp;SUBSTITUTE(TEXT(CU7,"#,##0.00"),"-","△")&amp;"】"))</f>
        <v>【61.82】</v>
      </c>
      <c r="CV6" s="33">
        <f>IF(CV7="",NA(),CV7)</f>
        <v>100</v>
      </c>
      <c r="CW6" s="33">
        <f t="shared" ref="CW6:DE6" si="11">IF(CW7="",NA(),CW7)</f>
        <v>100</v>
      </c>
      <c r="CX6" s="33">
        <f t="shared" si="11"/>
        <v>100</v>
      </c>
      <c r="CY6" s="33">
        <f t="shared" si="11"/>
        <v>100</v>
      </c>
      <c r="CZ6" s="33">
        <f t="shared" si="11"/>
        <v>100</v>
      </c>
      <c r="DA6" s="33">
        <f t="shared" si="11"/>
        <v>99.96</v>
      </c>
      <c r="DB6" s="33">
        <f t="shared" si="11"/>
        <v>99.93</v>
      </c>
      <c r="DC6" s="33">
        <f t="shared" si="11"/>
        <v>100.12</v>
      </c>
      <c r="DD6" s="33">
        <f t="shared" si="11"/>
        <v>100.12</v>
      </c>
      <c r="DE6" s="33">
        <f t="shared" si="11"/>
        <v>100.03</v>
      </c>
      <c r="DF6" s="32" t="str">
        <f>IF(DF7="","",IF(DF7="-","【-】","【"&amp;SUBSTITUTE(TEXT(DF7,"#,##0.00"),"-","△")&amp;"】"))</f>
        <v>【100.03】</v>
      </c>
      <c r="DG6" s="33">
        <f>IF(DG7="",NA(),DG7)</f>
        <v>27.73</v>
      </c>
      <c r="DH6" s="33">
        <f t="shared" ref="DH6:DP6" si="12">IF(DH7="",NA(),DH7)</f>
        <v>28.5</v>
      </c>
      <c r="DI6" s="33">
        <f t="shared" si="12"/>
        <v>28.78</v>
      </c>
      <c r="DJ6" s="33">
        <f t="shared" si="12"/>
        <v>56.47</v>
      </c>
      <c r="DK6" s="33">
        <f t="shared" si="12"/>
        <v>57.82</v>
      </c>
      <c r="DL6" s="33">
        <f t="shared" si="12"/>
        <v>37.549999999999997</v>
      </c>
      <c r="DM6" s="33">
        <f t="shared" si="12"/>
        <v>38.86</v>
      </c>
      <c r="DN6" s="33">
        <f t="shared" si="12"/>
        <v>39.81</v>
      </c>
      <c r="DO6" s="33">
        <f t="shared" si="12"/>
        <v>51.44</v>
      </c>
      <c r="DP6" s="33">
        <f t="shared" si="12"/>
        <v>52.4</v>
      </c>
      <c r="DQ6" s="32" t="str">
        <f>IF(DQ7="","",IF(DQ7="-","【-】","【"&amp;SUBSTITUTE(TEXT(DQ7,"#,##0.00"),"-","△")&amp;"】"))</f>
        <v>【52.40】</v>
      </c>
      <c r="DR6" s="32">
        <f>IF(DR7="",NA(),DR7)</f>
        <v>0</v>
      </c>
      <c r="DS6" s="32">
        <f t="shared" ref="DS6:EA6" si="13">IF(DS7="",NA(),DS7)</f>
        <v>0</v>
      </c>
      <c r="DT6" s="32">
        <f t="shared" si="13"/>
        <v>0</v>
      </c>
      <c r="DU6" s="32">
        <f t="shared" si="13"/>
        <v>0</v>
      </c>
      <c r="DV6" s="32">
        <f t="shared" si="13"/>
        <v>0</v>
      </c>
      <c r="DW6" s="33">
        <f t="shared" si="13"/>
        <v>9.98</v>
      </c>
      <c r="DX6" s="33">
        <f t="shared" si="13"/>
        <v>12.13</v>
      </c>
      <c r="DY6" s="33">
        <f t="shared" si="13"/>
        <v>13.72</v>
      </c>
      <c r="DZ6" s="33">
        <f t="shared" si="13"/>
        <v>16.77</v>
      </c>
      <c r="EA6" s="33">
        <f t="shared" si="13"/>
        <v>18.05</v>
      </c>
      <c r="EB6" s="32" t="str">
        <f>IF(EB7="","",IF(EB7="-","【-】","【"&amp;SUBSTITUTE(TEXT(EB7,"#,##0.00"),"-","△")&amp;"】"))</f>
        <v>【18.05】</v>
      </c>
      <c r="EC6" s="32">
        <f>IF(EC7="",NA(),EC7)</f>
        <v>0</v>
      </c>
      <c r="ED6" s="32">
        <f t="shared" ref="ED6:EL6" si="14">IF(ED7="",NA(),ED7)</f>
        <v>0</v>
      </c>
      <c r="EE6" s="32">
        <f t="shared" si="14"/>
        <v>0</v>
      </c>
      <c r="EF6" s="32">
        <f t="shared" si="14"/>
        <v>0</v>
      </c>
      <c r="EG6" s="32">
        <f t="shared" si="14"/>
        <v>0</v>
      </c>
      <c r="EH6" s="33">
        <f t="shared" si="14"/>
        <v>0.31</v>
      </c>
      <c r="EI6" s="33">
        <f t="shared" si="14"/>
        <v>0.16</v>
      </c>
      <c r="EJ6" s="33">
        <f t="shared" si="14"/>
        <v>0.25</v>
      </c>
      <c r="EK6" s="33">
        <f t="shared" si="14"/>
        <v>0.13</v>
      </c>
      <c r="EL6" s="33">
        <f t="shared" si="14"/>
        <v>0.26</v>
      </c>
      <c r="EM6" s="32" t="str">
        <f>IF(EM7="","",IF(EM7="-","【-】","【"&amp;SUBSTITUTE(TEXT(EM7,"#,##0.00"),"-","△")&amp;"】"))</f>
        <v>【0.26】</v>
      </c>
    </row>
    <row r="7" spans="1:143" s="34" customFormat="1">
      <c r="A7" s="26"/>
      <c r="B7" s="35">
        <v>2015</v>
      </c>
      <c r="C7" s="35">
        <v>388866</v>
      </c>
      <c r="D7" s="35">
        <v>46</v>
      </c>
      <c r="E7" s="35">
        <v>1</v>
      </c>
      <c r="F7" s="35">
        <v>0</v>
      </c>
      <c r="G7" s="35">
        <v>2</v>
      </c>
      <c r="H7" s="35" t="s">
        <v>93</v>
      </c>
      <c r="I7" s="35" t="s">
        <v>94</v>
      </c>
      <c r="J7" s="35" t="s">
        <v>95</v>
      </c>
      <c r="K7" s="35" t="s">
        <v>96</v>
      </c>
      <c r="L7" s="35" t="s">
        <v>97</v>
      </c>
      <c r="M7" s="36" t="s">
        <v>98</v>
      </c>
      <c r="N7" s="36">
        <v>98.59</v>
      </c>
      <c r="O7" s="36">
        <v>70.430000000000007</v>
      </c>
      <c r="P7" s="36">
        <v>0</v>
      </c>
      <c r="Q7" s="36" t="s">
        <v>98</v>
      </c>
      <c r="R7" s="36" t="s">
        <v>98</v>
      </c>
      <c r="S7" s="36" t="s">
        <v>98</v>
      </c>
      <c r="T7" s="36">
        <v>116576</v>
      </c>
      <c r="U7" s="36">
        <v>109.2</v>
      </c>
      <c r="V7" s="36">
        <v>1067.55</v>
      </c>
      <c r="W7" s="36">
        <v>116.58</v>
      </c>
      <c r="X7" s="36">
        <v>117.29</v>
      </c>
      <c r="Y7" s="36">
        <v>116.95</v>
      </c>
      <c r="Z7" s="36">
        <v>112.79</v>
      </c>
      <c r="AA7" s="36">
        <v>116.78</v>
      </c>
      <c r="AB7" s="36">
        <v>111.78</v>
      </c>
      <c r="AC7" s="36">
        <v>113.16</v>
      </c>
      <c r="AD7" s="36">
        <v>113.88</v>
      </c>
      <c r="AE7" s="36">
        <v>113.47</v>
      </c>
      <c r="AF7" s="36">
        <v>113.33</v>
      </c>
      <c r="AG7" s="36">
        <v>113.33</v>
      </c>
      <c r="AH7" s="36">
        <v>0</v>
      </c>
      <c r="AI7" s="36">
        <v>0</v>
      </c>
      <c r="AJ7" s="36">
        <v>0</v>
      </c>
      <c r="AK7" s="36">
        <v>0</v>
      </c>
      <c r="AL7" s="36">
        <v>0</v>
      </c>
      <c r="AM7" s="36">
        <v>25.8</v>
      </c>
      <c r="AN7" s="36">
        <v>23.57</v>
      </c>
      <c r="AO7" s="36">
        <v>21.34</v>
      </c>
      <c r="AP7" s="36">
        <v>16.89</v>
      </c>
      <c r="AQ7" s="36">
        <v>17.39</v>
      </c>
      <c r="AR7" s="36">
        <v>17.39</v>
      </c>
      <c r="AS7" s="36">
        <v>1241.04</v>
      </c>
      <c r="AT7" s="36">
        <v>1597.05</v>
      </c>
      <c r="AU7" s="36">
        <v>456.6</v>
      </c>
      <c r="AV7" s="36">
        <v>732.48</v>
      </c>
      <c r="AW7" s="36">
        <v>1318.35</v>
      </c>
      <c r="AX7" s="36">
        <v>720.62</v>
      </c>
      <c r="AY7" s="36">
        <v>654.97</v>
      </c>
      <c r="AZ7" s="36">
        <v>634.53</v>
      </c>
      <c r="BA7" s="36">
        <v>200.22</v>
      </c>
      <c r="BB7" s="36">
        <v>212.95</v>
      </c>
      <c r="BC7" s="36">
        <v>212.95</v>
      </c>
      <c r="BD7" s="36">
        <v>63.09</v>
      </c>
      <c r="BE7" s="36">
        <v>22.47</v>
      </c>
      <c r="BF7" s="36">
        <v>11.5</v>
      </c>
      <c r="BG7" s="36">
        <v>8.8800000000000008</v>
      </c>
      <c r="BH7" s="36">
        <v>5.94</v>
      </c>
      <c r="BI7" s="36">
        <v>415.99</v>
      </c>
      <c r="BJ7" s="36">
        <v>383.75</v>
      </c>
      <c r="BK7" s="36">
        <v>368.94</v>
      </c>
      <c r="BL7" s="36">
        <v>351.06</v>
      </c>
      <c r="BM7" s="36">
        <v>333.48</v>
      </c>
      <c r="BN7" s="36">
        <v>333.48</v>
      </c>
      <c r="BO7" s="36">
        <v>107.91</v>
      </c>
      <c r="BP7" s="36">
        <v>110.17</v>
      </c>
      <c r="BQ7" s="36">
        <v>110.31</v>
      </c>
      <c r="BR7" s="36">
        <v>109</v>
      </c>
      <c r="BS7" s="36">
        <v>113.57</v>
      </c>
      <c r="BT7" s="36">
        <v>108.61</v>
      </c>
      <c r="BU7" s="36">
        <v>110.39</v>
      </c>
      <c r="BV7" s="36">
        <v>111.12</v>
      </c>
      <c r="BW7" s="36">
        <v>112.92</v>
      </c>
      <c r="BX7" s="36">
        <v>112.81</v>
      </c>
      <c r="BY7" s="36">
        <v>112.81</v>
      </c>
      <c r="BZ7" s="36">
        <v>110.22</v>
      </c>
      <c r="CA7" s="36">
        <v>108.76</v>
      </c>
      <c r="CB7" s="36">
        <v>108.95</v>
      </c>
      <c r="CC7" s="36">
        <v>110.78</v>
      </c>
      <c r="CD7" s="36">
        <v>105.75</v>
      </c>
      <c r="CE7" s="36">
        <v>78.760000000000005</v>
      </c>
      <c r="CF7" s="36">
        <v>76.81</v>
      </c>
      <c r="CG7" s="36">
        <v>75.75</v>
      </c>
      <c r="CH7" s="36">
        <v>75.3</v>
      </c>
      <c r="CI7" s="36">
        <v>75.3</v>
      </c>
      <c r="CJ7" s="36">
        <v>75.3</v>
      </c>
      <c r="CK7" s="36">
        <v>43.66</v>
      </c>
      <c r="CL7" s="36">
        <v>42.7</v>
      </c>
      <c r="CM7" s="36">
        <v>42.31</v>
      </c>
      <c r="CN7" s="36">
        <v>41.71</v>
      </c>
      <c r="CO7" s="36">
        <v>42.4</v>
      </c>
      <c r="CP7" s="36">
        <v>63.73</v>
      </c>
      <c r="CQ7" s="36">
        <v>64.55</v>
      </c>
      <c r="CR7" s="36">
        <v>64.12</v>
      </c>
      <c r="CS7" s="36">
        <v>62.69</v>
      </c>
      <c r="CT7" s="36">
        <v>61.82</v>
      </c>
      <c r="CU7" s="36">
        <v>61.82</v>
      </c>
      <c r="CV7" s="36">
        <v>100</v>
      </c>
      <c r="CW7" s="36">
        <v>100</v>
      </c>
      <c r="CX7" s="36">
        <v>100</v>
      </c>
      <c r="CY7" s="36">
        <v>100</v>
      </c>
      <c r="CZ7" s="36">
        <v>100</v>
      </c>
      <c r="DA7" s="36">
        <v>99.96</v>
      </c>
      <c r="DB7" s="36">
        <v>99.93</v>
      </c>
      <c r="DC7" s="36">
        <v>100.12</v>
      </c>
      <c r="DD7" s="36">
        <v>100.12</v>
      </c>
      <c r="DE7" s="36">
        <v>100.03</v>
      </c>
      <c r="DF7" s="36">
        <v>100.03</v>
      </c>
      <c r="DG7" s="36">
        <v>27.73</v>
      </c>
      <c r="DH7" s="36">
        <v>28.5</v>
      </c>
      <c r="DI7" s="36">
        <v>28.78</v>
      </c>
      <c r="DJ7" s="36">
        <v>56.47</v>
      </c>
      <c r="DK7" s="36">
        <v>57.82</v>
      </c>
      <c r="DL7" s="36">
        <v>37.549999999999997</v>
      </c>
      <c r="DM7" s="36">
        <v>38.86</v>
      </c>
      <c r="DN7" s="36">
        <v>39.81</v>
      </c>
      <c r="DO7" s="36">
        <v>51.44</v>
      </c>
      <c r="DP7" s="36">
        <v>52.4</v>
      </c>
      <c r="DQ7" s="36">
        <v>52.4</v>
      </c>
      <c r="DR7" s="36">
        <v>0</v>
      </c>
      <c r="DS7" s="36">
        <v>0</v>
      </c>
      <c r="DT7" s="36">
        <v>0</v>
      </c>
      <c r="DU7" s="36">
        <v>0</v>
      </c>
      <c r="DV7" s="36">
        <v>0</v>
      </c>
      <c r="DW7" s="36">
        <v>9.98</v>
      </c>
      <c r="DX7" s="36">
        <v>12.13</v>
      </c>
      <c r="DY7" s="36">
        <v>13.72</v>
      </c>
      <c r="DZ7" s="36">
        <v>16.77</v>
      </c>
      <c r="EA7" s="36">
        <v>18.05</v>
      </c>
      <c r="EB7" s="36">
        <v>18.05</v>
      </c>
      <c r="EC7" s="36">
        <v>0</v>
      </c>
      <c r="ED7" s="36">
        <v>0</v>
      </c>
      <c r="EE7" s="36">
        <v>0</v>
      </c>
      <c r="EF7" s="36">
        <v>0</v>
      </c>
      <c r="EG7" s="36">
        <v>0</v>
      </c>
      <c r="EH7" s="36">
        <v>0.31</v>
      </c>
      <c r="EI7" s="36">
        <v>0.16</v>
      </c>
      <c r="EJ7" s="36">
        <v>0.25</v>
      </c>
      <c r="EK7" s="36">
        <v>0.13</v>
      </c>
      <c r="EL7" s="36">
        <v>0.26</v>
      </c>
      <c r="EM7" s="36">
        <v>0.26</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2017-02-01T08:48:38Z</dcterms:created>
  <dcterms:modified xsi:type="dcterms:W3CDTF">2017-02-21T02:52:37Z</dcterms:modified>
  <cp:category/>
</cp:coreProperties>
</file>