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0.30.3\下水道業務課\下水道業務課\庶務係（担当）\他課提出\財政課\H29\H30.1.30公営企業】公営企業に係る「経営比較分析表」の分析について\提出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P10" i="4"/>
  <c r="AT8" i="4"/>
  <c r="W8" i="4"/>
  <c r="P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<sst xmlns="http://schemas.openxmlformats.org/spreadsheetml/2006/main" count="323" uniqueCount="123">
  <si>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</si>
  <si>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</si>
  <si>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</si>
  <si>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</si>
  <si>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</si>
  <si>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</si>
  <si>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</si>
  <si>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</si>
  <si>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</si>
  <si>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</si>
  <si>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</si>
  <si>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</si>
  <si>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</si>
  <si>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</si>
  <si>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</si>
  <si>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</si>
  <si>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</si>
  <si>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</si>
  <si>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</si>
  <si>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</si>
  <si>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</si>
  <si>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</si>
  <si>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</si>
  <si>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</si>
  <si>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</si>
  <si>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</si>
  <si>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</si>
  <si>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</si>
  <si>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</si>
  <si>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</si>
  <si>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</si>
  <si>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</si>
  <si>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</si>
  <si>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</si>
  <si>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</si>
  <si>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</si>
  <si>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</si>
  <si>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</si>
  <si>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</si>
  <si>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</si>
  <si>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</si>
  <si>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</si>
  <si>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</si>
  <si>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</si>
  <si>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</si>
  <si>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</si>
  <si>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</si>
  <si>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</si>
  <si>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</si>
  <si>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</si>
  <si>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</si>
  <si>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</si>
  <si>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</si>
  <si>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</si>
  <si>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</si>
  <si>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</si>
  <si>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</si>
  <si>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</si>
  <si>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</si>
  <si>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</si>
  <si>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</si>
  <si>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</si>
  <si>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</si>
  <si>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</si>
  <si>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</si>
  <si>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</si>
  <si>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</si>
  <si>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</si>
  <si>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</si>
  <si>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</si>
  <si>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</si>
  <si>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</si>
  <si>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</si>
  <si>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</si>
  <si>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</si>
  <si>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</si>
  <si>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</si>
  <si>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</si>
  <si>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</si>
  <si>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</si>
  <si>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</si>
  <si>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</si>
  <si>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</si>
  <si>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</si>
  <si>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</si>
  <si>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</si>
  <si>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</si>
  <si>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</si>
  <si>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</si>
  <si>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</si>
  <si>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</si>
  <si>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</si>
  <si>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</si>
  <si>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</si>
  <si>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</si>
  <si>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</si>
  <si>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</si>
  <si>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</si>
  <si>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</si>
  <si>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</si>
  <si>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</si>
  <si>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</si>
  <si>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</si>
  <si>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</si>
  <si>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</si>
  <si>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</si>
  <si>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</si>
  <si>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</si>
  <si>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今治市</t>
  </si>
  <si>
    <t>法適用</t>
  </si>
  <si>
    <t>下水道事業</t>
  </si>
  <si>
    <t>特定環境保全公共下水道</t>
  </si>
  <si>
    <t>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</si>
  <si>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</si>
  <si>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</si>
  <si>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</si>
  <si>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</si>
  <si>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</si>
  <si>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</si>
  <si>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</si>
  <si>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①の経常収支比率については、類似団体平均が100を超しているものの、本市86.76と赤字の決算となっている。また、⑤の経費回収率についても、類似団体平均より若干低くなっている。現在、伯方町の木浦・有津地区については整備中であり、有収水量が少なく、また、地形上自然流下のみでは汚水を収集できないので、多くのマンホールポンプを整備しているため、⑥の汚水処理原価も類似団体平均値と比べて高くなっている。</t>
    <rPh sb="1" eb="3">
      <t>トクテイ</t>
    </rPh>
    <rPh sb="3" eb="5">
      <t>カンキョウ</t>
    </rPh>
    <rPh sb="5" eb="7">
      <t>ホゼン</t>
    </rPh>
    <rPh sb="7" eb="9">
      <t>コウキョウ</t>
    </rPh>
    <rPh sb="9" eb="12">
      <t>ゲスイドウ</t>
    </rPh>
    <rPh sb="12" eb="14">
      <t>ジギョウ</t>
    </rPh>
    <rPh sb="20" eb="21">
      <t>タ</t>
    </rPh>
    <rPh sb="21" eb="23">
      <t>ダンタイ</t>
    </rPh>
    <rPh sb="23" eb="25">
      <t>ドウヨウ</t>
    </rPh>
    <rPh sb="26" eb="29">
      <t>シガイカ</t>
    </rPh>
    <rPh sb="29" eb="31">
      <t>クイキ</t>
    </rPh>
    <rPh sb="31" eb="33">
      <t>イガイ</t>
    </rPh>
    <rPh sb="34" eb="37">
      <t>ショウキボ</t>
    </rPh>
    <rPh sb="38" eb="40">
      <t>ハイスイ</t>
    </rPh>
    <rPh sb="40" eb="42">
      <t>ショリ</t>
    </rPh>
    <rPh sb="42" eb="44">
      <t>クイキ</t>
    </rPh>
    <rPh sb="45" eb="47">
      <t>キソ</t>
    </rPh>
    <rPh sb="50" eb="52">
      <t>ショリ</t>
    </rPh>
    <rPh sb="52" eb="55">
      <t>クイキナイ</t>
    </rPh>
    <rPh sb="55" eb="57">
      <t>ジンコウ</t>
    </rPh>
    <rPh sb="57" eb="59">
      <t>ミツド</t>
    </rPh>
    <rPh sb="60" eb="62">
      <t>コウキョウ</t>
    </rPh>
    <rPh sb="62" eb="65">
      <t>ゲスイドウ</t>
    </rPh>
    <rPh sb="67" eb="68">
      <t>ワリ</t>
    </rPh>
    <rPh sb="68" eb="70">
      <t>テイド</t>
    </rPh>
    <rPh sb="71" eb="73">
      <t>オスイ</t>
    </rPh>
    <rPh sb="73" eb="75">
      <t>ショリ</t>
    </rPh>
    <rPh sb="76" eb="78">
      <t>コウリツ</t>
    </rPh>
    <rPh sb="79" eb="80">
      <t>ヒク</t>
    </rPh>
    <rPh sb="82" eb="85">
      <t>シヨウリョウ</t>
    </rPh>
    <rPh sb="91" eb="93">
      <t>コウキョウ</t>
    </rPh>
    <rPh sb="93" eb="96">
      <t>ゲスイドウ</t>
    </rPh>
    <rPh sb="96" eb="98">
      <t>ジギョウ</t>
    </rPh>
    <rPh sb="99" eb="100">
      <t>ジュン</t>
    </rPh>
    <rPh sb="102" eb="104">
      <t>タイケイ</t>
    </rPh>
    <rPh sb="113" eb="116">
      <t>シュウエキセイ</t>
    </rPh>
    <rPh sb="117" eb="118">
      <t>ヒク</t>
    </rPh>
    <rPh sb="129" eb="131">
      <t>ケイジョウ</t>
    </rPh>
    <rPh sb="131" eb="133">
      <t>シュウシ</t>
    </rPh>
    <rPh sb="133" eb="135">
      <t>ヒリツ</t>
    </rPh>
    <rPh sb="141" eb="143">
      <t>ルイジ</t>
    </rPh>
    <rPh sb="143" eb="145">
      <t>ダンタイ</t>
    </rPh>
    <rPh sb="145" eb="147">
      <t>ヘイキン</t>
    </rPh>
    <rPh sb="152" eb="153">
      <t>コ</t>
    </rPh>
    <rPh sb="161" eb="162">
      <t>ホン</t>
    </rPh>
    <rPh sb="162" eb="163">
      <t>シ</t>
    </rPh>
    <rPh sb="169" eb="171">
      <t>アカジ</t>
    </rPh>
    <rPh sb="172" eb="174">
      <t>ケッサン</t>
    </rPh>
    <rPh sb="186" eb="188">
      <t>ケイヒ</t>
    </rPh>
    <rPh sb="188" eb="190">
      <t>カイシュウ</t>
    </rPh>
    <rPh sb="190" eb="191">
      <t>リツ</t>
    </rPh>
    <rPh sb="197" eb="199">
      <t>ルイジ</t>
    </rPh>
    <rPh sb="199" eb="201">
      <t>ダンタイ</t>
    </rPh>
    <rPh sb="201" eb="203">
      <t>ヘイキン</t>
    </rPh>
    <rPh sb="205" eb="207">
      <t>ジャッカン</t>
    </rPh>
    <rPh sb="207" eb="208">
      <t>ヒク</t>
    </rPh>
    <rPh sb="215" eb="217">
      <t>ゲンザイ</t>
    </rPh>
    <rPh sb="218" eb="220">
      <t>ハカタ</t>
    </rPh>
    <rPh sb="220" eb="221">
      <t>チョウ</t>
    </rPh>
    <phoneticPr fontId="4"/>
  </si>
  <si>
    <t>　今後H29～30で策定するストックマネジメント計画に基づき施設全体での最適な改築更新に取り組むこととしており、施設の統廃合についても検討している。整備事業のピークは過ぎているため、企業債償還金については逓減することから、汚水処理原価についても逓減し、経費回収率も改善すると考えている。
　しかしながら、特定環境保全公共下水道は公共下水道と比較して採算性が低いこと、また、使用料体系については、市内で均一化（同料金）としていることもあり、公共下水道と特定環境保全下水道のセグメントがある限り、特定環境保全公共下水道事業については、赤字の見込みである。</t>
    <rPh sb="91" eb="93">
      <t>キギョウ</t>
    </rPh>
    <rPh sb="93" eb="94">
      <t>サイ</t>
    </rPh>
    <rPh sb="152" eb="154">
      <t>トクテイ</t>
    </rPh>
    <rPh sb="154" eb="156">
      <t>カンキョウ</t>
    </rPh>
    <rPh sb="156" eb="158">
      <t>ホゼン</t>
    </rPh>
    <rPh sb="158" eb="160">
      <t>コウキョウ</t>
    </rPh>
    <rPh sb="160" eb="163">
      <t>ゲスイドウ</t>
    </rPh>
    <rPh sb="164" eb="166">
      <t>コウキョウ</t>
    </rPh>
    <rPh sb="166" eb="169">
      <t>ゲスイドウ</t>
    </rPh>
    <rPh sb="170" eb="172">
      <t>ヒカク</t>
    </rPh>
    <rPh sb="174" eb="177">
      <t>サイサンセイ</t>
    </rPh>
    <rPh sb="178" eb="179">
      <t>ヒク</t>
    </rPh>
    <rPh sb="186" eb="189">
      <t>シヨウリョウ</t>
    </rPh>
    <rPh sb="189" eb="191">
      <t>タイケイ</t>
    </rPh>
    <rPh sb="197" eb="199">
      <t>シナイ</t>
    </rPh>
    <rPh sb="200" eb="203">
      <t>キンイツカ</t>
    </rPh>
    <rPh sb="204" eb="205">
      <t>ドウ</t>
    </rPh>
    <rPh sb="205" eb="207">
      <t>リョウキン</t>
    </rPh>
    <rPh sb="219" eb="221">
      <t>コウキョウ</t>
    </rPh>
    <rPh sb="221" eb="224">
      <t>ゲスイドウ</t>
    </rPh>
    <rPh sb="225" eb="227">
      <t>トクテイ</t>
    </rPh>
    <rPh sb="227" eb="229">
      <t>カンキョウ</t>
    </rPh>
    <rPh sb="229" eb="231">
      <t>ホゼン</t>
    </rPh>
    <rPh sb="231" eb="234">
      <t>ゲスイドウ</t>
    </rPh>
    <rPh sb="243" eb="244">
      <t>カギ</t>
    </rPh>
    <rPh sb="246" eb="248">
      <t>トクテイ</t>
    </rPh>
    <rPh sb="248" eb="250">
      <t>カンキョウ</t>
    </rPh>
    <rPh sb="250" eb="252">
      <t>ホゼン</t>
    </rPh>
    <rPh sb="252" eb="254">
      <t>コウキョウ</t>
    </rPh>
    <rPh sb="254" eb="257">
      <t>ゲスイドウ</t>
    </rPh>
    <rPh sb="257" eb="259">
      <t>ジギョウ</t>
    </rPh>
    <rPh sb="265" eb="267">
      <t>アカジ</t>
    </rPh>
    <rPh sb="268" eb="270">
      <t>ミコ</t>
    </rPh>
    <phoneticPr fontId="4"/>
  </si>
  <si>
    <t>　①有形固定資産減価償却率については、今年度（H28）が法適用初年度であるため、公共下水道と同様に、減価償却累計額は１年分のみの算定となり、当該率が低くなっている。今後、年数が経過し、償却が進むにつれ50％程度になるものと見込まれる。
　また、現有６処理区のうち、５処理区は供用開始から20年未満であるため、大規模な改修が必要な施設はほとんどない状況であったが、今後は、供用開始後20年を超えてくるため、施設の改修等が増えてくる見込みである。そのような中、改修に係る経費や維持管理に係る経費を削減するため、H30年度予算において、1処理区について、公共下水道の処理区に編入し処理場を廃止する予定である。</t>
    <rPh sb="40" eb="42">
      <t>コウキョウ</t>
    </rPh>
    <rPh sb="42" eb="45">
      <t>ゲスイドウ</t>
    </rPh>
    <rPh sb="46" eb="48">
      <t>ドウヨウ</t>
    </rPh>
    <rPh sb="111" eb="113">
      <t>ミコ</t>
    </rPh>
    <rPh sb="122" eb="124">
      <t>ゲンユウ</t>
    </rPh>
    <rPh sb="125" eb="127">
      <t>ショリ</t>
    </rPh>
    <rPh sb="127" eb="128">
      <t>ク</t>
    </rPh>
    <rPh sb="133" eb="135">
      <t>ショリ</t>
    </rPh>
    <rPh sb="135" eb="136">
      <t>ク</t>
    </rPh>
    <rPh sb="137" eb="139">
      <t>キョウヨウ</t>
    </rPh>
    <rPh sb="139" eb="141">
      <t>カイシ</t>
    </rPh>
    <rPh sb="145" eb="146">
      <t>ネン</t>
    </rPh>
    <rPh sb="146" eb="148">
      <t>ミマン</t>
    </rPh>
    <rPh sb="154" eb="157">
      <t>ダイキボ</t>
    </rPh>
    <rPh sb="158" eb="160">
      <t>カイシュウ</t>
    </rPh>
    <rPh sb="161" eb="163">
      <t>ヒツヨウ</t>
    </rPh>
    <rPh sb="164" eb="166">
      <t>シセツ</t>
    </rPh>
    <rPh sb="173" eb="175">
      <t>ジョウキョウ</t>
    </rPh>
    <rPh sb="181" eb="183">
      <t>コンゴ</t>
    </rPh>
    <rPh sb="185" eb="187">
      <t>キョウヨウ</t>
    </rPh>
    <rPh sb="187" eb="189">
      <t>カイシ</t>
    </rPh>
    <rPh sb="189" eb="190">
      <t>ゴ</t>
    </rPh>
    <rPh sb="192" eb="193">
      <t>ネン</t>
    </rPh>
    <rPh sb="194" eb="195">
      <t>コ</t>
    </rPh>
    <rPh sb="202" eb="204">
      <t>シセツ</t>
    </rPh>
    <rPh sb="205" eb="207">
      <t>カイシュウ</t>
    </rPh>
    <rPh sb="207" eb="208">
      <t>トウ</t>
    </rPh>
    <rPh sb="209" eb="210">
      <t>フ</t>
    </rPh>
    <rPh sb="214" eb="216">
      <t>ミコ</t>
    </rPh>
    <rPh sb="226" eb="227">
      <t>ナカ</t>
    </rPh>
    <rPh sb="228" eb="230">
      <t>カイシュウ</t>
    </rPh>
    <rPh sb="231" eb="232">
      <t>カカ</t>
    </rPh>
    <rPh sb="233" eb="235">
      <t>ケイヒ</t>
    </rPh>
    <rPh sb="236" eb="238">
      <t>イジ</t>
    </rPh>
    <rPh sb="238" eb="240">
      <t>カンリ</t>
    </rPh>
    <rPh sb="241" eb="242">
      <t>カカ</t>
    </rPh>
    <rPh sb="243" eb="245">
      <t>ケイヒ</t>
    </rPh>
    <rPh sb="246" eb="248">
      <t>サクゲン</t>
    </rPh>
    <rPh sb="266" eb="268">
      <t>ショリ</t>
    </rPh>
    <rPh sb="268" eb="269">
      <t>ク</t>
    </rPh>
    <rPh sb="274" eb="276">
      <t>コウキョウ</t>
    </rPh>
    <rPh sb="276" eb="279">
      <t>ゲスイドウ</t>
    </rPh>
    <rPh sb="280" eb="282">
      <t>ショリ</t>
    </rPh>
    <rPh sb="282" eb="283">
      <t>ク</t>
    </rPh>
    <rPh sb="284" eb="286">
      <t>ヘンニュウ</t>
    </rPh>
    <rPh sb="287" eb="290">
      <t>ショリジョウ</t>
    </rPh>
    <rPh sb="291" eb="293">
      <t>ハイシ</t>
    </rPh>
    <rPh sb="295" eb="29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</si>
</sst>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002632344"/>
        <c:axId val="100263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ser>
        <c:dLbls>
          <c:showLegendKey val="0"/>
          <c:showVal val="0"/>
          <c:showCatName val="0"/>
          <c:showSerName val="0"/>
          <c:showPercent val="0"/>
          <c:showBubbleSize val="0"/>
        </c:dLbls>
        <c:marker val="1"/>
        <c:smooth val="0"/>
        <c:axId val="1002632344"/>
        <c:axId val="1002632736"/>
      </c:lineChart>
      <c:dateAx>
        <c:axId val="1002632344"/>
        <c:scaling>
          <c:orientation val="minMax"/>
        </c:scaling>
        <c:delete val="1"/>
        <c:axPos val="b"/>
        <c:numFmt formatCode="ge" sourceLinked="1"/>
        <c:majorTickMark val="none"/>
        <c:minorTickMark val="none"/>
        <c:tickLblPos val="none"/>
        <c:crossAx val="1002632736"/>
        <c:crosses val="autoZero"/>
        <c:auto val="1"/>
        <c:lblOffset val="100"/>
        <c:baseTimeUnit val="years"/>
      </c:dateAx>
      <c:valAx>
        <c:axId val="100263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323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36.340000000000003</c:v>
                </c:pt>
              </c:numCache>
            </c:numRef>
          </c:val>
        </c:ser>
        <c:dLbls>
          <c:showLegendKey val="0"/>
          <c:showVal val="0"/>
          <c:showCatName val="0"/>
          <c:showSerName val="0"/>
          <c:showPercent val="0"/>
          <c:showBubbleSize val="0"/>
        </c:dLbls>
        <c:gapWidth val="150"/>
        <c:axId val="1018414368"/>
        <c:axId val="101841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43.18</c:v>
                </c:pt>
              </c:numCache>
            </c:numRef>
          </c:val>
          <c:smooth val="0"/>
        </c:ser>
        <c:dLbls>
          <c:showLegendKey val="0"/>
          <c:showVal val="0"/>
          <c:showCatName val="0"/>
          <c:showSerName val="0"/>
          <c:showPercent val="0"/>
          <c:showBubbleSize val="0"/>
        </c:dLbls>
        <c:marker val="1"/>
        <c:smooth val="0"/>
        <c:axId val="1018414368"/>
        <c:axId val="1018414760"/>
      </c:lineChart>
      <c:dateAx>
        <c:axId val="1018414368"/>
        <c:scaling>
          <c:orientation val="minMax"/>
        </c:scaling>
        <c:delete val="1"/>
        <c:axPos val="b"/>
        <c:numFmt formatCode="ge" sourceLinked="1"/>
        <c:majorTickMark val="none"/>
        <c:minorTickMark val="none"/>
        <c:tickLblPos val="none"/>
        <c:crossAx val="1018414760"/>
        <c:crosses val="autoZero"/>
        <c:auto val="1"/>
        <c:lblOffset val="100"/>
        <c:baseTimeUnit val="years"/>
      </c:dateAx>
      <c:valAx>
        <c:axId val="101841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4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80.47</c:v>
                </c:pt>
              </c:numCache>
            </c:numRef>
          </c:val>
        </c:ser>
        <c:dLbls>
          <c:showLegendKey val="0"/>
          <c:showVal val="0"/>
          <c:showCatName val="0"/>
          <c:showSerName val="0"/>
          <c:showPercent val="0"/>
          <c:showBubbleSize val="0"/>
        </c:dLbls>
        <c:gapWidth val="150"/>
        <c:axId val="1018415936"/>
        <c:axId val="101841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86.43</c:v>
                </c:pt>
              </c:numCache>
            </c:numRef>
          </c:val>
          <c:smooth val="0"/>
        </c:ser>
        <c:dLbls>
          <c:showLegendKey val="0"/>
          <c:showVal val="0"/>
          <c:showCatName val="0"/>
          <c:showSerName val="0"/>
          <c:showPercent val="0"/>
          <c:showBubbleSize val="0"/>
        </c:dLbls>
        <c:marker val="1"/>
        <c:smooth val="0"/>
        <c:axId val="1018415936"/>
        <c:axId val="1018416328"/>
      </c:lineChart>
      <c:dateAx>
        <c:axId val="1018415936"/>
        <c:scaling>
          <c:orientation val="minMax"/>
        </c:scaling>
        <c:delete val="1"/>
        <c:axPos val="b"/>
        <c:numFmt formatCode="ge" sourceLinked="1"/>
        <c:majorTickMark val="none"/>
        <c:minorTickMark val="none"/>
        <c:tickLblPos val="none"/>
        <c:crossAx val="1018416328"/>
        <c:crosses val="autoZero"/>
        <c:auto val="1"/>
        <c:lblOffset val="100"/>
        <c:baseTimeUnit val="years"/>
      </c:dateAx>
      <c:valAx>
        <c:axId val="101841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41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86.76</c:v>
                </c:pt>
              </c:numCache>
            </c:numRef>
          </c:val>
        </c:ser>
        <c:dLbls>
          <c:showLegendKey val="0"/>
          <c:showVal val="0"/>
          <c:showCatName val="0"/>
          <c:showSerName val="0"/>
          <c:showPercent val="0"/>
          <c:showBubbleSize val="0"/>
        </c:dLbls>
        <c:gapWidth val="150"/>
        <c:axId val="721284168"/>
        <c:axId val="72128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101.17</c:v>
                </c:pt>
              </c:numCache>
            </c:numRef>
          </c:val>
          <c:smooth val="0"/>
        </c:ser>
        <c:dLbls>
          <c:showLegendKey val="0"/>
          <c:showVal val="0"/>
          <c:showCatName val="0"/>
          <c:showSerName val="0"/>
          <c:showPercent val="0"/>
          <c:showBubbleSize val="0"/>
        </c:dLbls>
        <c:marker val="1"/>
        <c:smooth val="0"/>
        <c:axId val="721284168"/>
        <c:axId val="721284560"/>
      </c:lineChart>
      <c:dateAx>
        <c:axId val="721284168"/>
        <c:scaling>
          <c:orientation val="minMax"/>
        </c:scaling>
        <c:delete val="1"/>
        <c:axPos val="b"/>
        <c:numFmt formatCode="ge" sourceLinked="1"/>
        <c:majorTickMark val="none"/>
        <c:minorTickMark val="none"/>
        <c:tickLblPos val="none"/>
        <c:crossAx val="721284560"/>
        <c:crosses val="autoZero"/>
        <c:auto val="1"/>
        <c:lblOffset val="100"/>
        <c:baseTimeUnit val="years"/>
      </c:dateAx>
      <c:valAx>
        <c:axId val="72128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28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4.29</c:v>
                </c:pt>
              </c:numCache>
            </c:numRef>
          </c:val>
        </c:ser>
        <c:dLbls>
          <c:showLegendKey val="0"/>
          <c:showVal val="0"/>
          <c:showCatName val="0"/>
          <c:showSerName val="0"/>
          <c:showPercent val="0"/>
          <c:showBubbleSize val="0"/>
        </c:dLbls>
        <c:gapWidth val="150"/>
        <c:axId val="639781256"/>
        <c:axId val="63978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28.48</c:v>
                </c:pt>
              </c:numCache>
            </c:numRef>
          </c:val>
          <c:smooth val="0"/>
        </c:ser>
        <c:dLbls>
          <c:showLegendKey val="0"/>
          <c:showVal val="0"/>
          <c:showCatName val="0"/>
          <c:showSerName val="0"/>
          <c:showPercent val="0"/>
          <c:showBubbleSize val="0"/>
        </c:dLbls>
        <c:marker val="1"/>
        <c:smooth val="0"/>
        <c:axId val="639781256"/>
        <c:axId val="639781648"/>
      </c:lineChart>
      <c:dateAx>
        <c:axId val="639781256"/>
        <c:scaling>
          <c:orientation val="minMax"/>
        </c:scaling>
        <c:delete val="1"/>
        <c:axPos val="b"/>
        <c:numFmt formatCode="ge" sourceLinked="1"/>
        <c:majorTickMark val="none"/>
        <c:minorTickMark val="none"/>
        <c:tickLblPos val="none"/>
        <c:crossAx val="639781648"/>
        <c:crosses val="autoZero"/>
        <c:auto val="1"/>
        <c:lblOffset val="100"/>
        <c:baseTimeUnit val="years"/>
      </c:dateAx>
      <c:valAx>
        <c:axId val="63978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978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639782824"/>
        <c:axId val="4778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639782824"/>
        <c:axId val="477853984"/>
      </c:lineChart>
      <c:dateAx>
        <c:axId val="639782824"/>
        <c:scaling>
          <c:orientation val="minMax"/>
        </c:scaling>
        <c:delete val="1"/>
        <c:axPos val="b"/>
        <c:numFmt formatCode="ge" sourceLinked="1"/>
        <c:majorTickMark val="none"/>
        <c:minorTickMark val="none"/>
        <c:tickLblPos val="none"/>
        <c:crossAx val="477853984"/>
        <c:crosses val="autoZero"/>
        <c:auto val="1"/>
        <c:lblOffset val="100"/>
        <c:baseTimeUnit val="years"/>
      </c:dateAx>
      <c:valAx>
        <c:axId val="4778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978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68.12</c:v>
                </c:pt>
              </c:numCache>
            </c:numRef>
          </c:val>
        </c:ser>
        <c:dLbls>
          <c:showLegendKey val="0"/>
          <c:showVal val="0"/>
          <c:showCatName val="0"/>
          <c:showSerName val="0"/>
          <c:showPercent val="0"/>
          <c:showBubbleSize val="0"/>
        </c:dLbls>
        <c:gapWidth val="150"/>
        <c:axId val="477855160"/>
        <c:axId val="4778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68.930000000000007</c:v>
                </c:pt>
              </c:numCache>
            </c:numRef>
          </c:val>
          <c:smooth val="0"/>
        </c:ser>
        <c:dLbls>
          <c:showLegendKey val="0"/>
          <c:showVal val="0"/>
          <c:showCatName val="0"/>
          <c:showSerName val="0"/>
          <c:showPercent val="0"/>
          <c:showBubbleSize val="0"/>
        </c:dLbls>
        <c:marker val="1"/>
        <c:smooth val="0"/>
        <c:axId val="477855160"/>
        <c:axId val="477855552"/>
      </c:lineChart>
      <c:dateAx>
        <c:axId val="477855160"/>
        <c:scaling>
          <c:orientation val="minMax"/>
        </c:scaling>
        <c:delete val="1"/>
        <c:axPos val="b"/>
        <c:numFmt formatCode="ge" sourceLinked="1"/>
        <c:majorTickMark val="none"/>
        <c:minorTickMark val="none"/>
        <c:tickLblPos val="none"/>
        <c:crossAx val="477855552"/>
        <c:crosses val="autoZero"/>
        <c:auto val="1"/>
        <c:lblOffset val="100"/>
        <c:baseTimeUnit val="years"/>
      </c:dateAx>
      <c:valAx>
        <c:axId val="4778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5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9.89</c:v>
                </c:pt>
              </c:numCache>
            </c:numRef>
          </c:val>
        </c:ser>
        <c:dLbls>
          <c:showLegendKey val="0"/>
          <c:showVal val="0"/>
          <c:showCatName val="0"/>
          <c:showSerName val="0"/>
          <c:showPercent val="0"/>
          <c:showBubbleSize val="0"/>
        </c:dLbls>
        <c:gapWidth val="150"/>
        <c:axId val="726977208"/>
        <c:axId val="72697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70.42</c:v>
                </c:pt>
              </c:numCache>
            </c:numRef>
          </c:val>
          <c:smooth val="0"/>
        </c:ser>
        <c:dLbls>
          <c:showLegendKey val="0"/>
          <c:showVal val="0"/>
          <c:showCatName val="0"/>
          <c:showSerName val="0"/>
          <c:showPercent val="0"/>
          <c:showBubbleSize val="0"/>
        </c:dLbls>
        <c:marker val="1"/>
        <c:smooth val="0"/>
        <c:axId val="726977208"/>
        <c:axId val="726977600"/>
      </c:lineChart>
      <c:dateAx>
        <c:axId val="726977208"/>
        <c:scaling>
          <c:orientation val="minMax"/>
        </c:scaling>
        <c:delete val="1"/>
        <c:axPos val="b"/>
        <c:numFmt formatCode="ge" sourceLinked="1"/>
        <c:majorTickMark val="none"/>
        <c:minorTickMark val="none"/>
        <c:tickLblPos val="none"/>
        <c:crossAx val="726977600"/>
        <c:crosses val="autoZero"/>
        <c:auto val="1"/>
        <c:lblOffset val="100"/>
        <c:baseTimeUnit val="years"/>
      </c:dateAx>
      <c:valAx>
        <c:axId val="7269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97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1331.2</c:v>
                </c:pt>
              </c:numCache>
            </c:numRef>
          </c:val>
        </c:ser>
        <c:dLbls>
          <c:showLegendKey val="0"/>
          <c:showVal val="0"/>
          <c:showCatName val="0"/>
          <c:showSerName val="0"/>
          <c:showPercent val="0"/>
          <c:showBubbleSize val="0"/>
        </c:dLbls>
        <c:gapWidth val="150"/>
        <c:axId val="730818744"/>
        <c:axId val="7308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1467.94</c:v>
                </c:pt>
              </c:numCache>
            </c:numRef>
          </c:val>
          <c:smooth val="0"/>
        </c:ser>
        <c:dLbls>
          <c:showLegendKey val="0"/>
          <c:showVal val="0"/>
          <c:showCatName val="0"/>
          <c:showSerName val="0"/>
          <c:showPercent val="0"/>
          <c:showBubbleSize val="0"/>
        </c:dLbls>
        <c:marker val="1"/>
        <c:smooth val="0"/>
        <c:axId val="730818744"/>
        <c:axId val="730819136"/>
      </c:lineChart>
      <c:dateAx>
        <c:axId val="730818744"/>
        <c:scaling>
          <c:orientation val="minMax"/>
        </c:scaling>
        <c:delete val="1"/>
        <c:axPos val="b"/>
        <c:numFmt formatCode="ge" sourceLinked="1"/>
        <c:majorTickMark val="none"/>
        <c:minorTickMark val="none"/>
        <c:tickLblPos val="none"/>
        <c:crossAx val="730819136"/>
        <c:crosses val="autoZero"/>
        <c:auto val="1"/>
        <c:lblOffset val="100"/>
        <c:baseTimeUnit val="years"/>
      </c:dateAx>
      <c:valAx>
        <c:axId val="7308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81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81.77</c:v>
                </c:pt>
              </c:numCache>
            </c:numRef>
          </c:val>
        </c:ser>
        <c:dLbls>
          <c:showLegendKey val="0"/>
          <c:showVal val="0"/>
          <c:showCatName val="0"/>
          <c:showSerName val="0"/>
          <c:showPercent val="0"/>
          <c:showBubbleSize val="0"/>
        </c:dLbls>
        <c:gapWidth val="150"/>
        <c:axId val="517518944"/>
        <c:axId val="51751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83.3</c:v>
                </c:pt>
              </c:numCache>
            </c:numRef>
          </c:val>
          <c:smooth val="0"/>
        </c:ser>
        <c:dLbls>
          <c:showLegendKey val="0"/>
          <c:showVal val="0"/>
          <c:showCatName val="0"/>
          <c:showSerName val="0"/>
          <c:showPercent val="0"/>
          <c:showBubbleSize val="0"/>
        </c:dLbls>
        <c:marker val="1"/>
        <c:smooth val="0"/>
        <c:axId val="517518944"/>
        <c:axId val="517519336"/>
      </c:lineChart>
      <c:dateAx>
        <c:axId val="517518944"/>
        <c:scaling>
          <c:orientation val="minMax"/>
        </c:scaling>
        <c:delete val="1"/>
        <c:axPos val="b"/>
        <c:numFmt formatCode="ge" sourceLinked="1"/>
        <c:majorTickMark val="none"/>
        <c:minorTickMark val="none"/>
        <c:tickLblPos val="none"/>
        <c:crossAx val="517519336"/>
        <c:crosses val="autoZero"/>
        <c:auto val="1"/>
        <c:lblOffset val="100"/>
        <c:baseTimeUnit val="years"/>
      </c:dateAx>
      <c:valAx>
        <c:axId val="51751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5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196.37</c:v>
                </c:pt>
              </c:numCache>
            </c:numRef>
          </c:val>
        </c:ser>
        <c:dLbls>
          <c:showLegendKey val="0"/>
          <c:showVal val="0"/>
          <c:showCatName val="0"/>
          <c:showSerName val="0"/>
          <c:showPercent val="0"/>
          <c:showBubbleSize val="0"/>
        </c:dLbls>
        <c:gapWidth val="150"/>
        <c:axId val="1002753096"/>
        <c:axId val="100275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184.56</c:v>
                </c:pt>
              </c:numCache>
            </c:numRef>
          </c:val>
          <c:smooth val="0"/>
        </c:ser>
        <c:dLbls>
          <c:showLegendKey val="0"/>
          <c:showVal val="0"/>
          <c:showCatName val="0"/>
          <c:showSerName val="0"/>
          <c:showPercent val="0"/>
          <c:showBubbleSize val="0"/>
        </c:dLbls>
        <c:marker val="1"/>
        <c:smooth val="0"/>
        <c:axId val="1002753096"/>
        <c:axId val="1002753488"/>
      </c:lineChart>
      <c:dateAx>
        <c:axId val="1002753096"/>
        <c:scaling>
          <c:orientation val="minMax"/>
        </c:scaling>
        <c:delete val="1"/>
        <c:axPos val="b"/>
        <c:numFmt formatCode="ge" sourceLinked="1"/>
        <c:majorTickMark val="none"/>
        <c:minorTickMark val="none"/>
        <c:tickLblPos val="none"/>
        <c:crossAx val="1002753488"/>
        <c:crosses val="autoZero"/>
        <c:auto val="1"/>
        <c:lblOffset val="100"/>
        <c:baseTimeUnit val="years"/>
      </c:dateAx>
      <c:valAx>
        <c:axId val="100275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5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2"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
        <v>119</v>
      </c>
      <c r="AE8" s="50"/>
      <c r="AF8" s="50"/>
      <c r="AG8" s="50"/>
      <c r="AH8" s="50"/>
      <c r="AI8" s="50"/>
      <c r="AJ8" s="50"/>
      <c r="AK8" s="4"/>
      <c r="AL8" s="51">
        <f>データ!S6</f>
        <v>163481</v>
      </c>
      <c r="AM8" s="51"/>
      <c r="AN8" s="51"/>
      <c r="AO8" s="51"/>
      <c r="AP8" s="51"/>
      <c r="AQ8" s="51"/>
      <c r="AR8" s="51"/>
      <c r="AS8" s="51"/>
      <c r="AT8" s="46">
        <f>データ!T6</f>
        <v>419.14</v>
      </c>
      <c r="AU8" s="46"/>
      <c r="AV8" s="46"/>
      <c r="AW8" s="46"/>
      <c r="AX8" s="46"/>
      <c r="AY8" s="46"/>
      <c r="AZ8" s="46"/>
      <c r="BA8" s="46"/>
      <c r="BB8" s="46">
        <f>データ!U6</f>
        <v>390.04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65.59</v>
      </c>
      <c r="J10" s="46"/>
      <c r="K10" s="46"/>
      <c r="L10" s="46"/>
      <c r="M10" s="46"/>
      <c r="N10" s="46"/>
      <c r="O10" s="46"/>
      <c r="P10" s="46">
        <f>データ!P6</f>
        <v>5.12</v>
      </c>
      <c r="Q10" s="46"/>
      <c r="R10" s="46"/>
      <c r="S10" s="46"/>
      <c r="T10" s="46"/>
      <c r="U10" s="46"/>
      <c r="V10" s="46"/>
      <c r="W10" s="46">
        <f>データ!Q6</f>
        <v>94.32</v>
      </c>
      <c r="X10" s="46"/>
      <c r="Y10" s="46"/>
      <c r="Z10" s="46"/>
      <c r="AA10" s="46"/>
      <c r="AB10" s="46"/>
      <c r="AC10" s="46"/>
      <c r="AD10" s="51">
        <f>データ!R6</f>
        <v>2741</v>
      </c>
      <c r="AE10" s="51"/>
      <c r="AF10" s="51"/>
      <c r="AG10" s="51"/>
      <c r="AH10" s="51"/>
      <c r="AI10" s="51"/>
      <c r="AJ10" s="51"/>
      <c r="AK10" s="2"/>
      <c r="AL10" s="51">
        <f>データ!V6</f>
        <v>8345</v>
      </c>
      <c r="AM10" s="51"/>
      <c r="AN10" s="51"/>
      <c r="AO10" s="51"/>
      <c r="AP10" s="51"/>
      <c r="AQ10" s="51"/>
      <c r="AR10" s="51"/>
      <c r="AS10" s="51"/>
      <c r="AT10" s="46">
        <f>データ!W6</f>
        <v>5.04</v>
      </c>
      <c r="AU10" s="46"/>
      <c r="AV10" s="46"/>
      <c r="AW10" s="46"/>
      <c r="AX10" s="46"/>
      <c r="AY10" s="46"/>
      <c r="AZ10" s="46"/>
      <c r="BA10" s="46"/>
      <c r="BB10" s="46">
        <f>データ!X6</f>
        <v>1655.75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382027</v>
      </c>
      <c r="D6" s="34">
        <f t="shared" si="3"/>
        <v>46</v>
      </c>
      <c r="E6" s="34">
        <f t="shared" si="3"/>
        <v>17</v>
      </c>
      <c r="F6" s="34">
        <f t="shared" si="3"/>
        <v>4</v>
      </c>
      <c r="G6" s="34">
        <f t="shared" si="3"/>
        <v>0</v>
      </c>
      <c r="H6" s="34" t="str">
        <f t="shared" si="3"/>
        <v>愛媛県　今治市</v>
      </c>
      <c r="I6" s="34" t="str">
        <f t="shared" si="3"/>
        <v>法適用</v>
      </c>
      <c r="J6" s="34" t="str">
        <f t="shared" si="3"/>
        <v>下水道事業</v>
      </c>
      <c r="K6" s="34" t="str">
        <f t="shared" si="3"/>
        <v>特定環境保全公共下水道</v>
      </c>
      <c r="L6" s="34" t="str">
        <f t="shared" si="3"/>
        <v>D1</v>
      </c>
      <c r="M6" s="34">
        <f t="shared" si="3"/>
        <v>0</v>
      </c>
      <c r="N6" s="35" t="str">
        <f t="shared" si="3"/>
        <v>-</v>
      </c>
      <c r="O6" s="35">
        <f t="shared" si="3"/>
        <v>65.59</v>
      </c>
      <c r="P6" s="35">
        <f t="shared" si="3"/>
        <v>5.12</v>
      </c>
      <c r="Q6" s="35">
        <f t="shared" si="3"/>
        <v>94.32</v>
      </c>
      <c r="R6" s="35">
        <f t="shared" si="3"/>
        <v>2741</v>
      </c>
      <c r="S6" s="35">
        <f t="shared" si="3"/>
        <v>163481</v>
      </c>
      <c r="T6" s="35">
        <f t="shared" si="3"/>
        <v>419.14</v>
      </c>
      <c r="U6" s="35">
        <f t="shared" si="3"/>
        <v>390.04</v>
      </c>
      <c r="V6" s="35">
        <f t="shared" si="3"/>
        <v>8345</v>
      </c>
      <c r="W6" s="35">
        <f t="shared" si="3"/>
        <v>5.04</v>
      </c>
      <c r="X6" s="35">
        <f t="shared" si="3"/>
        <v>1655.75</v>
      </c>
      <c r="Y6" s="36" t="str">
        <f>IF(Y7="",NA(),Y7)</f>
        <v>-</v>
      </c>
      <c r="Z6" s="36" t="str">
        <f t="shared" ref="Z6:AH6" si="4">IF(Z7="",NA(),Z7)</f>
        <v>-</v>
      </c>
      <c r="AA6" s="36" t="str">
        <f t="shared" si="4"/>
        <v>-</v>
      </c>
      <c r="AB6" s="36" t="str">
        <f t="shared" si="4"/>
        <v>-</v>
      </c>
      <c r="AC6" s="36">
        <f t="shared" si="4"/>
        <v>86.76</v>
      </c>
      <c r="AD6" s="36" t="str">
        <f t="shared" si="4"/>
        <v>-</v>
      </c>
      <c r="AE6" s="36" t="str">
        <f t="shared" si="4"/>
        <v>-</v>
      </c>
      <c r="AF6" s="36" t="str">
        <f t="shared" si="4"/>
        <v>-</v>
      </c>
      <c r="AG6" s="36" t="str">
        <f t="shared" si="4"/>
        <v>-</v>
      </c>
      <c r="AH6" s="36">
        <f t="shared" si="4"/>
        <v>101.17</v>
      </c>
      <c r="AI6" s="35" t="str">
        <f>IF(AI7="","",IF(AI7="-","【-】","【"&amp;SUBSTITUTE(TEXT(AI7,"#,##0.00"),"-","△")&amp;"】"))</f>
        <v>【100.66】</v>
      </c>
      <c r="AJ6" s="36" t="str">
        <f>IF(AJ7="",NA(),AJ7)</f>
        <v>-</v>
      </c>
      <c r="AK6" s="36" t="str">
        <f t="shared" ref="AK6:AS6" si="5">IF(AK7="",NA(),AK7)</f>
        <v>-</v>
      </c>
      <c r="AL6" s="36" t="str">
        <f t="shared" si="5"/>
        <v>-</v>
      </c>
      <c r="AM6" s="36" t="str">
        <f t="shared" si="5"/>
        <v>-</v>
      </c>
      <c r="AN6" s="36">
        <f t="shared" si="5"/>
        <v>68.12</v>
      </c>
      <c r="AO6" s="36" t="str">
        <f t="shared" si="5"/>
        <v>-</v>
      </c>
      <c r="AP6" s="36" t="str">
        <f t="shared" si="5"/>
        <v>-</v>
      </c>
      <c r="AQ6" s="36" t="str">
        <f t="shared" si="5"/>
        <v>-</v>
      </c>
      <c r="AR6" s="36" t="str">
        <f t="shared" si="5"/>
        <v>-</v>
      </c>
      <c r="AS6" s="36">
        <f t="shared" si="5"/>
        <v>68.930000000000007</v>
      </c>
      <c r="AT6" s="35" t="str">
        <f>IF(AT7="","",IF(AT7="-","【-】","【"&amp;SUBSTITUTE(TEXT(AT7,"#,##0.00"),"-","△")&amp;"】"))</f>
        <v>【105.22】</v>
      </c>
      <c r="AU6" s="36" t="str">
        <f>IF(AU7="",NA(),AU7)</f>
        <v>-</v>
      </c>
      <c r="AV6" s="36" t="str">
        <f t="shared" ref="AV6:BD6" si="6">IF(AV7="",NA(),AV7)</f>
        <v>-</v>
      </c>
      <c r="AW6" s="36" t="str">
        <f t="shared" si="6"/>
        <v>-</v>
      </c>
      <c r="AX6" s="36" t="str">
        <f t="shared" si="6"/>
        <v>-</v>
      </c>
      <c r="AY6" s="36">
        <f t="shared" si="6"/>
        <v>9.89</v>
      </c>
      <c r="AZ6" s="36" t="str">
        <f t="shared" si="6"/>
        <v>-</v>
      </c>
      <c r="BA6" s="36" t="str">
        <f t="shared" si="6"/>
        <v>-</v>
      </c>
      <c r="BB6" s="36" t="str">
        <f t="shared" si="6"/>
        <v>-</v>
      </c>
      <c r="BC6" s="36" t="str">
        <f t="shared" si="6"/>
        <v>-</v>
      </c>
      <c r="BD6" s="36">
        <f t="shared" si="6"/>
        <v>70.42</v>
      </c>
      <c r="BE6" s="35" t="str">
        <f>IF(BE7="","",IF(BE7="-","【-】","【"&amp;SUBSTITUTE(TEXT(BE7,"#,##0.00"),"-","△")&amp;"】"))</f>
        <v>【54.12】</v>
      </c>
      <c r="BF6" s="36" t="str">
        <f>IF(BF7="",NA(),BF7)</f>
        <v>-</v>
      </c>
      <c r="BG6" s="36" t="str">
        <f t="shared" ref="BG6:BO6" si="7">IF(BG7="",NA(),BG7)</f>
        <v>-</v>
      </c>
      <c r="BH6" s="36" t="str">
        <f t="shared" si="7"/>
        <v>-</v>
      </c>
      <c r="BI6" s="36" t="str">
        <f t="shared" si="7"/>
        <v>-</v>
      </c>
      <c r="BJ6" s="36">
        <f t="shared" si="7"/>
        <v>1331.2</v>
      </c>
      <c r="BK6" s="36" t="str">
        <f t="shared" si="7"/>
        <v>-</v>
      </c>
      <c r="BL6" s="36" t="str">
        <f t="shared" si="7"/>
        <v>-</v>
      </c>
      <c r="BM6" s="36" t="str">
        <f t="shared" si="7"/>
        <v>-</v>
      </c>
      <c r="BN6" s="36" t="str">
        <f t="shared" si="7"/>
        <v>-</v>
      </c>
      <c r="BO6" s="36">
        <f t="shared" si="7"/>
        <v>1467.94</v>
      </c>
      <c r="BP6" s="35" t="str">
        <f>IF(BP7="","",IF(BP7="-","【-】","【"&amp;SUBSTITUTE(TEXT(BP7,"#,##0.00"),"-","△")&amp;"】"))</f>
        <v>【1,348.09】</v>
      </c>
      <c r="BQ6" s="36" t="str">
        <f>IF(BQ7="",NA(),BQ7)</f>
        <v>-</v>
      </c>
      <c r="BR6" s="36" t="str">
        <f t="shared" ref="BR6:BZ6" si="8">IF(BR7="",NA(),BR7)</f>
        <v>-</v>
      </c>
      <c r="BS6" s="36" t="str">
        <f t="shared" si="8"/>
        <v>-</v>
      </c>
      <c r="BT6" s="36" t="str">
        <f t="shared" si="8"/>
        <v>-</v>
      </c>
      <c r="BU6" s="36">
        <f t="shared" si="8"/>
        <v>81.77</v>
      </c>
      <c r="BV6" s="36" t="str">
        <f t="shared" si="8"/>
        <v>-</v>
      </c>
      <c r="BW6" s="36" t="str">
        <f t="shared" si="8"/>
        <v>-</v>
      </c>
      <c r="BX6" s="36" t="str">
        <f t="shared" si="8"/>
        <v>-</v>
      </c>
      <c r="BY6" s="36" t="str">
        <f t="shared" si="8"/>
        <v>-</v>
      </c>
      <c r="BZ6" s="36">
        <f t="shared" si="8"/>
        <v>83.3</v>
      </c>
      <c r="CA6" s="35" t="str">
        <f>IF(CA7="","",IF(CA7="-","【-】","【"&amp;SUBSTITUTE(TEXT(CA7,"#,##0.00"),"-","△")&amp;"】"))</f>
        <v>【69.80】</v>
      </c>
      <c r="CB6" s="36" t="str">
        <f>IF(CB7="",NA(),CB7)</f>
        <v>-</v>
      </c>
      <c r="CC6" s="36" t="str">
        <f t="shared" ref="CC6:CK6" si="9">IF(CC7="",NA(),CC7)</f>
        <v>-</v>
      </c>
      <c r="CD6" s="36" t="str">
        <f t="shared" si="9"/>
        <v>-</v>
      </c>
      <c r="CE6" s="36" t="str">
        <f t="shared" si="9"/>
        <v>-</v>
      </c>
      <c r="CF6" s="36">
        <f t="shared" si="9"/>
        <v>196.37</v>
      </c>
      <c r="CG6" s="36" t="str">
        <f t="shared" si="9"/>
        <v>-</v>
      </c>
      <c r="CH6" s="36" t="str">
        <f t="shared" si="9"/>
        <v>-</v>
      </c>
      <c r="CI6" s="36" t="str">
        <f t="shared" si="9"/>
        <v>-</v>
      </c>
      <c r="CJ6" s="36" t="str">
        <f t="shared" si="9"/>
        <v>-</v>
      </c>
      <c r="CK6" s="36">
        <f t="shared" si="9"/>
        <v>184.56</v>
      </c>
      <c r="CL6" s="35" t="str">
        <f>IF(CL7="","",IF(CL7="-","【-】","【"&amp;SUBSTITUTE(TEXT(CL7,"#,##0.00"),"-","△")&amp;"】"))</f>
        <v>【232.54】</v>
      </c>
      <c r="CM6" s="36" t="str">
        <f>IF(CM7="",NA(),CM7)</f>
        <v>-</v>
      </c>
      <c r="CN6" s="36" t="str">
        <f t="shared" ref="CN6:CV6" si="10">IF(CN7="",NA(),CN7)</f>
        <v>-</v>
      </c>
      <c r="CO6" s="36" t="str">
        <f t="shared" si="10"/>
        <v>-</v>
      </c>
      <c r="CP6" s="36" t="str">
        <f t="shared" si="10"/>
        <v>-</v>
      </c>
      <c r="CQ6" s="36">
        <f t="shared" si="10"/>
        <v>36.340000000000003</v>
      </c>
      <c r="CR6" s="36" t="str">
        <f t="shared" si="10"/>
        <v>-</v>
      </c>
      <c r="CS6" s="36" t="str">
        <f t="shared" si="10"/>
        <v>-</v>
      </c>
      <c r="CT6" s="36" t="str">
        <f t="shared" si="10"/>
        <v>-</v>
      </c>
      <c r="CU6" s="36" t="str">
        <f t="shared" si="10"/>
        <v>-</v>
      </c>
      <c r="CV6" s="36">
        <f t="shared" si="10"/>
        <v>43.18</v>
      </c>
      <c r="CW6" s="35" t="str">
        <f>IF(CW7="","",IF(CW7="-","【-】","【"&amp;SUBSTITUTE(TEXT(CW7,"#,##0.00"),"-","△")&amp;"】"))</f>
        <v>【42.17】</v>
      </c>
      <c r="CX6" s="36" t="str">
        <f>IF(CX7="",NA(),CX7)</f>
        <v>-</v>
      </c>
      <c r="CY6" s="36" t="str">
        <f t="shared" ref="CY6:DG6" si="11">IF(CY7="",NA(),CY7)</f>
        <v>-</v>
      </c>
      <c r="CZ6" s="36" t="str">
        <f t="shared" si="11"/>
        <v>-</v>
      </c>
      <c r="DA6" s="36" t="str">
        <f t="shared" si="11"/>
        <v>-</v>
      </c>
      <c r="DB6" s="36">
        <f t="shared" si="11"/>
        <v>80.47</v>
      </c>
      <c r="DC6" s="36" t="str">
        <f t="shared" si="11"/>
        <v>-</v>
      </c>
      <c r="DD6" s="36" t="str">
        <f t="shared" si="11"/>
        <v>-</v>
      </c>
      <c r="DE6" s="36" t="str">
        <f t="shared" si="11"/>
        <v>-</v>
      </c>
      <c r="DF6" s="36" t="str">
        <f t="shared" si="11"/>
        <v>-</v>
      </c>
      <c r="DG6" s="36">
        <f t="shared" si="11"/>
        <v>86.43</v>
      </c>
      <c r="DH6" s="35" t="str">
        <f>IF(DH7="","",IF(DH7="-","【-】","【"&amp;SUBSTITUTE(TEXT(DH7,"#,##0.00"),"-","△")&amp;"】"))</f>
        <v>【82.30】</v>
      </c>
      <c r="DI6" s="36" t="str">
        <f>IF(DI7="",NA(),DI7)</f>
        <v>-</v>
      </c>
      <c r="DJ6" s="36" t="str">
        <f t="shared" ref="DJ6:DR6" si="12">IF(DJ7="",NA(),DJ7)</f>
        <v>-</v>
      </c>
      <c r="DK6" s="36" t="str">
        <f t="shared" si="12"/>
        <v>-</v>
      </c>
      <c r="DL6" s="36" t="str">
        <f t="shared" si="12"/>
        <v>-</v>
      </c>
      <c r="DM6" s="36">
        <f t="shared" si="12"/>
        <v>4.29</v>
      </c>
      <c r="DN6" s="36" t="str">
        <f t="shared" si="12"/>
        <v>-</v>
      </c>
      <c r="DO6" s="36" t="str">
        <f t="shared" si="12"/>
        <v>-</v>
      </c>
      <c r="DP6" s="36" t="str">
        <f t="shared" si="12"/>
        <v>-</v>
      </c>
      <c r="DQ6" s="36" t="str">
        <f t="shared" si="12"/>
        <v>-</v>
      </c>
      <c r="DR6" s="36">
        <f t="shared" si="12"/>
        <v>28.48</v>
      </c>
      <c r="DS6" s="35" t="str">
        <f>IF(DS7="","",IF(DS7="-","【-】","【"&amp;SUBSTITUTE(TEXT(DS7,"#,##0.00"),"-","△")&amp;"】"))</f>
        <v>【23.63】</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0.04</v>
      </c>
      <c r="EO6" s="35" t="str">
        <f>IF(EO7="","",IF(EO7="-","【-】","【"&amp;SUBSTITUTE(TEXT(EO7,"#,##0.00"),"-","△")&amp;"】"))</f>
        <v>【0.09】</v>
      </c>
    </row>
    <row r="7" spans="1:148" s="37" customFormat="1">
      <c r="A7" s="29"/>
      <c r="B7" s="38">
        <v>2016</v>
      </c>
      <c r="C7" s="38">
        <v>382027</v>
      </c>
      <c r="D7" s="38">
        <v>46</v>
      </c>
      <c r="E7" s="38">
        <v>17</v>
      </c>
      <c r="F7" s="38">
        <v>4</v>
      </c>
      <c r="G7" s="38">
        <v>0</v>
      </c>
      <c r="H7" s="38" t="s">
        <v>108</v>
      </c>
      <c r="I7" s="38" t="s">
        <v>109</v>
      </c>
      <c r="J7" s="38" t="s">
        <v>110</v>
      </c>
      <c r="K7" s="38" t="s">
        <v>111</v>
      </c>
      <c r="L7" s="38" t="s">
        <v>112</v>
      </c>
      <c r="M7" s="38"/>
      <c r="N7" s="39" t="s">
        <v>113</v>
      </c>
      <c r="O7" s="39">
        <v>65.59</v>
      </c>
      <c r="P7" s="39">
        <v>5.12</v>
      </c>
      <c r="Q7" s="39">
        <v>94.32</v>
      </c>
      <c r="R7" s="39">
        <v>2741</v>
      </c>
      <c r="S7" s="39">
        <v>163481</v>
      </c>
      <c r="T7" s="39">
        <v>419.14</v>
      </c>
      <c r="U7" s="39">
        <v>390.04</v>
      </c>
      <c r="V7" s="39">
        <v>8345</v>
      </c>
      <c r="W7" s="39">
        <v>5.04</v>
      </c>
      <c r="X7" s="39">
        <v>1655.75</v>
      </c>
      <c r="Y7" s="39" t="s">
        <v>113</v>
      </c>
      <c r="Z7" s="39" t="s">
        <v>113</v>
      </c>
      <c r="AA7" s="39" t="s">
        <v>113</v>
      </c>
      <c r="AB7" s="39" t="s">
        <v>113</v>
      </c>
      <c r="AC7" s="39">
        <v>86.76</v>
      </c>
      <c r="AD7" s="39" t="s">
        <v>113</v>
      </c>
      <c r="AE7" s="39" t="s">
        <v>113</v>
      </c>
      <c r="AF7" s="39" t="s">
        <v>113</v>
      </c>
      <c r="AG7" s="39" t="s">
        <v>113</v>
      </c>
      <c r="AH7" s="39">
        <v>101.17</v>
      </c>
      <c r="AI7" s="39">
        <v>100.66</v>
      </c>
      <c r="AJ7" s="39" t="s">
        <v>113</v>
      </c>
      <c r="AK7" s="39" t="s">
        <v>113</v>
      </c>
      <c r="AL7" s="39" t="s">
        <v>113</v>
      </c>
      <c r="AM7" s="39" t="s">
        <v>113</v>
      </c>
      <c r="AN7" s="39">
        <v>68.12</v>
      </c>
      <c r="AO7" s="39" t="s">
        <v>113</v>
      </c>
      <c r="AP7" s="39" t="s">
        <v>113</v>
      </c>
      <c r="AQ7" s="39" t="s">
        <v>113</v>
      </c>
      <c r="AR7" s="39" t="s">
        <v>113</v>
      </c>
      <c r="AS7" s="39">
        <v>68.930000000000007</v>
      </c>
      <c r="AT7" s="39">
        <v>105.22</v>
      </c>
      <c r="AU7" s="39" t="s">
        <v>113</v>
      </c>
      <c r="AV7" s="39" t="s">
        <v>113</v>
      </c>
      <c r="AW7" s="39" t="s">
        <v>113</v>
      </c>
      <c r="AX7" s="39" t="s">
        <v>113</v>
      </c>
      <c r="AY7" s="39">
        <v>9.89</v>
      </c>
      <c r="AZ7" s="39" t="s">
        <v>113</v>
      </c>
      <c r="BA7" s="39" t="s">
        <v>113</v>
      </c>
      <c r="BB7" s="39" t="s">
        <v>113</v>
      </c>
      <c r="BC7" s="39" t="s">
        <v>113</v>
      </c>
      <c r="BD7" s="39">
        <v>70.42</v>
      </c>
      <c r="BE7" s="39">
        <v>54.12</v>
      </c>
      <c r="BF7" s="39" t="s">
        <v>113</v>
      </c>
      <c r="BG7" s="39" t="s">
        <v>113</v>
      </c>
      <c r="BH7" s="39" t="s">
        <v>113</v>
      </c>
      <c r="BI7" s="39" t="s">
        <v>113</v>
      </c>
      <c r="BJ7" s="39">
        <v>1331.2</v>
      </c>
      <c r="BK7" s="39" t="s">
        <v>113</v>
      </c>
      <c r="BL7" s="39" t="s">
        <v>113</v>
      </c>
      <c r="BM7" s="39" t="s">
        <v>113</v>
      </c>
      <c r="BN7" s="39" t="s">
        <v>113</v>
      </c>
      <c r="BO7" s="39">
        <v>1467.94</v>
      </c>
      <c r="BP7" s="39">
        <v>1348.09</v>
      </c>
      <c r="BQ7" s="39" t="s">
        <v>113</v>
      </c>
      <c r="BR7" s="39" t="s">
        <v>113</v>
      </c>
      <c r="BS7" s="39" t="s">
        <v>113</v>
      </c>
      <c r="BT7" s="39" t="s">
        <v>113</v>
      </c>
      <c r="BU7" s="39">
        <v>81.77</v>
      </c>
      <c r="BV7" s="39" t="s">
        <v>113</v>
      </c>
      <c r="BW7" s="39" t="s">
        <v>113</v>
      </c>
      <c r="BX7" s="39" t="s">
        <v>113</v>
      </c>
      <c r="BY7" s="39" t="s">
        <v>113</v>
      </c>
      <c r="BZ7" s="39">
        <v>83.3</v>
      </c>
      <c r="CA7" s="39">
        <v>69.8</v>
      </c>
      <c r="CB7" s="39" t="s">
        <v>113</v>
      </c>
      <c r="CC7" s="39" t="s">
        <v>113</v>
      </c>
      <c r="CD7" s="39" t="s">
        <v>113</v>
      </c>
      <c r="CE7" s="39" t="s">
        <v>113</v>
      </c>
      <c r="CF7" s="39">
        <v>196.37</v>
      </c>
      <c r="CG7" s="39" t="s">
        <v>113</v>
      </c>
      <c r="CH7" s="39" t="s">
        <v>113</v>
      </c>
      <c r="CI7" s="39" t="s">
        <v>113</v>
      </c>
      <c r="CJ7" s="39" t="s">
        <v>113</v>
      </c>
      <c r="CK7" s="39">
        <v>184.56</v>
      </c>
      <c r="CL7" s="39">
        <v>232.54</v>
      </c>
      <c r="CM7" s="39" t="s">
        <v>113</v>
      </c>
      <c r="CN7" s="39" t="s">
        <v>113</v>
      </c>
      <c r="CO7" s="39" t="s">
        <v>113</v>
      </c>
      <c r="CP7" s="39" t="s">
        <v>113</v>
      </c>
      <c r="CQ7" s="39">
        <v>36.340000000000003</v>
      </c>
      <c r="CR7" s="39" t="s">
        <v>113</v>
      </c>
      <c r="CS7" s="39" t="s">
        <v>113</v>
      </c>
      <c r="CT7" s="39" t="s">
        <v>113</v>
      </c>
      <c r="CU7" s="39" t="s">
        <v>113</v>
      </c>
      <c r="CV7" s="39">
        <v>43.18</v>
      </c>
      <c r="CW7" s="39">
        <v>42.17</v>
      </c>
      <c r="CX7" s="39" t="s">
        <v>113</v>
      </c>
      <c r="CY7" s="39" t="s">
        <v>113</v>
      </c>
      <c r="CZ7" s="39" t="s">
        <v>113</v>
      </c>
      <c r="DA7" s="39" t="s">
        <v>113</v>
      </c>
      <c r="DB7" s="39">
        <v>80.47</v>
      </c>
      <c r="DC7" s="39" t="s">
        <v>113</v>
      </c>
      <c r="DD7" s="39" t="s">
        <v>113</v>
      </c>
      <c r="DE7" s="39" t="s">
        <v>113</v>
      </c>
      <c r="DF7" s="39" t="s">
        <v>113</v>
      </c>
      <c r="DG7" s="39">
        <v>86.43</v>
      </c>
      <c r="DH7" s="39">
        <v>82.3</v>
      </c>
      <c r="DI7" s="39" t="s">
        <v>113</v>
      </c>
      <c r="DJ7" s="39" t="s">
        <v>113</v>
      </c>
      <c r="DK7" s="39" t="s">
        <v>113</v>
      </c>
      <c r="DL7" s="39" t="s">
        <v>113</v>
      </c>
      <c r="DM7" s="39">
        <v>4.29</v>
      </c>
      <c r="DN7" s="39" t="s">
        <v>113</v>
      </c>
      <c r="DO7" s="39" t="s">
        <v>113</v>
      </c>
      <c r="DP7" s="39" t="s">
        <v>113</v>
      </c>
      <c r="DQ7" s="39" t="s">
        <v>113</v>
      </c>
      <c r="DR7" s="39">
        <v>28.48</v>
      </c>
      <c r="DS7" s="39">
        <v>23.63</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0.04</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2018-02-05T11:22:46Z</cp:lastPrinted>
  <dcterms:created xsi:type="dcterms:W3CDTF">2017-12-25T01:57:02Z</dcterms:created>
  <dcterms:modified xsi:type="dcterms:W3CDTF">2018-02-05T11:31:19Z</dcterms:modified>
  <cp:category/>
</cp:coreProperties>
</file>