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大塚作成\77 調査・報告・通知・なんかの会関係\県より\H30.01.26.受信メール：公営企業に係る「経営比較分析表」の分析について\送信データ\"/>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<sst xmlns="http://schemas.openxmlformats.org/spreadsheetml/2006/main" count="232" uniqueCount="120">
  <si>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</si>
  <si>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</si>
  <si>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</si>
  <si>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</si>
  <si>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</si>
  <si>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</si>
  <si>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</si>
  <si>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</si>
  <si>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</si>
  <si>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</si>
  <si>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</si>
  <si>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</si>
  <si>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</si>
  <si>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</si>
  <si>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</si>
  <si>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</si>
  <si>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</si>
  <si>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</si>
  <si>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</si>
  <si>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</si>
  <si>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</si>
  <si>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</si>
  <si>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</si>
  <si>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</si>
  <si>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</si>
  <si>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</si>
  <si>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</si>
  <si>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</si>
  <si>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</si>
  <si>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</si>
  <si>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</si>
  <si>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</si>
  <si>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</si>
  <si>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</si>
  <si>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</si>
  <si>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</si>
  <si>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</si>
  <si>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</si>
  <si>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</si>
  <si>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</si>
  <si>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</si>
  <si>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</si>
  <si>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</si>
  <si>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</si>
  <si>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</si>
  <si>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</si>
  <si>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</si>
  <si>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</si>
  <si>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</si>
  <si>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</si>
  <si>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</si>
  <si>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</si>
  <si>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</si>
  <si>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</si>
  <si>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</si>
  <si>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</si>
  <si>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</si>
  <si>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</si>
  <si>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</si>
  <si>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</si>
  <si>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</si>
  <si>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</si>
  <si>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</si>
  <si>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</si>
  <si>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</si>
  <si>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</si>
  <si>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</si>
  <si>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</si>
  <si>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</si>
  <si>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</si>
  <si>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</si>
  <si>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</si>
  <si>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</si>
  <si>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</si>
  <si>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</si>
  <si>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</si>
  <si>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</si>
  <si>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</si>
  <si>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</si>
  <si>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</si>
  <si>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</si>
  <si>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</si>
  <si>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</si>
  <si>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</si>
  <si>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</si>
  <si>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</si>
  <si>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</si>
  <si>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</si>
  <si>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</si>
  <si>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</si>
  <si>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</si>
  <si>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</si>
  <si>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</si>
  <si>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</si>
  <si>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</si>
  <si>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</si>
  <si>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</si>
  <si>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</si>
  <si>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</si>
  <si>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</si>
  <si>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</si>
  <si>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</si>
  <si>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</si>
  <si>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</si>
  <si>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</si>
  <si>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大洲市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</si>
  <si>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</si>
  <si>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</si>
  <si>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</si>
  <si>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</si>
  <si>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</si>
  <si>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</si>
  <si>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</si>
  <si>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</si>
  <si>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</si>
  <si>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</si>
  <si>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①経常収支比率』『⑤料金回収率』はH27年の料金改定により増加し平均値を上回っており『②累積欠損金比率』は未発生であるが、給水人口及び給水量は減少傾向にあり、今後増加する施設更新を考えると厳しい状況である。
　『③流動比率』については、未払金の状況により増減しているが、100％を上回っており、財務の安全性は確保されている。
　『④企業債残高対給水収益比率』は、減少傾向にあるが、今後の施設更新により増加見込のため、アセットマネジメントによる事業運営を行う計画である。
　『⑥給水原価』は、水源が良好なことから、浄水にかかる維持管理費が低廉で、平均値と比べ低くなっている。
　『⑦施設利用率』は、減少傾向であるため、施設整備の更新時にはダウンサイジングの検討を進めていくこととしている。
　『⑧有収率』については、平均値を大きく下回っている。石綿セメント管や老朽化した管路からの漏水が多い状況であるため、老朽管の更新を計画的に行い有収率の向上を図っており、徐々にではあるが増加している。</t>
    <rPh sb="3" eb="5">
      <t>ケイジョウ</t>
    </rPh>
    <rPh sb="5" eb="7">
      <t>シュウシ</t>
    </rPh>
    <rPh sb="7" eb="9">
      <t>ヒリツ</t>
    </rPh>
    <rPh sb="12" eb="14">
      <t>リョウキン</t>
    </rPh>
    <rPh sb="14" eb="16">
      <t>カイシュウ</t>
    </rPh>
    <rPh sb="16" eb="17">
      <t>リツ</t>
    </rPh>
    <rPh sb="22" eb="23">
      <t>ネン</t>
    </rPh>
    <rPh sb="24" eb="26">
      <t>リョウキン</t>
    </rPh>
    <rPh sb="26" eb="28">
      <t>カイテイ</t>
    </rPh>
    <rPh sb="31" eb="33">
      <t>ゾウカ</t>
    </rPh>
    <rPh sb="34" eb="37">
      <t>ヘイキンチ</t>
    </rPh>
    <rPh sb="38" eb="40">
      <t>ウワマワ</t>
    </rPh>
    <rPh sb="46" eb="48">
      <t>ルイセキ</t>
    </rPh>
    <rPh sb="48" eb="51">
      <t>ケッソンキン</t>
    </rPh>
    <rPh sb="51" eb="53">
      <t>ヒリツ</t>
    </rPh>
    <rPh sb="55" eb="58">
      <t>ミハッセイ</t>
    </rPh>
    <rPh sb="63" eb="65">
      <t>キュウスイ</t>
    </rPh>
    <rPh sb="65" eb="67">
      <t>ジンコウ</t>
    </rPh>
    <rPh sb="67" eb="68">
      <t>オヨ</t>
    </rPh>
    <rPh sb="69" eb="71">
      <t>キュウスイ</t>
    </rPh>
    <rPh sb="71" eb="72">
      <t>リョウ</t>
    </rPh>
    <rPh sb="73" eb="75">
      <t>ゲンショウ</t>
    </rPh>
    <rPh sb="75" eb="77">
      <t>ケイコウ</t>
    </rPh>
    <rPh sb="81" eb="83">
      <t>コンゴ</t>
    </rPh>
    <rPh sb="83" eb="85">
      <t>ゾウカ</t>
    </rPh>
    <rPh sb="92" eb="93">
      <t>カンガ</t>
    </rPh>
    <rPh sb="96" eb="97">
      <t>キビ</t>
    </rPh>
    <rPh sb="99" eb="101">
      <t>ジョウキョウ</t>
    </rPh>
    <rPh sb="109" eb="111">
      <t>リュウドウ</t>
    </rPh>
    <rPh sb="111" eb="113">
      <t>ヒリツ</t>
    </rPh>
    <rPh sb="120" eb="121">
      <t>ミ</t>
    </rPh>
    <rPh sb="121" eb="122">
      <t>バラ</t>
    </rPh>
    <rPh sb="122" eb="123">
      <t>キン</t>
    </rPh>
    <rPh sb="124" eb="126">
      <t>ジョウキョウ</t>
    </rPh>
    <rPh sb="129" eb="131">
      <t>ゾウゲン</t>
    </rPh>
    <rPh sb="142" eb="144">
      <t>ウワマワ</t>
    </rPh>
    <rPh sb="149" eb="151">
      <t>ザイム</t>
    </rPh>
    <rPh sb="152" eb="155">
      <t>アンゼンセイ</t>
    </rPh>
    <rPh sb="156" eb="158">
      <t>カクホ</t>
    </rPh>
    <rPh sb="168" eb="170">
      <t>キギョウ</t>
    </rPh>
    <rPh sb="170" eb="171">
      <t>サイ</t>
    </rPh>
    <rPh sb="171" eb="173">
      <t>ザンダカ</t>
    </rPh>
    <rPh sb="173" eb="174">
      <t>タイ</t>
    </rPh>
    <rPh sb="174" eb="176">
      <t>キュウスイ</t>
    </rPh>
    <rPh sb="176" eb="178">
      <t>シュウエキ</t>
    </rPh>
    <rPh sb="178" eb="180">
      <t>ヒリツ</t>
    </rPh>
    <rPh sb="183" eb="185">
      <t>ゲンショウ</t>
    </rPh>
    <rPh sb="185" eb="187">
      <t>ケイコウ</t>
    </rPh>
    <rPh sb="192" eb="194">
      <t>コンゴ</t>
    </rPh>
    <rPh sb="195" eb="197">
      <t>シセツ</t>
    </rPh>
    <rPh sb="197" eb="199">
      <t>コウシン</t>
    </rPh>
    <rPh sb="202" eb="204">
      <t>ゾウカ</t>
    </rPh>
    <rPh sb="204" eb="206">
      <t>ミコミ</t>
    </rPh>
    <rPh sb="223" eb="225">
      <t>ジギョウ</t>
    </rPh>
    <rPh sb="225" eb="227">
      <t>ウンエイ</t>
    </rPh>
    <rPh sb="228" eb="229">
      <t>オコナ</t>
    </rPh>
    <rPh sb="230" eb="232">
      <t>ケイカク</t>
    </rPh>
    <rPh sb="240" eb="242">
      <t>キュウスイ</t>
    </rPh>
    <rPh sb="242" eb="244">
      <t>ゲンカ</t>
    </rPh>
    <rPh sb="258" eb="260">
      <t>ジョウスイ</t>
    </rPh>
    <rPh sb="264" eb="266">
      <t>イジ</t>
    </rPh>
    <rPh sb="266" eb="269">
      <t>カンリヒ</t>
    </rPh>
    <rPh sb="274" eb="276">
      <t>ヘイキン</t>
    </rPh>
    <rPh sb="276" eb="277">
      <t>チ</t>
    </rPh>
    <rPh sb="278" eb="279">
      <t>クラ</t>
    </rPh>
    <rPh sb="280" eb="281">
      <t>ヒク</t>
    </rPh>
    <rPh sb="292" eb="294">
      <t>シセツ</t>
    </rPh>
    <rPh sb="294" eb="296">
      <t>リヨウ</t>
    </rPh>
    <rPh sb="296" eb="297">
      <t>リツ</t>
    </rPh>
    <rPh sb="300" eb="302">
      <t>ゲンショウ</t>
    </rPh>
    <rPh sb="302" eb="304">
      <t>ケイコウ</t>
    </rPh>
    <rPh sb="349" eb="351">
      <t>ユウシュウ</t>
    </rPh>
    <rPh sb="351" eb="352">
      <t>リツ</t>
    </rPh>
    <rPh sb="359" eb="361">
      <t>ヘイキン</t>
    </rPh>
    <rPh sb="361" eb="362">
      <t>チ</t>
    </rPh>
    <rPh sb="363" eb="364">
      <t>オオ</t>
    </rPh>
    <rPh sb="366" eb="368">
      <t>シタマワ</t>
    </rPh>
    <rPh sb="381" eb="383">
      <t>ロウキュウ</t>
    </rPh>
    <rPh sb="430" eb="432">
      <t>ジョジョ</t>
    </rPh>
    <rPh sb="438" eb="440">
      <t>ゾウカ</t>
    </rPh>
    <phoneticPr fontId="4"/>
  </si>
  <si>
    <t>　現状では健全な経営が行われていると考えるが、今後は人口減少による給水収益の減少といった社会情勢の変化や、老朽施設の更新といった問題に対応していかなければならず、持続可能な水道事業を行うためアセットマネジメントに基づいた長期的計画が急務と考え、取り組んでいるところである。</t>
    <rPh sb="1" eb="3">
      <t>ゲンジョウ</t>
    </rPh>
    <rPh sb="5" eb="7">
      <t>ケンゼン</t>
    </rPh>
    <rPh sb="8" eb="10">
      <t>ケイエイ</t>
    </rPh>
    <rPh sb="11" eb="12">
      <t>オコナ</t>
    </rPh>
    <rPh sb="18" eb="19">
      <t>カンガ</t>
    </rPh>
    <rPh sb="23" eb="25">
      <t>コンゴ</t>
    </rPh>
    <rPh sb="26" eb="28">
      <t>ジンコウ</t>
    </rPh>
    <rPh sb="28" eb="30">
      <t>ゲンショウ</t>
    </rPh>
    <rPh sb="33" eb="35">
      <t>キュウスイ</t>
    </rPh>
    <rPh sb="35" eb="37">
      <t>シュウエキ</t>
    </rPh>
    <rPh sb="38" eb="40">
      <t>ゲンショウ</t>
    </rPh>
    <rPh sb="44" eb="46">
      <t>シャカイ</t>
    </rPh>
    <rPh sb="46" eb="48">
      <t>ジョウセイ</t>
    </rPh>
    <rPh sb="49" eb="51">
      <t>ヘンカ</t>
    </rPh>
    <rPh sb="53" eb="55">
      <t>ロウキュウ</t>
    </rPh>
    <rPh sb="55" eb="57">
      <t>シセツ</t>
    </rPh>
    <rPh sb="58" eb="60">
      <t>コウシン</t>
    </rPh>
    <rPh sb="64" eb="66">
      <t>モンダイ</t>
    </rPh>
    <rPh sb="67" eb="69">
      <t>タイオウ</t>
    </rPh>
    <rPh sb="81" eb="83">
      <t>ジゾク</t>
    </rPh>
    <rPh sb="83" eb="85">
      <t>カノウ</t>
    </rPh>
    <rPh sb="86" eb="88">
      <t>スイドウ</t>
    </rPh>
    <rPh sb="88" eb="90">
      <t>ジギョウ</t>
    </rPh>
    <rPh sb="91" eb="92">
      <t>オコナ</t>
    </rPh>
    <rPh sb="106" eb="107">
      <t>モト</t>
    </rPh>
    <rPh sb="110" eb="113">
      <t>チョウキテキ</t>
    </rPh>
    <rPh sb="113" eb="115">
      <t>ケイカク</t>
    </rPh>
    <rPh sb="116" eb="118">
      <t>キュウム</t>
    </rPh>
    <rPh sb="119" eb="120">
      <t>カンガ</t>
    </rPh>
    <rPh sb="122" eb="123">
      <t>ト</t>
    </rPh>
    <rPh sb="124" eb="125">
      <t>ク</t>
    </rPh>
    <phoneticPr fontId="4"/>
  </si>
  <si>
    <t>　『①有形固定資産減価償却率』、『②管路経年化率』は平均を上回っており、多くの管路や施設が更新時期を迎えている状況である。
　『③管路更新率』は、H26～H28は平均を大きく上回るペースで更新しているが、給水収益の減少傾向にある中、効率的かつ効果的に施設更新を行うためアセットマネジメント手法を導入し、計画的に実施していく予定である。</t>
    <rPh sb="3" eb="5">
      <t>ユウケイ</t>
    </rPh>
    <rPh sb="5" eb="7">
      <t>コテイ</t>
    </rPh>
    <rPh sb="7" eb="9">
      <t>シサン</t>
    </rPh>
    <rPh sb="9" eb="11">
      <t>ゲンカ</t>
    </rPh>
    <rPh sb="11" eb="14">
      <t>ショウキャクリツ</t>
    </rPh>
    <rPh sb="18" eb="20">
      <t>カンロ</t>
    </rPh>
    <rPh sb="20" eb="23">
      <t>ケイネンカ</t>
    </rPh>
    <rPh sb="23" eb="24">
      <t>リツ</t>
    </rPh>
    <rPh sb="26" eb="28">
      <t>ヘイキン</t>
    </rPh>
    <rPh sb="29" eb="31">
      <t>ウワマワ</t>
    </rPh>
    <rPh sb="36" eb="37">
      <t>オオ</t>
    </rPh>
    <rPh sb="39" eb="41">
      <t>カンロ</t>
    </rPh>
    <rPh sb="42" eb="44">
      <t>シセツ</t>
    </rPh>
    <rPh sb="45" eb="47">
      <t>コウシン</t>
    </rPh>
    <rPh sb="47" eb="49">
      <t>ジキ</t>
    </rPh>
    <rPh sb="50" eb="51">
      <t>ムカ</t>
    </rPh>
    <rPh sb="55" eb="57">
      <t>ジョウキョウ</t>
    </rPh>
    <rPh sb="65" eb="67">
      <t>カンロ</t>
    </rPh>
    <rPh sb="67" eb="69">
      <t>コウシン</t>
    </rPh>
    <rPh sb="69" eb="70">
      <t>リツ</t>
    </rPh>
    <rPh sb="81" eb="83">
      <t>ヘイキン</t>
    </rPh>
    <rPh sb="84" eb="85">
      <t>オオ</t>
    </rPh>
    <rPh sb="87" eb="89">
      <t>ウワマワ</t>
    </rPh>
    <rPh sb="94" eb="96">
      <t>コウシン</t>
    </rPh>
    <rPh sb="102" eb="104">
      <t>キュウスイ</t>
    </rPh>
    <rPh sb="104" eb="106">
      <t>シュウエキ</t>
    </rPh>
    <rPh sb="107" eb="109">
      <t>ゲンショウ</t>
    </rPh>
    <rPh sb="109" eb="111">
      <t>ケイコウ</t>
    </rPh>
    <rPh sb="114" eb="115">
      <t>ナカ</t>
    </rPh>
    <rPh sb="116" eb="119">
      <t>コウリツテキ</t>
    </rPh>
    <rPh sb="121" eb="124">
      <t>コウカテキ</t>
    </rPh>
    <rPh sb="130" eb="131">
      <t>オコナ</t>
    </rPh>
    <rPh sb="144" eb="146">
      <t>シュホウ</t>
    </rPh>
    <rPh sb="147" eb="149">
      <t>ドウニュウ</t>
    </rPh>
    <rPh sb="151" eb="154">
      <t>ケイカクテキ</t>
    </rPh>
    <rPh sb="155" eb="157">
      <t>ジッシ</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</si>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</sst>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0.73</c:v>
                </c:pt>
                <c:pt idx="1">
                  <c:v>0.81</c:v>
                </c:pt>
                <c:pt idx="2">
                  <c:v>1.52</c:v>
                </c:pt>
                <c:pt idx="3">
                  <c:v>1.52</c:v>
                </c:pt>
                <c:pt idx="4">
                  <c:v>1.69</c:v>
                </c:pt>
              </c:numCache>
            </c:numRef>
          </c:val>
        </c:ser>
        <c:dLbls>
          <c:showLegendKey val="0"/>
          <c:showVal val="0"/>
          <c:showCatName val="0"/>
          <c:showSerName val="0"/>
          <c:showPercent val="0"/>
          <c:showBubbleSize val="0"/>
        </c:dLbls>
        <c:gapWidth val="150"/>
        <c:axId val="369789224"/>
        <c:axId val="36978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369789224"/>
        <c:axId val="369789616"/>
      </c:lineChart>
      <c:dateAx>
        <c:axId val="369789224"/>
        <c:scaling>
          <c:orientation val="minMax"/>
        </c:scaling>
        <c:delete val="1"/>
        <c:axPos val="b"/>
        <c:numFmt formatCode="ge" sourceLinked="1"/>
        <c:majorTickMark val="none"/>
        <c:minorTickMark val="none"/>
        <c:tickLblPos val="none"/>
        <c:crossAx val="369789616"/>
        <c:crosses val="autoZero"/>
        <c:auto val="1"/>
        <c:lblOffset val="100"/>
        <c:baseTimeUnit val="years"/>
      </c:dateAx>
      <c:valAx>
        <c:axId val="36978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78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43.9</c:v>
                </c:pt>
                <c:pt idx="1">
                  <c:v>42.94</c:v>
                </c:pt>
                <c:pt idx="2">
                  <c:v>40.770000000000003</c:v>
                </c:pt>
                <c:pt idx="3">
                  <c:v>40.36</c:v>
                </c:pt>
                <c:pt idx="4">
                  <c:v>40.07</c:v>
                </c:pt>
              </c:numCache>
            </c:numRef>
          </c:val>
        </c:ser>
        <c:dLbls>
          <c:showLegendKey val="0"/>
          <c:showVal val="0"/>
          <c:showCatName val="0"/>
          <c:showSerName val="0"/>
          <c:showPercent val="0"/>
          <c:showBubbleSize val="0"/>
        </c:dLbls>
        <c:gapWidth val="150"/>
        <c:axId val="370209152"/>
        <c:axId val="370987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370209152"/>
        <c:axId val="370987208"/>
      </c:lineChart>
      <c:dateAx>
        <c:axId val="370209152"/>
        <c:scaling>
          <c:orientation val="minMax"/>
        </c:scaling>
        <c:delete val="1"/>
        <c:axPos val="b"/>
        <c:numFmt formatCode="ge" sourceLinked="1"/>
        <c:majorTickMark val="none"/>
        <c:minorTickMark val="none"/>
        <c:tickLblPos val="none"/>
        <c:crossAx val="370987208"/>
        <c:crosses val="autoZero"/>
        <c:auto val="1"/>
        <c:lblOffset val="100"/>
        <c:baseTimeUnit val="years"/>
      </c:dateAx>
      <c:valAx>
        <c:axId val="37098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20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72.14</c:v>
                </c:pt>
                <c:pt idx="1">
                  <c:v>73.56</c:v>
                </c:pt>
                <c:pt idx="2">
                  <c:v>75.75</c:v>
                </c:pt>
                <c:pt idx="3">
                  <c:v>76.05</c:v>
                </c:pt>
                <c:pt idx="4">
                  <c:v>76.459999999999994</c:v>
                </c:pt>
              </c:numCache>
            </c:numRef>
          </c:val>
        </c:ser>
        <c:dLbls>
          <c:showLegendKey val="0"/>
          <c:showVal val="0"/>
          <c:showCatName val="0"/>
          <c:showSerName val="0"/>
          <c:showPercent val="0"/>
          <c:showBubbleSize val="0"/>
        </c:dLbls>
        <c:gapWidth val="150"/>
        <c:axId val="370988384"/>
        <c:axId val="370988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370988384"/>
        <c:axId val="370988776"/>
      </c:lineChart>
      <c:dateAx>
        <c:axId val="370988384"/>
        <c:scaling>
          <c:orientation val="minMax"/>
        </c:scaling>
        <c:delete val="1"/>
        <c:axPos val="b"/>
        <c:numFmt formatCode="ge" sourceLinked="1"/>
        <c:majorTickMark val="none"/>
        <c:minorTickMark val="none"/>
        <c:tickLblPos val="none"/>
        <c:crossAx val="370988776"/>
        <c:crosses val="autoZero"/>
        <c:auto val="1"/>
        <c:lblOffset val="100"/>
        <c:baseTimeUnit val="years"/>
      </c:dateAx>
      <c:valAx>
        <c:axId val="37098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98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98.85</c:v>
                </c:pt>
                <c:pt idx="1">
                  <c:v>95.59</c:v>
                </c:pt>
                <c:pt idx="2">
                  <c:v>100.11</c:v>
                </c:pt>
                <c:pt idx="3">
                  <c:v>111.22</c:v>
                </c:pt>
                <c:pt idx="4">
                  <c:v>115.38</c:v>
                </c:pt>
              </c:numCache>
            </c:numRef>
          </c:val>
        </c:ser>
        <c:dLbls>
          <c:showLegendKey val="0"/>
          <c:showVal val="0"/>
          <c:showCatName val="0"/>
          <c:showSerName val="0"/>
          <c:showPercent val="0"/>
          <c:showBubbleSize val="0"/>
        </c:dLbls>
        <c:gapWidth val="150"/>
        <c:axId val="369790792"/>
        <c:axId val="36979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369790792"/>
        <c:axId val="369791184"/>
      </c:lineChart>
      <c:dateAx>
        <c:axId val="369790792"/>
        <c:scaling>
          <c:orientation val="minMax"/>
        </c:scaling>
        <c:delete val="1"/>
        <c:axPos val="b"/>
        <c:numFmt formatCode="ge" sourceLinked="1"/>
        <c:majorTickMark val="none"/>
        <c:minorTickMark val="none"/>
        <c:tickLblPos val="none"/>
        <c:crossAx val="369791184"/>
        <c:crosses val="autoZero"/>
        <c:auto val="1"/>
        <c:lblOffset val="100"/>
        <c:baseTimeUnit val="years"/>
      </c:dateAx>
      <c:valAx>
        <c:axId val="369791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979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39.36</c:v>
                </c:pt>
                <c:pt idx="1">
                  <c:v>39.979999999999997</c:v>
                </c:pt>
                <c:pt idx="2">
                  <c:v>49.13</c:v>
                </c:pt>
                <c:pt idx="3">
                  <c:v>50.63</c:v>
                </c:pt>
                <c:pt idx="4">
                  <c:v>51.93</c:v>
                </c:pt>
              </c:numCache>
            </c:numRef>
          </c:val>
        </c:ser>
        <c:dLbls>
          <c:showLegendKey val="0"/>
          <c:showVal val="0"/>
          <c:showCatName val="0"/>
          <c:showSerName val="0"/>
          <c:showPercent val="0"/>
          <c:showBubbleSize val="0"/>
        </c:dLbls>
        <c:gapWidth val="150"/>
        <c:axId val="370206016"/>
        <c:axId val="370206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370206016"/>
        <c:axId val="370206408"/>
      </c:lineChart>
      <c:dateAx>
        <c:axId val="370206016"/>
        <c:scaling>
          <c:orientation val="minMax"/>
        </c:scaling>
        <c:delete val="1"/>
        <c:axPos val="b"/>
        <c:numFmt formatCode="ge" sourceLinked="1"/>
        <c:majorTickMark val="none"/>
        <c:minorTickMark val="none"/>
        <c:tickLblPos val="none"/>
        <c:crossAx val="370206408"/>
        <c:crosses val="autoZero"/>
        <c:auto val="1"/>
        <c:lblOffset val="100"/>
        <c:baseTimeUnit val="years"/>
      </c:dateAx>
      <c:valAx>
        <c:axId val="370206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20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16.649999999999999</c:v>
                </c:pt>
                <c:pt idx="1">
                  <c:v>24.33</c:v>
                </c:pt>
                <c:pt idx="2">
                  <c:v>33.1</c:v>
                </c:pt>
                <c:pt idx="3">
                  <c:v>32.369999999999997</c:v>
                </c:pt>
                <c:pt idx="4">
                  <c:v>32.11</c:v>
                </c:pt>
              </c:numCache>
            </c:numRef>
          </c:val>
        </c:ser>
        <c:dLbls>
          <c:showLegendKey val="0"/>
          <c:showVal val="0"/>
          <c:showCatName val="0"/>
          <c:showSerName val="0"/>
          <c:showPercent val="0"/>
          <c:showBubbleSize val="0"/>
        </c:dLbls>
        <c:gapWidth val="150"/>
        <c:axId val="370207584"/>
        <c:axId val="370207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370207584"/>
        <c:axId val="370207976"/>
      </c:lineChart>
      <c:dateAx>
        <c:axId val="370207584"/>
        <c:scaling>
          <c:orientation val="minMax"/>
        </c:scaling>
        <c:delete val="1"/>
        <c:axPos val="b"/>
        <c:numFmt formatCode="ge" sourceLinked="1"/>
        <c:majorTickMark val="none"/>
        <c:minorTickMark val="none"/>
        <c:tickLblPos val="none"/>
        <c:crossAx val="370207976"/>
        <c:crosses val="autoZero"/>
        <c:auto val="1"/>
        <c:lblOffset val="100"/>
        <c:baseTimeUnit val="years"/>
      </c:dateAx>
      <c:valAx>
        <c:axId val="37020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2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0.19</c:v>
                </c:pt>
                <c:pt idx="1">
                  <c:v>5.18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69674184"/>
        <c:axId val="36969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369674184"/>
        <c:axId val="369699240"/>
      </c:lineChart>
      <c:dateAx>
        <c:axId val="369674184"/>
        <c:scaling>
          <c:orientation val="minMax"/>
        </c:scaling>
        <c:delete val="1"/>
        <c:axPos val="b"/>
        <c:numFmt formatCode="ge" sourceLinked="1"/>
        <c:majorTickMark val="none"/>
        <c:minorTickMark val="none"/>
        <c:tickLblPos val="none"/>
        <c:crossAx val="369699240"/>
        <c:crosses val="autoZero"/>
        <c:auto val="1"/>
        <c:lblOffset val="100"/>
        <c:baseTimeUnit val="years"/>
      </c:dateAx>
      <c:valAx>
        <c:axId val="369699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9674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1526.47</c:v>
                </c:pt>
                <c:pt idx="1">
                  <c:v>865.25</c:v>
                </c:pt>
                <c:pt idx="2">
                  <c:v>249.37</c:v>
                </c:pt>
                <c:pt idx="3">
                  <c:v>245.13</c:v>
                </c:pt>
                <c:pt idx="4">
                  <c:v>290.98</c:v>
                </c:pt>
              </c:numCache>
            </c:numRef>
          </c:val>
        </c:ser>
        <c:dLbls>
          <c:showLegendKey val="0"/>
          <c:showVal val="0"/>
          <c:showCatName val="0"/>
          <c:showSerName val="0"/>
          <c:showPercent val="0"/>
          <c:showBubbleSize val="0"/>
        </c:dLbls>
        <c:gapWidth val="150"/>
        <c:axId val="369700416"/>
        <c:axId val="36970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369700416"/>
        <c:axId val="369700808"/>
      </c:lineChart>
      <c:dateAx>
        <c:axId val="369700416"/>
        <c:scaling>
          <c:orientation val="minMax"/>
        </c:scaling>
        <c:delete val="1"/>
        <c:axPos val="b"/>
        <c:numFmt formatCode="ge" sourceLinked="1"/>
        <c:majorTickMark val="none"/>
        <c:minorTickMark val="none"/>
        <c:tickLblPos val="none"/>
        <c:crossAx val="369700808"/>
        <c:crosses val="autoZero"/>
        <c:auto val="1"/>
        <c:lblOffset val="100"/>
        <c:baseTimeUnit val="years"/>
      </c:dateAx>
      <c:valAx>
        <c:axId val="369700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970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595.16999999999996</c:v>
                </c:pt>
                <c:pt idx="1">
                  <c:v>579.46</c:v>
                </c:pt>
                <c:pt idx="2">
                  <c:v>578.62</c:v>
                </c:pt>
                <c:pt idx="3">
                  <c:v>489.14</c:v>
                </c:pt>
                <c:pt idx="4">
                  <c:v>452.32</c:v>
                </c:pt>
              </c:numCache>
            </c:numRef>
          </c:val>
        </c:ser>
        <c:dLbls>
          <c:showLegendKey val="0"/>
          <c:showVal val="0"/>
          <c:showCatName val="0"/>
          <c:showSerName val="0"/>
          <c:showPercent val="0"/>
          <c:showBubbleSize val="0"/>
        </c:dLbls>
        <c:gapWidth val="150"/>
        <c:axId val="369673400"/>
        <c:axId val="36967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369673400"/>
        <c:axId val="369673008"/>
      </c:lineChart>
      <c:dateAx>
        <c:axId val="369673400"/>
        <c:scaling>
          <c:orientation val="minMax"/>
        </c:scaling>
        <c:delete val="1"/>
        <c:axPos val="b"/>
        <c:numFmt formatCode="ge" sourceLinked="1"/>
        <c:majorTickMark val="none"/>
        <c:minorTickMark val="none"/>
        <c:tickLblPos val="none"/>
        <c:crossAx val="369673008"/>
        <c:crosses val="autoZero"/>
        <c:auto val="1"/>
        <c:lblOffset val="100"/>
        <c:baseTimeUnit val="years"/>
      </c:dateAx>
      <c:valAx>
        <c:axId val="369673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9673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93.75</c:v>
                </c:pt>
                <c:pt idx="1">
                  <c:v>92.56</c:v>
                </c:pt>
                <c:pt idx="2">
                  <c:v>96.5</c:v>
                </c:pt>
                <c:pt idx="3">
                  <c:v>109.62</c:v>
                </c:pt>
                <c:pt idx="4">
                  <c:v>111.82</c:v>
                </c:pt>
              </c:numCache>
            </c:numRef>
          </c:val>
        </c:ser>
        <c:dLbls>
          <c:showLegendKey val="0"/>
          <c:showVal val="0"/>
          <c:showCatName val="0"/>
          <c:showSerName val="0"/>
          <c:showPercent val="0"/>
          <c:showBubbleSize val="0"/>
        </c:dLbls>
        <c:gapWidth val="150"/>
        <c:axId val="369673792"/>
        <c:axId val="27870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369673792"/>
        <c:axId val="278702320"/>
      </c:lineChart>
      <c:dateAx>
        <c:axId val="369673792"/>
        <c:scaling>
          <c:orientation val="minMax"/>
        </c:scaling>
        <c:delete val="1"/>
        <c:axPos val="b"/>
        <c:numFmt formatCode="ge" sourceLinked="1"/>
        <c:majorTickMark val="none"/>
        <c:minorTickMark val="none"/>
        <c:tickLblPos val="none"/>
        <c:crossAx val="278702320"/>
        <c:crosses val="autoZero"/>
        <c:auto val="1"/>
        <c:lblOffset val="100"/>
        <c:baseTimeUnit val="years"/>
      </c:dateAx>
      <c:valAx>
        <c:axId val="27870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67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155.97999999999999</c:v>
                </c:pt>
                <c:pt idx="1">
                  <c:v>157.83000000000001</c:v>
                </c:pt>
                <c:pt idx="2">
                  <c:v>151.54</c:v>
                </c:pt>
                <c:pt idx="3">
                  <c:v>150.27000000000001</c:v>
                </c:pt>
                <c:pt idx="4">
                  <c:v>150.51</c:v>
                </c:pt>
              </c:numCache>
            </c:numRef>
          </c:val>
        </c:ser>
        <c:dLbls>
          <c:showLegendKey val="0"/>
          <c:showVal val="0"/>
          <c:showCatName val="0"/>
          <c:showSerName val="0"/>
          <c:showPercent val="0"/>
          <c:showBubbleSize val="0"/>
        </c:dLbls>
        <c:gapWidth val="150"/>
        <c:axId val="278703496"/>
        <c:axId val="27870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278703496"/>
        <c:axId val="278703888"/>
      </c:lineChart>
      <c:dateAx>
        <c:axId val="278703496"/>
        <c:scaling>
          <c:orientation val="minMax"/>
        </c:scaling>
        <c:delete val="1"/>
        <c:axPos val="b"/>
        <c:numFmt formatCode="ge" sourceLinked="1"/>
        <c:majorTickMark val="none"/>
        <c:minorTickMark val="none"/>
        <c:tickLblPos val="none"/>
        <c:crossAx val="278703888"/>
        <c:crosses val="autoZero"/>
        <c:auto val="1"/>
        <c:lblOffset val="100"/>
        <c:baseTimeUnit val="years"/>
      </c:dateAx>
      <c:valAx>
        <c:axId val="27870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70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愛媛県　大洲市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119</v>
      </c>
      <c r="AE8" s="84"/>
      <c r="AF8" s="84"/>
      <c r="AG8" s="84"/>
      <c r="AH8" s="84"/>
      <c r="AI8" s="84"/>
      <c r="AJ8" s="84"/>
      <c r="AK8" s="5"/>
      <c r="AL8" s="71">
        <f>データ!$R$6</f>
        <v>44872</v>
      </c>
      <c r="AM8" s="71"/>
      <c r="AN8" s="71"/>
      <c r="AO8" s="71"/>
      <c r="AP8" s="71"/>
      <c r="AQ8" s="71"/>
      <c r="AR8" s="71"/>
      <c r="AS8" s="71"/>
      <c r="AT8" s="67">
        <f>データ!$S$6</f>
        <v>432.22</v>
      </c>
      <c r="AU8" s="68"/>
      <c r="AV8" s="68"/>
      <c r="AW8" s="68"/>
      <c r="AX8" s="68"/>
      <c r="AY8" s="68"/>
      <c r="AZ8" s="68"/>
      <c r="BA8" s="68"/>
      <c r="BB8" s="70">
        <f>データ!$T$6</f>
        <v>103.82</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57.91</v>
      </c>
      <c r="J10" s="68"/>
      <c r="K10" s="68"/>
      <c r="L10" s="68"/>
      <c r="M10" s="68"/>
      <c r="N10" s="68"/>
      <c r="O10" s="69"/>
      <c r="P10" s="70">
        <f>データ!$P$6</f>
        <v>81.42</v>
      </c>
      <c r="Q10" s="70"/>
      <c r="R10" s="70"/>
      <c r="S10" s="70"/>
      <c r="T10" s="70"/>
      <c r="U10" s="70"/>
      <c r="V10" s="70"/>
      <c r="W10" s="71">
        <f>データ!$Q$6</f>
        <v>2970</v>
      </c>
      <c r="X10" s="71"/>
      <c r="Y10" s="71"/>
      <c r="Z10" s="71"/>
      <c r="AA10" s="71"/>
      <c r="AB10" s="71"/>
      <c r="AC10" s="71"/>
      <c r="AD10" s="2"/>
      <c r="AE10" s="2"/>
      <c r="AF10" s="2"/>
      <c r="AG10" s="2"/>
      <c r="AH10" s="5"/>
      <c r="AI10" s="5"/>
      <c r="AJ10" s="5"/>
      <c r="AK10" s="5"/>
      <c r="AL10" s="71">
        <f>データ!$U$6</f>
        <v>36341</v>
      </c>
      <c r="AM10" s="71"/>
      <c r="AN10" s="71"/>
      <c r="AO10" s="71"/>
      <c r="AP10" s="71"/>
      <c r="AQ10" s="71"/>
      <c r="AR10" s="71"/>
      <c r="AS10" s="71"/>
      <c r="AT10" s="67">
        <f>データ!$V$6</f>
        <v>49.04</v>
      </c>
      <c r="AU10" s="68"/>
      <c r="AV10" s="68"/>
      <c r="AW10" s="68"/>
      <c r="AX10" s="68"/>
      <c r="AY10" s="68"/>
      <c r="AZ10" s="68"/>
      <c r="BA10" s="68"/>
      <c r="BB10" s="70">
        <f>データ!$W$6</f>
        <v>741.05</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382078</v>
      </c>
      <c r="D6" s="34">
        <f t="shared" si="3"/>
        <v>46</v>
      </c>
      <c r="E6" s="34">
        <f t="shared" si="3"/>
        <v>1</v>
      </c>
      <c r="F6" s="34">
        <f t="shared" si="3"/>
        <v>0</v>
      </c>
      <c r="G6" s="34">
        <f t="shared" si="3"/>
        <v>1</v>
      </c>
      <c r="H6" s="34" t="str">
        <f t="shared" si="3"/>
        <v>愛媛県　大洲市</v>
      </c>
      <c r="I6" s="34" t="str">
        <f t="shared" si="3"/>
        <v>法適用</v>
      </c>
      <c r="J6" s="34" t="str">
        <f t="shared" si="3"/>
        <v>水道事業</v>
      </c>
      <c r="K6" s="34" t="str">
        <f t="shared" si="3"/>
        <v>末端給水事業</v>
      </c>
      <c r="L6" s="34" t="str">
        <f t="shared" si="3"/>
        <v>A5</v>
      </c>
      <c r="M6" s="34">
        <f t="shared" si="3"/>
        <v>0</v>
      </c>
      <c r="N6" s="35" t="str">
        <f t="shared" si="3"/>
        <v>-</v>
      </c>
      <c r="O6" s="35">
        <f t="shared" si="3"/>
        <v>57.91</v>
      </c>
      <c r="P6" s="35">
        <f t="shared" si="3"/>
        <v>81.42</v>
      </c>
      <c r="Q6" s="35">
        <f t="shared" si="3"/>
        <v>2970</v>
      </c>
      <c r="R6" s="35">
        <f t="shared" si="3"/>
        <v>44872</v>
      </c>
      <c r="S6" s="35">
        <f t="shared" si="3"/>
        <v>432.22</v>
      </c>
      <c r="T6" s="35">
        <f t="shared" si="3"/>
        <v>103.82</v>
      </c>
      <c r="U6" s="35">
        <f t="shared" si="3"/>
        <v>36341</v>
      </c>
      <c r="V6" s="35">
        <f t="shared" si="3"/>
        <v>49.04</v>
      </c>
      <c r="W6" s="35">
        <f t="shared" si="3"/>
        <v>741.05</v>
      </c>
      <c r="X6" s="36">
        <f>IF(X7="",NA(),X7)</f>
        <v>98.85</v>
      </c>
      <c r="Y6" s="36">
        <f t="shared" ref="Y6:AG6" si="4">IF(Y7="",NA(),Y7)</f>
        <v>95.59</v>
      </c>
      <c r="Z6" s="36">
        <f t="shared" si="4"/>
        <v>100.11</v>
      </c>
      <c r="AA6" s="36">
        <f t="shared" si="4"/>
        <v>111.22</v>
      </c>
      <c r="AB6" s="36">
        <f t="shared" si="4"/>
        <v>115.38</v>
      </c>
      <c r="AC6" s="36">
        <f t="shared" si="4"/>
        <v>106.41</v>
      </c>
      <c r="AD6" s="36">
        <f t="shared" si="4"/>
        <v>106.89</v>
      </c>
      <c r="AE6" s="36">
        <f t="shared" si="4"/>
        <v>109.04</v>
      </c>
      <c r="AF6" s="36">
        <f t="shared" si="4"/>
        <v>109.64</v>
      </c>
      <c r="AG6" s="36">
        <f t="shared" si="4"/>
        <v>110.95</v>
      </c>
      <c r="AH6" s="35" t="str">
        <f>IF(AH7="","",IF(AH7="-","【-】","【"&amp;SUBSTITUTE(TEXT(AH7,"#,##0.00"),"-","△")&amp;"】"))</f>
        <v>【114.35】</v>
      </c>
      <c r="AI6" s="36">
        <f>IF(AI7="",NA(),AI7)</f>
        <v>0.19</v>
      </c>
      <c r="AJ6" s="36">
        <f t="shared" ref="AJ6:AR6" si="5">IF(AJ7="",NA(),AJ7)</f>
        <v>5.18</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1526.47</v>
      </c>
      <c r="AU6" s="36">
        <f t="shared" ref="AU6:BC6" si="6">IF(AU7="",NA(),AU7)</f>
        <v>865.25</v>
      </c>
      <c r="AV6" s="36">
        <f t="shared" si="6"/>
        <v>249.37</v>
      </c>
      <c r="AW6" s="36">
        <f t="shared" si="6"/>
        <v>245.13</v>
      </c>
      <c r="AX6" s="36">
        <f t="shared" si="6"/>
        <v>290.98</v>
      </c>
      <c r="AY6" s="36">
        <f t="shared" si="6"/>
        <v>852.01</v>
      </c>
      <c r="AZ6" s="36">
        <f t="shared" si="6"/>
        <v>909.68</v>
      </c>
      <c r="BA6" s="36">
        <f t="shared" si="6"/>
        <v>382.09</v>
      </c>
      <c r="BB6" s="36">
        <f t="shared" si="6"/>
        <v>371.31</v>
      </c>
      <c r="BC6" s="36">
        <f t="shared" si="6"/>
        <v>377.63</v>
      </c>
      <c r="BD6" s="35" t="str">
        <f>IF(BD7="","",IF(BD7="-","【-】","【"&amp;SUBSTITUTE(TEXT(BD7,"#,##0.00"),"-","△")&amp;"】"))</f>
        <v>【262.87】</v>
      </c>
      <c r="BE6" s="36">
        <f>IF(BE7="",NA(),BE7)</f>
        <v>595.16999999999996</v>
      </c>
      <c r="BF6" s="36">
        <f t="shared" ref="BF6:BN6" si="7">IF(BF7="",NA(),BF7)</f>
        <v>579.46</v>
      </c>
      <c r="BG6" s="36">
        <f t="shared" si="7"/>
        <v>578.62</v>
      </c>
      <c r="BH6" s="36">
        <f t="shared" si="7"/>
        <v>489.14</v>
      </c>
      <c r="BI6" s="36">
        <f t="shared" si="7"/>
        <v>452.32</v>
      </c>
      <c r="BJ6" s="36">
        <f t="shared" si="7"/>
        <v>391.4</v>
      </c>
      <c r="BK6" s="36">
        <f t="shared" si="7"/>
        <v>382.65</v>
      </c>
      <c r="BL6" s="36">
        <f t="shared" si="7"/>
        <v>385.06</v>
      </c>
      <c r="BM6" s="36">
        <f t="shared" si="7"/>
        <v>373.09</v>
      </c>
      <c r="BN6" s="36">
        <f t="shared" si="7"/>
        <v>364.71</v>
      </c>
      <c r="BO6" s="35" t="str">
        <f>IF(BO7="","",IF(BO7="-","【-】","【"&amp;SUBSTITUTE(TEXT(BO7,"#,##0.00"),"-","△")&amp;"】"))</f>
        <v>【270.87】</v>
      </c>
      <c r="BP6" s="36">
        <f>IF(BP7="",NA(),BP7)</f>
        <v>93.75</v>
      </c>
      <c r="BQ6" s="36">
        <f t="shared" ref="BQ6:BY6" si="8">IF(BQ7="",NA(),BQ7)</f>
        <v>92.56</v>
      </c>
      <c r="BR6" s="36">
        <f t="shared" si="8"/>
        <v>96.5</v>
      </c>
      <c r="BS6" s="36">
        <f t="shared" si="8"/>
        <v>109.62</v>
      </c>
      <c r="BT6" s="36">
        <f t="shared" si="8"/>
        <v>111.82</v>
      </c>
      <c r="BU6" s="36">
        <f t="shared" si="8"/>
        <v>95.91</v>
      </c>
      <c r="BV6" s="36">
        <f t="shared" si="8"/>
        <v>96.1</v>
      </c>
      <c r="BW6" s="36">
        <f t="shared" si="8"/>
        <v>99.07</v>
      </c>
      <c r="BX6" s="36">
        <f t="shared" si="8"/>
        <v>99.99</v>
      </c>
      <c r="BY6" s="36">
        <f t="shared" si="8"/>
        <v>100.65</v>
      </c>
      <c r="BZ6" s="35" t="str">
        <f>IF(BZ7="","",IF(BZ7="-","【-】","【"&amp;SUBSTITUTE(TEXT(BZ7,"#,##0.00"),"-","△")&amp;"】"))</f>
        <v>【105.59】</v>
      </c>
      <c r="CA6" s="36">
        <f>IF(CA7="",NA(),CA7)</f>
        <v>155.97999999999999</v>
      </c>
      <c r="CB6" s="36">
        <f t="shared" ref="CB6:CJ6" si="9">IF(CB7="",NA(),CB7)</f>
        <v>157.83000000000001</v>
      </c>
      <c r="CC6" s="36">
        <f t="shared" si="9"/>
        <v>151.54</v>
      </c>
      <c r="CD6" s="36">
        <f t="shared" si="9"/>
        <v>150.27000000000001</v>
      </c>
      <c r="CE6" s="36">
        <f t="shared" si="9"/>
        <v>150.51</v>
      </c>
      <c r="CF6" s="36">
        <f t="shared" si="9"/>
        <v>179.29</v>
      </c>
      <c r="CG6" s="36">
        <f t="shared" si="9"/>
        <v>178.39</v>
      </c>
      <c r="CH6" s="36">
        <f t="shared" si="9"/>
        <v>173.03</v>
      </c>
      <c r="CI6" s="36">
        <f t="shared" si="9"/>
        <v>171.15</v>
      </c>
      <c r="CJ6" s="36">
        <f t="shared" si="9"/>
        <v>170.19</v>
      </c>
      <c r="CK6" s="35" t="str">
        <f>IF(CK7="","",IF(CK7="-","【-】","【"&amp;SUBSTITUTE(TEXT(CK7,"#,##0.00"),"-","△")&amp;"】"))</f>
        <v>【163.27】</v>
      </c>
      <c r="CL6" s="36">
        <f>IF(CL7="",NA(),CL7)</f>
        <v>43.9</v>
      </c>
      <c r="CM6" s="36">
        <f t="shared" ref="CM6:CU6" si="10">IF(CM7="",NA(),CM7)</f>
        <v>42.94</v>
      </c>
      <c r="CN6" s="36">
        <f t="shared" si="10"/>
        <v>40.770000000000003</v>
      </c>
      <c r="CO6" s="36">
        <f t="shared" si="10"/>
        <v>40.36</v>
      </c>
      <c r="CP6" s="36">
        <f t="shared" si="10"/>
        <v>40.07</v>
      </c>
      <c r="CQ6" s="36">
        <f t="shared" si="10"/>
        <v>59.09</v>
      </c>
      <c r="CR6" s="36">
        <f t="shared" si="10"/>
        <v>59.23</v>
      </c>
      <c r="CS6" s="36">
        <f t="shared" si="10"/>
        <v>58.58</v>
      </c>
      <c r="CT6" s="36">
        <f t="shared" si="10"/>
        <v>58.53</v>
      </c>
      <c r="CU6" s="36">
        <f t="shared" si="10"/>
        <v>59.01</v>
      </c>
      <c r="CV6" s="35" t="str">
        <f>IF(CV7="","",IF(CV7="-","【-】","【"&amp;SUBSTITUTE(TEXT(CV7,"#,##0.00"),"-","△")&amp;"】"))</f>
        <v>【59.94】</v>
      </c>
      <c r="CW6" s="36">
        <f>IF(CW7="",NA(),CW7)</f>
        <v>72.14</v>
      </c>
      <c r="CX6" s="36">
        <f t="shared" ref="CX6:DF6" si="11">IF(CX7="",NA(),CX7)</f>
        <v>73.56</v>
      </c>
      <c r="CY6" s="36">
        <f t="shared" si="11"/>
        <v>75.75</v>
      </c>
      <c r="CZ6" s="36">
        <f t="shared" si="11"/>
        <v>76.05</v>
      </c>
      <c r="DA6" s="36">
        <f t="shared" si="11"/>
        <v>76.459999999999994</v>
      </c>
      <c r="DB6" s="36">
        <f t="shared" si="11"/>
        <v>85.4</v>
      </c>
      <c r="DC6" s="36">
        <f t="shared" si="11"/>
        <v>85.53</v>
      </c>
      <c r="DD6" s="36">
        <f t="shared" si="11"/>
        <v>85.23</v>
      </c>
      <c r="DE6" s="36">
        <f t="shared" si="11"/>
        <v>85.26</v>
      </c>
      <c r="DF6" s="36">
        <f t="shared" si="11"/>
        <v>85.37</v>
      </c>
      <c r="DG6" s="35" t="str">
        <f>IF(DG7="","",IF(DG7="-","【-】","【"&amp;SUBSTITUTE(TEXT(DG7,"#,##0.00"),"-","△")&amp;"】"))</f>
        <v>【90.22】</v>
      </c>
      <c r="DH6" s="36">
        <f>IF(DH7="",NA(),DH7)</f>
        <v>39.36</v>
      </c>
      <c r="DI6" s="36">
        <f t="shared" ref="DI6:DQ6" si="12">IF(DI7="",NA(),DI7)</f>
        <v>39.979999999999997</v>
      </c>
      <c r="DJ6" s="36">
        <f t="shared" si="12"/>
        <v>49.13</v>
      </c>
      <c r="DK6" s="36">
        <f t="shared" si="12"/>
        <v>50.63</v>
      </c>
      <c r="DL6" s="36">
        <f t="shared" si="12"/>
        <v>51.93</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16.649999999999999</v>
      </c>
      <c r="DT6" s="36">
        <f t="shared" ref="DT6:EB6" si="13">IF(DT7="",NA(),DT7)</f>
        <v>24.33</v>
      </c>
      <c r="DU6" s="36">
        <f t="shared" si="13"/>
        <v>33.1</v>
      </c>
      <c r="DV6" s="36">
        <f t="shared" si="13"/>
        <v>32.369999999999997</v>
      </c>
      <c r="DW6" s="36">
        <f t="shared" si="13"/>
        <v>32.11</v>
      </c>
      <c r="DX6" s="36">
        <f t="shared" si="13"/>
        <v>7.8</v>
      </c>
      <c r="DY6" s="36">
        <f t="shared" si="13"/>
        <v>8.39</v>
      </c>
      <c r="DZ6" s="36">
        <f t="shared" si="13"/>
        <v>10.09</v>
      </c>
      <c r="EA6" s="36">
        <f t="shared" si="13"/>
        <v>10.54</v>
      </c>
      <c r="EB6" s="36">
        <f t="shared" si="13"/>
        <v>12.03</v>
      </c>
      <c r="EC6" s="35" t="str">
        <f>IF(EC7="","",IF(EC7="-","【-】","【"&amp;SUBSTITUTE(TEXT(EC7,"#,##0.00"),"-","△")&amp;"】"))</f>
        <v>【15.00】</v>
      </c>
      <c r="ED6" s="36">
        <f>IF(ED7="",NA(),ED7)</f>
        <v>0.73</v>
      </c>
      <c r="EE6" s="36">
        <f t="shared" ref="EE6:EM6" si="14">IF(EE7="",NA(),EE7)</f>
        <v>0.81</v>
      </c>
      <c r="EF6" s="36">
        <f t="shared" si="14"/>
        <v>1.52</v>
      </c>
      <c r="EG6" s="36">
        <f t="shared" si="14"/>
        <v>1.52</v>
      </c>
      <c r="EH6" s="36">
        <f t="shared" si="14"/>
        <v>1.69</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382078</v>
      </c>
      <c r="D7" s="38">
        <v>46</v>
      </c>
      <c r="E7" s="38">
        <v>1</v>
      </c>
      <c r="F7" s="38">
        <v>0</v>
      </c>
      <c r="G7" s="38">
        <v>1</v>
      </c>
      <c r="H7" s="38" t="s">
        <v>105</v>
      </c>
      <c r="I7" s="38" t="s">
        <v>106</v>
      </c>
      <c r="J7" s="38" t="s">
        <v>107</v>
      </c>
      <c r="K7" s="38" t="s">
        <v>108</v>
      </c>
      <c r="L7" s="38" t="s">
        <v>109</v>
      </c>
      <c r="M7" s="38"/>
      <c r="N7" s="39" t="s">
        <v>110</v>
      </c>
      <c r="O7" s="39">
        <v>57.91</v>
      </c>
      <c r="P7" s="39">
        <v>81.42</v>
      </c>
      <c r="Q7" s="39">
        <v>2970</v>
      </c>
      <c r="R7" s="39">
        <v>44872</v>
      </c>
      <c r="S7" s="39">
        <v>432.22</v>
      </c>
      <c r="T7" s="39">
        <v>103.82</v>
      </c>
      <c r="U7" s="39">
        <v>36341</v>
      </c>
      <c r="V7" s="39">
        <v>49.04</v>
      </c>
      <c r="W7" s="39">
        <v>741.05</v>
      </c>
      <c r="X7" s="39">
        <v>98.85</v>
      </c>
      <c r="Y7" s="39">
        <v>95.59</v>
      </c>
      <c r="Z7" s="39">
        <v>100.11</v>
      </c>
      <c r="AA7" s="39">
        <v>111.22</v>
      </c>
      <c r="AB7" s="39">
        <v>115.38</v>
      </c>
      <c r="AC7" s="39">
        <v>106.41</v>
      </c>
      <c r="AD7" s="39">
        <v>106.89</v>
      </c>
      <c r="AE7" s="39">
        <v>109.04</v>
      </c>
      <c r="AF7" s="39">
        <v>109.64</v>
      </c>
      <c r="AG7" s="39">
        <v>110.95</v>
      </c>
      <c r="AH7" s="39">
        <v>114.35</v>
      </c>
      <c r="AI7" s="39">
        <v>0.19</v>
      </c>
      <c r="AJ7" s="39">
        <v>5.18</v>
      </c>
      <c r="AK7" s="39">
        <v>0</v>
      </c>
      <c r="AL7" s="39">
        <v>0</v>
      </c>
      <c r="AM7" s="39">
        <v>0</v>
      </c>
      <c r="AN7" s="39">
        <v>6.33</v>
      </c>
      <c r="AO7" s="39">
        <v>7.76</v>
      </c>
      <c r="AP7" s="39">
        <v>3.77</v>
      </c>
      <c r="AQ7" s="39">
        <v>3.62</v>
      </c>
      <c r="AR7" s="39">
        <v>3.91</v>
      </c>
      <c r="AS7" s="39">
        <v>0.79</v>
      </c>
      <c r="AT7" s="39">
        <v>1526.47</v>
      </c>
      <c r="AU7" s="39">
        <v>865.25</v>
      </c>
      <c r="AV7" s="39">
        <v>249.37</v>
      </c>
      <c r="AW7" s="39">
        <v>245.13</v>
      </c>
      <c r="AX7" s="39">
        <v>290.98</v>
      </c>
      <c r="AY7" s="39">
        <v>852.01</v>
      </c>
      <c r="AZ7" s="39">
        <v>909.68</v>
      </c>
      <c r="BA7" s="39">
        <v>382.09</v>
      </c>
      <c r="BB7" s="39">
        <v>371.31</v>
      </c>
      <c r="BC7" s="39">
        <v>377.63</v>
      </c>
      <c r="BD7" s="39">
        <v>262.87</v>
      </c>
      <c r="BE7" s="39">
        <v>595.16999999999996</v>
      </c>
      <c r="BF7" s="39">
        <v>579.46</v>
      </c>
      <c r="BG7" s="39">
        <v>578.62</v>
      </c>
      <c r="BH7" s="39">
        <v>489.14</v>
      </c>
      <c r="BI7" s="39">
        <v>452.32</v>
      </c>
      <c r="BJ7" s="39">
        <v>391.4</v>
      </c>
      <c r="BK7" s="39">
        <v>382.65</v>
      </c>
      <c r="BL7" s="39">
        <v>385.06</v>
      </c>
      <c r="BM7" s="39">
        <v>373.09</v>
      </c>
      <c r="BN7" s="39">
        <v>364.71</v>
      </c>
      <c r="BO7" s="39">
        <v>270.87</v>
      </c>
      <c r="BP7" s="39">
        <v>93.75</v>
      </c>
      <c r="BQ7" s="39">
        <v>92.56</v>
      </c>
      <c r="BR7" s="39">
        <v>96.5</v>
      </c>
      <c r="BS7" s="39">
        <v>109.62</v>
      </c>
      <c r="BT7" s="39">
        <v>111.82</v>
      </c>
      <c r="BU7" s="39">
        <v>95.91</v>
      </c>
      <c r="BV7" s="39">
        <v>96.1</v>
      </c>
      <c r="BW7" s="39">
        <v>99.07</v>
      </c>
      <c r="BX7" s="39">
        <v>99.99</v>
      </c>
      <c r="BY7" s="39">
        <v>100.65</v>
      </c>
      <c r="BZ7" s="39">
        <v>105.59</v>
      </c>
      <c r="CA7" s="39">
        <v>155.97999999999999</v>
      </c>
      <c r="CB7" s="39">
        <v>157.83000000000001</v>
      </c>
      <c r="CC7" s="39">
        <v>151.54</v>
      </c>
      <c r="CD7" s="39">
        <v>150.27000000000001</v>
      </c>
      <c r="CE7" s="39">
        <v>150.51</v>
      </c>
      <c r="CF7" s="39">
        <v>179.29</v>
      </c>
      <c r="CG7" s="39">
        <v>178.39</v>
      </c>
      <c r="CH7" s="39">
        <v>173.03</v>
      </c>
      <c r="CI7" s="39">
        <v>171.15</v>
      </c>
      <c r="CJ7" s="39">
        <v>170.19</v>
      </c>
      <c r="CK7" s="39">
        <v>163.27000000000001</v>
      </c>
      <c r="CL7" s="39">
        <v>43.9</v>
      </c>
      <c r="CM7" s="39">
        <v>42.94</v>
      </c>
      <c r="CN7" s="39">
        <v>40.770000000000003</v>
      </c>
      <c r="CO7" s="39">
        <v>40.36</v>
      </c>
      <c r="CP7" s="39">
        <v>40.07</v>
      </c>
      <c r="CQ7" s="39">
        <v>59.09</v>
      </c>
      <c r="CR7" s="39">
        <v>59.23</v>
      </c>
      <c r="CS7" s="39">
        <v>58.58</v>
      </c>
      <c r="CT7" s="39">
        <v>58.53</v>
      </c>
      <c r="CU7" s="39">
        <v>59.01</v>
      </c>
      <c r="CV7" s="39">
        <v>59.94</v>
      </c>
      <c r="CW7" s="39">
        <v>72.14</v>
      </c>
      <c r="CX7" s="39">
        <v>73.56</v>
      </c>
      <c r="CY7" s="39">
        <v>75.75</v>
      </c>
      <c r="CZ7" s="39">
        <v>76.05</v>
      </c>
      <c r="DA7" s="39">
        <v>76.459999999999994</v>
      </c>
      <c r="DB7" s="39">
        <v>85.4</v>
      </c>
      <c r="DC7" s="39">
        <v>85.53</v>
      </c>
      <c r="DD7" s="39">
        <v>85.23</v>
      </c>
      <c r="DE7" s="39">
        <v>85.26</v>
      </c>
      <c r="DF7" s="39">
        <v>85.37</v>
      </c>
      <c r="DG7" s="39">
        <v>90.22</v>
      </c>
      <c r="DH7" s="39">
        <v>39.36</v>
      </c>
      <c r="DI7" s="39">
        <v>39.979999999999997</v>
      </c>
      <c r="DJ7" s="39">
        <v>49.13</v>
      </c>
      <c r="DK7" s="39">
        <v>50.63</v>
      </c>
      <c r="DL7" s="39">
        <v>51.93</v>
      </c>
      <c r="DM7" s="39">
        <v>36.36</v>
      </c>
      <c r="DN7" s="39">
        <v>37.340000000000003</v>
      </c>
      <c r="DO7" s="39">
        <v>44.31</v>
      </c>
      <c r="DP7" s="39">
        <v>45.75</v>
      </c>
      <c r="DQ7" s="39">
        <v>46.9</v>
      </c>
      <c r="DR7" s="39">
        <v>47.91</v>
      </c>
      <c r="DS7" s="39">
        <v>16.649999999999999</v>
      </c>
      <c r="DT7" s="39">
        <v>24.33</v>
      </c>
      <c r="DU7" s="39">
        <v>33.1</v>
      </c>
      <c r="DV7" s="39">
        <v>32.369999999999997</v>
      </c>
      <c r="DW7" s="39">
        <v>32.11</v>
      </c>
      <c r="DX7" s="39">
        <v>7.8</v>
      </c>
      <c r="DY7" s="39">
        <v>8.39</v>
      </c>
      <c r="DZ7" s="39">
        <v>10.09</v>
      </c>
      <c r="EA7" s="39">
        <v>10.54</v>
      </c>
      <c r="EB7" s="39">
        <v>12.03</v>
      </c>
      <c r="EC7" s="39">
        <v>15</v>
      </c>
      <c r="ED7" s="39">
        <v>0.73</v>
      </c>
      <c r="EE7" s="39">
        <v>0.81</v>
      </c>
      <c r="EF7" s="39">
        <v>1.52</v>
      </c>
      <c r="EG7" s="39">
        <v>1.52</v>
      </c>
      <c r="EH7" s="39">
        <v>1.69</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ますだ</cp:lastModifiedBy>
  <cp:lastPrinted>2018-02-07T07:39:21Z</cp:lastPrinted>
  <dcterms:created xsi:type="dcterms:W3CDTF">2017-12-25T01:35:36Z</dcterms:created>
  <dcterms:modified xsi:type="dcterms:W3CDTF">2018-02-07T07:41:58Z</dcterms:modified>
  <cp:category/>
</cp:coreProperties>
</file>