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W10" i="4"/>
  <c r="P10" i="4"/>
  <c r="BB8" i="4"/>
  <c r="AT8" i="4"/>
  <c r="W8" i="4"/>
  <c r="P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<sst xmlns="http://schemas.openxmlformats.org/spreadsheetml/2006/main" count="240" uniqueCount="126">
  <si>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</si>
  <si>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</si>
  <si>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</si>
  <si>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</si>
  <si>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</si>
  <si>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</si>
  <si>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</si>
  <si>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</si>
  <si>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</si>
  <si>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</si>
  <si>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</si>
  <si>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</si>
  <si>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</si>
  <si>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</si>
  <si>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</si>
  <si>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</si>
  <si>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</si>
  <si>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</si>
  <si>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</si>
  <si>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</si>
  <si>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</si>
  <si>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</si>
  <si>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</si>
  <si>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</si>
  <si>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</si>
  <si>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</si>
  <si>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</si>
  <si>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</si>
  <si>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</si>
  <si>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</si>
  <si>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</si>
  <si>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</si>
  <si>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</si>
  <si>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</si>
  <si>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</si>
  <si>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</si>
  <si>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</si>
  <si>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</si>
  <si>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</si>
  <si>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</si>
  <si>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</si>
  <si>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</si>
  <si>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</si>
  <si>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</si>
  <si>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</si>
  <si>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</si>
  <si>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</si>
  <si>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</si>
  <si>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</si>
  <si>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</si>
  <si>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</si>
  <si>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</si>
  <si>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</si>
  <si>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</si>
  <si>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</si>
  <si>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</si>
  <si>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</si>
  <si>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</si>
  <si>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</si>
  <si>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</si>
  <si>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</si>
  <si>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</si>
  <si>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</si>
  <si>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</si>
  <si>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</si>
  <si>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</si>
  <si>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</si>
  <si>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</si>
  <si>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</si>
  <si>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</si>
  <si>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</si>
  <si>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</si>
  <si>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</si>
  <si>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</si>
  <si>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</si>
  <si>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</si>
  <si>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</si>
  <si>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</si>
  <si>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</si>
  <si>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</si>
  <si>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</si>
  <si>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</si>
  <si>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</si>
  <si>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</si>
  <si>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</si>
  <si>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</si>
  <si>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</si>
  <si>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</si>
  <si>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</si>
  <si>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</si>
  <si>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</si>
  <si>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</si>
  <si>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</si>
  <si>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</si>
  <si>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</si>
  <si>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</si>
  <si>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</si>
  <si>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</si>
  <si>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</si>
  <si>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</si>
  <si>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</si>
  <si>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</si>
  <si>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</si>
  <si>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</si>
  <si>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</si>
  <si>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</si>
  <si>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</si>
  <si>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</si>
  <si>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</si>
  <si>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</si>
  <si>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大洲市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</si>
  <si>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</si>
  <si>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</si>
  <si>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</si>
  <si>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</si>
  <si>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</si>
  <si>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</si>
  <si>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</si>
  <si>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</si>
  <si>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</si>
  <si>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</si>
  <si>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</si>
  <si>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</si>
  <si>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当該事業の供用開始は、肱南処理区が平成７年度、肱北処理区が平成20年度である。
　汚水管渠については、耐用年数が50年とされていることから、現時点での更新工事の必要性は低い。
　処理場については、肱南浄化センターにおいて建築後20年以上が経過し、施設の経年劣化や設備の機能低下が生じていることから、平成23年度より長寿命化事業を実施しているところである。
　また、雨水ポンプ場及び肱北浄化センター等の施設の老朽化等に対応するため、ストックマネジメント実施計画の策定作業を進めており、今後も計画的な改築更新を行うこととしている。</t>
    <rPh sb="76" eb="78">
      <t>コウシン</t>
    </rPh>
    <rPh sb="78" eb="80">
      <t>コウジ</t>
    </rPh>
    <rPh sb="83" eb="84">
      <t>セイ</t>
    </rPh>
    <rPh sb="85" eb="86">
      <t>ヒク</t>
    </rPh>
    <rPh sb="117" eb="119">
      <t>イジョウ</t>
    </rPh>
    <rPh sb="132" eb="134">
      <t>セツビ</t>
    </rPh>
    <rPh sb="207" eb="208">
      <t>トウ</t>
    </rPh>
    <rPh sb="226" eb="228">
      <t>ジッシ</t>
    </rPh>
    <rPh sb="228" eb="230">
      <t>ケイカク</t>
    </rPh>
    <rPh sb="231" eb="233">
      <t>サクテイ</t>
    </rPh>
    <rPh sb="233" eb="235">
      <t>サギョウ</t>
    </rPh>
    <rPh sb="236" eb="237">
      <t>スス</t>
    </rPh>
    <rPh sb="242" eb="244">
      <t>コンゴ</t>
    </rPh>
    <rPh sb="254" eb="255">
      <t>オコナ</t>
    </rPh>
    <phoneticPr fontId="7"/>
  </si>
  <si>
    <t>　当市の公共下水道の整備率は、平成28年度末現在で54.5％と低く、現在も面整備を進めているところである。
　収益的収支比率は、依然として50％を割り込んでおり、総収益で総費用及び地方債償還金を賄えていない状況である。今後も面整備に伴う地方債償還金が増加していくことから、当面、大きく改善する見込みは少ないものの、引き続き経費削減や接続率向上を図っていく。
　企業債残高対事業規模比率は、前年より低下しているが、これは分流式下水道経費算定方法の変更等により一般会計負担額が増加したことによるものであり、大幅な企業債残高の減少や使用料収入の増加があったものではない。今後も面整備や施設の改築更新に伴う企業債の借入が続くことから同水準での推移が見込まれる。
　なお、経費回収率を始めとする他の比率については、類似団体平均より低水準となっているものの、前年と比較すると改善傾向にある。今後も面整備の進捗に伴って接続率が向上することで、改善が図られるものと期待している。</t>
    <rPh sb="1" eb="3">
      <t>トウシ</t>
    </rPh>
    <rPh sb="4" eb="6">
      <t>コウキョウ</t>
    </rPh>
    <rPh sb="6" eb="9">
      <t>ゲスイドウ</t>
    </rPh>
    <rPh sb="10" eb="12">
      <t>セイビ</t>
    </rPh>
    <rPh sb="12" eb="13">
      <t>リツ</t>
    </rPh>
    <rPh sb="15" eb="17">
      <t>ヘイセイ</t>
    </rPh>
    <rPh sb="19" eb="21">
      <t>ネンド</t>
    </rPh>
    <rPh sb="21" eb="22">
      <t>マツ</t>
    </rPh>
    <rPh sb="22" eb="24">
      <t>ゲンザイ</t>
    </rPh>
    <rPh sb="31" eb="32">
      <t>ヒク</t>
    </rPh>
    <rPh sb="34" eb="36">
      <t>ゲンザイ</t>
    </rPh>
    <rPh sb="37" eb="38">
      <t>メン</t>
    </rPh>
    <rPh sb="38" eb="40">
      <t>セイビ</t>
    </rPh>
    <rPh sb="41" eb="42">
      <t>スス</t>
    </rPh>
    <rPh sb="64" eb="66">
      <t>イゼン</t>
    </rPh>
    <rPh sb="109" eb="111">
      <t>コンゴ</t>
    </rPh>
    <rPh sb="112" eb="113">
      <t>メン</t>
    </rPh>
    <rPh sb="113" eb="115">
      <t>セイビ</t>
    </rPh>
    <rPh sb="116" eb="117">
      <t>トモナ</t>
    </rPh>
    <rPh sb="123" eb="124">
      <t>キン</t>
    </rPh>
    <rPh sb="125" eb="127">
      <t>ゾウカ</t>
    </rPh>
    <rPh sb="136" eb="138">
      <t>トウメン</t>
    </rPh>
    <rPh sb="139" eb="140">
      <t>オオ</t>
    </rPh>
    <rPh sb="142" eb="144">
      <t>カイゼン</t>
    </rPh>
    <rPh sb="146" eb="148">
      <t>ミコ</t>
    </rPh>
    <rPh sb="150" eb="151">
      <t>スク</t>
    </rPh>
    <rPh sb="157" eb="158">
      <t>ヒ</t>
    </rPh>
    <rPh sb="159" eb="160">
      <t>ツヅ</t>
    </rPh>
    <rPh sb="161" eb="163">
      <t>ケイヒ</t>
    </rPh>
    <rPh sb="163" eb="165">
      <t>サクゲン</t>
    </rPh>
    <rPh sb="166" eb="168">
      <t>セツゾク</t>
    </rPh>
    <rPh sb="168" eb="169">
      <t>リツ</t>
    </rPh>
    <rPh sb="169" eb="171">
      <t>コウジョウ</t>
    </rPh>
    <rPh sb="172" eb="173">
      <t>ハカ</t>
    </rPh>
    <rPh sb="194" eb="196">
      <t>ゼンネン</t>
    </rPh>
    <rPh sb="198" eb="200">
      <t>テイカ</t>
    </rPh>
    <rPh sb="209" eb="211">
      <t>ブンリュウ</t>
    </rPh>
    <rPh sb="211" eb="212">
      <t>シキ</t>
    </rPh>
    <rPh sb="212" eb="215">
      <t>ゲスイドウ</t>
    </rPh>
    <rPh sb="215" eb="217">
      <t>ケイヒ</t>
    </rPh>
    <rPh sb="217" eb="219">
      <t>サンテイ</t>
    </rPh>
    <rPh sb="219" eb="221">
      <t>ホウホウ</t>
    </rPh>
    <rPh sb="222" eb="224">
      <t>ヘンコウ</t>
    </rPh>
    <rPh sb="224" eb="225">
      <t>トウ</t>
    </rPh>
    <rPh sb="236" eb="238">
      <t>ゾウカ</t>
    </rPh>
    <rPh sb="251" eb="253">
      <t>オオハバ</t>
    </rPh>
    <rPh sb="254" eb="256">
      <t>キギョウ</t>
    </rPh>
    <rPh sb="256" eb="257">
      <t>サイ</t>
    </rPh>
    <rPh sb="257" eb="259">
      <t>ザンダカ</t>
    </rPh>
    <rPh sb="260" eb="262">
      <t>ゲンショウ</t>
    </rPh>
    <rPh sb="263" eb="266">
      <t>シヨウリョウ</t>
    </rPh>
    <rPh sb="266" eb="268">
      <t>シュウニュウ</t>
    </rPh>
    <rPh sb="269" eb="271">
      <t>ゾウカ</t>
    </rPh>
    <rPh sb="282" eb="284">
      <t>コンゴ</t>
    </rPh>
    <rPh sb="285" eb="286">
      <t>メン</t>
    </rPh>
    <rPh sb="286" eb="288">
      <t>セイビ</t>
    </rPh>
    <rPh sb="289" eb="291">
      <t>シセツ</t>
    </rPh>
    <rPh sb="292" eb="294">
      <t>カイチク</t>
    </rPh>
    <rPh sb="294" eb="296">
      <t>コウシン</t>
    </rPh>
    <rPh sb="297" eb="298">
      <t>トモナ</t>
    </rPh>
    <rPh sb="299" eb="301">
      <t>キギョウ</t>
    </rPh>
    <rPh sb="301" eb="302">
      <t>サイ</t>
    </rPh>
    <rPh sb="303" eb="305">
      <t>カリイレ</t>
    </rPh>
    <rPh sb="306" eb="307">
      <t>ツヅ</t>
    </rPh>
    <rPh sb="312" eb="315">
      <t>ドウスイジュン</t>
    </rPh>
    <rPh sb="317" eb="319">
      <t>スイイ</t>
    </rPh>
    <rPh sb="320" eb="322">
      <t>ミコ</t>
    </rPh>
    <rPh sb="331" eb="333">
      <t>ケイヒ</t>
    </rPh>
    <rPh sb="333" eb="335">
      <t>カイシュウ</t>
    </rPh>
    <rPh sb="335" eb="336">
      <t>リツ</t>
    </rPh>
    <rPh sb="337" eb="338">
      <t>ハジ</t>
    </rPh>
    <rPh sb="342" eb="343">
      <t>ホカ</t>
    </rPh>
    <rPh sb="344" eb="346">
      <t>ヒリツ</t>
    </rPh>
    <rPh sb="373" eb="375">
      <t>ゼンネン</t>
    </rPh>
    <rPh sb="376" eb="378">
      <t>ヒカク</t>
    </rPh>
    <rPh sb="389" eb="391">
      <t>コンゴ</t>
    </rPh>
    <rPh sb="392" eb="393">
      <t>メン</t>
    </rPh>
    <rPh sb="402" eb="404">
      <t>セツゾク</t>
    </rPh>
    <rPh sb="404" eb="405">
      <t>リツ</t>
    </rPh>
    <rPh sb="406" eb="408">
      <t>コウジョウ</t>
    </rPh>
    <rPh sb="414" eb="416">
      <t>カイゼン</t>
    </rPh>
    <rPh sb="417" eb="418">
      <t>ハカ</t>
    </rPh>
    <rPh sb="424" eb="426">
      <t>キタイ</t>
    </rPh>
    <phoneticPr fontId="7"/>
  </si>
  <si>
    <t>　当該事業の経営状況は、健全性・効率性ともに類似団体の平均を下回る状況となっている。　
　これを改善し、健全で安定した下水道経営を目指すため、全体計画区域の縮小や事業計画区域の拡大による事業規模の適正化を図っている。
　また、維持管理費の削減に努めるとともに、戸別訪問等による接続促進や水洗化費用の融資あっせん等を行うことで接続率向上を図り、使用料収入の増加を目指している。
　今後においても、国庫補助事業を活用して、計画的な面整備や改築更新事業を推進し、将来における財政負担の軽減を図るものである。</t>
    <rPh sb="48" eb="50">
      <t>カイゼン</t>
    </rPh>
    <rPh sb="65" eb="67">
      <t>メザ</t>
    </rPh>
    <rPh sb="71" eb="73">
      <t>ゼンタイ</t>
    </rPh>
    <rPh sb="73" eb="75">
      <t>ケイカク</t>
    </rPh>
    <rPh sb="75" eb="77">
      <t>クイキ</t>
    </rPh>
    <rPh sb="78" eb="80">
      <t>シュクショウ</t>
    </rPh>
    <rPh sb="81" eb="83">
      <t>ジギョウ</t>
    </rPh>
    <rPh sb="83" eb="85">
      <t>ケイカク</t>
    </rPh>
    <rPh sb="85" eb="87">
      <t>クイキ</t>
    </rPh>
    <rPh sb="88" eb="90">
      <t>カクダイ</t>
    </rPh>
    <rPh sb="98" eb="101">
      <t>テキセイカ</t>
    </rPh>
    <rPh sb="102" eb="103">
      <t>ハカ</t>
    </rPh>
    <rPh sb="122" eb="123">
      <t>ツト</t>
    </rPh>
    <rPh sb="157" eb="158">
      <t>オコナ</t>
    </rPh>
    <rPh sb="168" eb="169">
      <t>ハカ</t>
    </rPh>
    <rPh sb="180" eb="182">
      <t>メザ</t>
    </rPh>
    <rPh sb="189" eb="191">
      <t>コンゴ</t>
    </rPh>
    <rPh sb="197" eb="199">
      <t>コッコ</t>
    </rPh>
    <rPh sb="199" eb="201">
      <t>ホジョ</t>
    </rPh>
    <rPh sb="201" eb="203">
      <t>ジギョウ</t>
    </rPh>
    <rPh sb="204" eb="206">
      <t>カツヨウ</t>
    </rPh>
    <rPh sb="209" eb="212">
      <t>ケイカクテキ</t>
    </rPh>
    <rPh sb="213" eb="214">
      <t>メン</t>
    </rPh>
    <rPh sb="214" eb="216">
      <t>セイビ</t>
    </rPh>
    <rPh sb="228" eb="230">
      <t>ショウライ</t>
    </rPh>
    <rPh sb="234" eb="236">
      <t>ザイセイ</t>
    </rPh>
    <rPh sb="236" eb="238">
      <t>フタン</t>
    </rPh>
    <rPh sb="239" eb="241">
      <t>ケイゲン</t>
    </rPh>
    <rPh sb="242" eb="243">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</si>
</sst>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246528"/>
        <c:axId val="862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86246528"/>
        <c:axId val="86248448"/>
      </c:lineChart>
      <c:dateAx>
        <c:axId val="86246528"/>
        <c:scaling>
          <c:orientation val="minMax"/>
        </c:scaling>
        <c:delete val="1"/>
        <c:axPos val="b"/>
        <c:numFmt formatCode="ge" sourceLinked="1"/>
        <c:majorTickMark val="none"/>
        <c:minorTickMark val="none"/>
        <c:tickLblPos val="none"/>
        <c:crossAx val="86248448"/>
        <c:crosses val="autoZero"/>
        <c:auto val="1"/>
        <c:lblOffset val="100"/>
        <c:baseTimeUnit val="years"/>
      </c:dateAx>
      <c:valAx>
        <c:axId val="862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26.64</c:v>
                </c:pt>
                <c:pt idx="1">
                  <c:v>27.07</c:v>
                </c:pt>
                <c:pt idx="2">
                  <c:v>27.14</c:v>
                </c:pt>
                <c:pt idx="3">
                  <c:v>27.79</c:v>
                </c:pt>
                <c:pt idx="4">
                  <c:v>28.41</c:v>
                </c:pt>
              </c:numCache>
            </c:numRef>
          </c:val>
        </c:ser>
        <c:dLbls>
          <c:showLegendKey val="0"/>
          <c:showVal val="0"/>
          <c:showCatName val="0"/>
          <c:showSerName val="0"/>
          <c:showPercent val="0"/>
          <c:showBubbleSize val="0"/>
        </c:dLbls>
        <c:gapWidth val="150"/>
        <c:axId val="88102400"/>
        <c:axId val="8810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88102400"/>
        <c:axId val="88104320"/>
      </c:lineChart>
      <c:dateAx>
        <c:axId val="88102400"/>
        <c:scaling>
          <c:orientation val="minMax"/>
        </c:scaling>
        <c:delete val="1"/>
        <c:axPos val="b"/>
        <c:numFmt formatCode="ge" sourceLinked="1"/>
        <c:majorTickMark val="none"/>
        <c:minorTickMark val="none"/>
        <c:tickLblPos val="none"/>
        <c:crossAx val="88104320"/>
        <c:crosses val="autoZero"/>
        <c:auto val="1"/>
        <c:lblOffset val="100"/>
        <c:baseTimeUnit val="years"/>
      </c:dateAx>
      <c:valAx>
        <c:axId val="881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70.95</c:v>
                </c:pt>
                <c:pt idx="1">
                  <c:v>68.209999999999994</c:v>
                </c:pt>
                <c:pt idx="2">
                  <c:v>66.73</c:v>
                </c:pt>
                <c:pt idx="3">
                  <c:v>67.069999999999993</c:v>
                </c:pt>
                <c:pt idx="4">
                  <c:v>67.48</c:v>
                </c:pt>
              </c:numCache>
            </c:numRef>
          </c:val>
        </c:ser>
        <c:dLbls>
          <c:showLegendKey val="0"/>
          <c:showVal val="0"/>
          <c:showCatName val="0"/>
          <c:showSerName val="0"/>
          <c:showPercent val="0"/>
          <c:showBubbleSize val="0"/>
        </c:dLbls>
        <c:gapWidth val="150"/>
        <c:axId val="88155264"/>
        <c:axId val="881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88155264"/>
        <c:axId val="88157184"/>
      </c:lineChart>
      <c:dateAx>
        <c:axId val="88155264"/>
        <c:scaling>
          <c:orientation val="minMax"/>
        </c:scaling>
        <c:delete val="1"/>
        <c:axPos val="b"/>
        <c:numFmt formatCode="ge" sourceLinked="1"/>
        <c:majorTickMark val="none"/>
        <c:minorTickMark val="none"/>
        <c:tickLblPos val="none"/>
        <c:crossAx val="88157184"/>
        <c:crosses val="autoZero"/>
        <c:auto val="1"/>
        <c:lblOffset val="100"/>
        <c:baseTimeUnit val="years"/>
      </c:dateAx>
      <c:valAx>
        <c:axId val="881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51.26</c:v>
                </c:pt>
                <c:pt idx="1">
                  <c:v>48.72</c:v>
                </c:pt>
                <c:pt idx="2">
                  <c:v>46.92</c:v>
                </c:pt>
                <c:pt idx="3">
                  <c:v>44.87</c:v>
                </c:pt>
                <c:pt idx="4">
                  <c:v>49.37</c:v>
                </c:pt>
              </c:numCache>
            </c:numRef>
          </c:val>
        </c:ser>
        <c:dLbls>
          <c:showLegendKey val="0"/>
          <c:showVal val="0"/>
          <c:showCatName val="0"/>
          <c:showSerName val="0"/>
          <c:showPercent val="0"/>
          <c:showBubbleSize val="0"/>
        </c:dLbls>
        <c:gapWidth val="150"/>
        <c:axId val="86283008"/>
        <c:axId val="8628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83008"/>
        <c:axId val="86284928"/>
      </c:lineChart>
      <c:dateAx>
        <c:axId val="86283008"/>
        <c:scaling>
          <c:orientation val="minMax"/>
        </c:scaling>
        <c:delete val="1"/>
        <c:axPos val="b"/>
        <c:numFmt formatCode="ge" sourceLinked="1"/>
        <c:majorTickMark val="none"/>
        <c:minorTickMark val="none"/>
        <c:tickLblPos val="none"/>
        <c:crossAx val="86284928"/>
        <c:crosses val="autoZero"/>
        <c:auto val="1"/>
        <c:lblOffset val="100"/>
        <c:baseTimeUnit val="years"/>
      </c:dateAx>
      <c:valAx>
        <c:axId val="8628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69472"/>
        <c:axId val="877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69472"/>
        <c:axId val="87771392"/>
      </c:lineChart>
      <c:dateAx>
        <c:axId val="87769472"/>
        <c:scaling>
          <c:orientation val="minMax"/>
        </c:scaling>
        <c:delete val="1"/>
        <c:axPos val="b"/>
        <c:numFmt formatCode="ge" sourceLinked="1"/>
        <c:majorTickMark val="none"/>
        <c:minorTickMark val="none"/>
        <c:tickLblPos val="none"/>
        <c:crossAx val="87771392"/>
        <c:crosses val="autoZero"/>
        <c:auto val="1"/>
        <c:lblOffset val="100"/>
        <c:baseTimeUnit val="years"/>
      </c:dateAx>
      <c:valAx>
        <c:axId val="8777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6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01856"/>
        <c:axId val="8780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01856"/>
        <c:axId val="87803776"/>
      </c:lineChart>
      <c:dateAx>
        <c:axId val="87801856"/>
        <c:scaling>
          <c:orientation val="minMax"/>
        </c:scaling>
        <c:delete val="1"/>
        <c:axPos val="b"/>
        <c:numFmt formatCode="ge" sourceLinked="1"/>
        <c:majorTickMark val="none"/>
        <c:minorTickMark val="none"/>
        <c:tickLblPos val="none"/>
        <c:crossAx val="87803776"/>
        <c:crosses val="autoZero"/>
        <c:auto val="1"/>
        <c:lblOffset val="100"/>
        <c:baseTimeUnit val="years"/>
      </c:dateAx>
      <c:valAx>
        <c:axId val="878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0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18464"/>
        <c:axId val="8793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18464"/>
        <c:axId val="87937024"/>
      </c:lineChart>
      <c:dateAx>
        <c:axId val="87918464"/>
        <c:scaling>
          <c:orientation val="minMax"/>
        </c:scaling>
        <c:delete val="1"/>
        <c:axPos val="b"/>
        <c:numFmt formatCode="ge" sourceLinked="1"/>
        <c:majorTickMark val="none"/>
        <c:minorTickMark val="none"/>
        <c:tickLblPos val="none"/>
        <c:crossAx val="87937024"/>
        <c:crosses val="autoZero"/>
        <c:auto val="1"/>
        <c:lblOffset val="100"/>
        <c:baseTimeUnit val="years"/>
      </c:dateAx>
      <c:valAx>
        <c:axId val="8793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1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21184"/>
        <c:axId val="8822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21184"/>
        <c:axId val="88223104"/>
      </c:lineChart>
      <c:dateAx>
        <c:axId val="88221184"/>
        <c:scaling>
          <c:orientation val="minMax"/>
        </c:scaling>
        <c:delete val="1"/>
        <c:axPos val="b"/>
        <c:numFmt formatCode="ge" sourceLinked="1"/>
        <c:majorTickMark val="none"/>
        <c:minorTickMark val="none"/>
        <c:tickLblPos val="none"/>
        <c:crossAx val="88223104"/>
        <c:crosses val="autoZero"/>
        <c:auto val="1"/>
        <c:lblOffset val="100"/>
        <c:baseTimeUnit val="years"/>
      </c:dateAx>
      <c:valAx>
        <c:axId val="8822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4036.77</c:v>
                </c:pt>
                <c:pt idx="1">
                  <c:v>4112.32</c:v>
                </c:pt>
                <c:pt idx="2">
                  <c:v>3800.18</c:v>
                </c:pt>
                <c:pt idx="3">
                  <c:v>2561.15</c:v>
                </c:pt>
                <c:pt idx="4">
                  <c:v>554.79999999999995</c:v>
                </c:pt>
              </c:numCache>
            </c:numRef>
          </c:val>
        </c:ser>
        <c:dLbls>
          <c:showLegendKey val="0"/>
          <c:showVal val="0"/>
          <c:showCatName val="0"/>
          <c:showSerName val="0"/>
          <c:showPercent val="0"/>
          <c:showBubbleSize val="0"/>
        </c:dLbls>
        <c:gapWidth val="150"/>
        <c:axId val="88261760"/>
        <c:axId val="882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88261760"/>
        <c:axId val="88263680"/>
      </c:lineChart>
      <c:dateAx>
        <c:axId val="88261760"/>
        <c:scaling>
          <c:orientation val="minMax"/>
        </c:scaling>
        <c:delete val="1"/>
        <c:axPos val="b"/>
        <c:numFmt formatCode="ge" sourceLinked="1"/>
        <c:majorTickMark val="none"/>
        <c:minorTickMark val="none"/>
        <c:tickLblPos val="none"/>
        <c:crossAx val="88263680"/>
        <c:crosses val="autoZero"/>
        <c:auto val="1"/>
        <c:lblOffset val="100"/>
        <c:baseTimeUnit val="years"/>
      </c:dateAx>
      <c:valAx>
        <c:axId val="882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6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22.27</c:v>
                </c:pt>
                <c:pt idx="1">
                  <c:v>20.309999999999999</c:v>
                </c:pt>
                <c:pt idx="2">
                  <c:v>32.049999999999997</c:v>
                </c:pt>
                <c:pt idx="3">
                  <c:v>33.92</c:v>
                </c:pt>
                <c:pt idx="4">
                  <c:v>54.79</c:v>
                </c:pt>
              </c:numCache>
            </c:numRef>
          </c:val>
        </c:ser>
        <c:dLbls>
          <c:showLegendKey val="0"/>
          <c:showVal val="0"/>
          <c:showCatName val="0"/>
          <c:showSerName val="0"/>
          <c:showPercent val="0"/>
          <c:showBubbleSize val="0"/>
        </c:dLbls>
        <c:gapWidth val="150"/>
        <c:axId val="87960576"/>
        <c:axId val="8797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87960576"/>
        <c:axId val="87975040"/>
      </c:lineChart>
      <c:dateAx>
        <c:axId val="87960576"/>
        <c:scaling>
          <c:orientation val="minMax"/>
        </c:scaling>
        <c:delete val="1"/>
        <c:axPos val="b"/>
        <c:numFmt formatCode="ge" sourceLinked="1"/>
        <c:majorTickMark val="none"/>
        <c:minorTickMark val="none"/>
        <c:tickLblPos val="none"/>
        <c:crossAx val="87975040"/>
        <c:crosses val="autoZero"/>
        <c:auto val="1"/>
        <c:lblOffset val="100"/>
        <c:baseTimeUnit val="years"/>
      </c:dateAx>
      <c:valAx>
        <c:axId val="8797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607.03</c:v>
                </c:pt>
                <c:pt idx="1">
                  <c:v>661.09</c:v>
                </c:pt>
                <c:pt idx="2">
                  <c:v>432.62</c:v>
                </c:pt>
                <c:pt idx="3">
                  <c:v>410.12</c:v>
                </c:pt>
                <c:pt idx="4">
                  <c:v>252.06</c:v>
                </c:pt>
              </c:numCache>
            </c:numRef>
          </c:val>
        </c:ser>
        <c:dLbls>
          <c:showLegendKey val="0"/>
          <c:showVal val="0"/>
          <c:showCatName val="0"/>
          <c:showSerName val="0"/>
          <c:showPercent val="0"/>
          <c:showBubbleSize val="0"/>
        </c:dLbls>
        <c:gapWidth val="150"/>
        <c:axId val="88000384"/>
        <c:axId val="880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88000384"/>
        <c:axId val="88002560"/>
      </c:lineChart>
      <c:dateAx>
        <c:axId val="88000384"/>
        <c:scaling>
          <c:orientation val="minMax"/>
        </c:scaling>
        <c:delete val="1"/>
        <c:axPos val="b"/>
        <c:numFmt formatCode="ge" sourceLinked="1"/>
        <c:majorTickMark val="none"/>
        <c:minorTickMark val="none"/>
        <c:tickLblPos val="none"/>
        <c:crossAx val="88002560"/>
        <c:crosses val="autoZero"/>
        <c:auto val="1"/>
        <c:lblOffset val="100"/>
        <c:baseTimeUnit val="years"/>
      </c:dateAx>
      <c:valAx>
        <c:axId val="880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0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58" zoomScaleNormal="100" workbookViewId="0">
      <selection activeCell="BG84" sqref="BG8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愛媛県　大洲市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122</v>
      </c>
      <c r="AE8" s="49"/>
      <c r="AF8" s="49"/>
      <c r="AG8" s="49"/>
      <c r="AH8" s="49"/>
      <c r="AI8" s="49"/>
      <c r="AJ8" s="49"/>
      <c r="AK8" s="4"/>
      <c r="AL8" s="50">
        <f>データ!S6</f>
        <v>44872</v>
      </c>
      <c r="AM8" s="50"/>
      <c r="AN8" s="50"/>
      <c r="AO8" s="50"/>
      <c r="AP8" s="50"/>
      <c r="AQ8" s="50"/>
      <c r="AR8" s="50"/>
      <c r="AS8" s="50"/>
      <c r="AT8" s="45">
        <f>データ!T6</f>
        <v>432.22</v>
      </c>
      <c r="AU8" s="45"/>
      <c r="AV8" s="45"/>
      <c r="AW8" s="45"/>
      <c r="AX8" s="45"/>
      <c r="AY8" s="45"/>
      <c r="AZ8" s="45"/>
      <c r="BA8" s="45"/>
      <c r="BB8" s="45">
        <f>データ!U6</f>
        <v>103.82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16.04</v>
      </c>
      <c r="Q10" s="45"/>
      <c r="R10" s="45"/>
      <c r="S10" s="45"/>
      <c r="T10" s="45"/>
      <c r="U10" s="45"/>
      <c r="V10" s="45"/>
      <c r="W10" s="45">
        <f>データ!Q6</f>
        <v>104.75</v>
      </c>
      <c r="X10" s="45"/>
      <c r="Y10" s="45"/>
      <c r="Z10" s="45"/>
      <c r="AA10" s="45"/>
      <c r="AB10" s="45"/>
      <c r="AC10" s="45"/>
      <c r="AD10" s="50">
        <f>データ!R6</f>
        <v>2613</v>
      </c>
      <c r="AE10" s="50"/>
      <c r="AF10" s="50"/>
      <c r="AG10" s="50"/>
      <c r="AH10" s="50"/>
      <c r="AI10" s="50"/>
      <c r="AJ10" s="50"/>
      <c r="AK10" s="2"/>
      <c r="AL10" s="50">
        <f>データ!V6</f>
        <v>7161</v>
      </c>
      <c r="AM10" s="50"/>
      <c r="AN10" s="50"/>
      <c r="AO10" s="50"/>
      <c r="AP10" s="50"/>
      <c r="AQ10" s="50"/>
      <c r="AR10" s="50"/>
      <c r="AS10" s="50"/>
      <c r="AT10" s="45">
        <f>データ!W6</f>
        <v>1.59</v>
      </c>
      <c r="AU10" s="45"/>
      <c r="AV10" s="45"/>
      <c r="AW10" s="45"/>
      <c r="AX10" s="45"/>
      <c r="AY10" s="45"/>
      <c r="AZ10" s="45"/>
      <c r="BA10" s="45"/>
      <c r="BB10" s="45">
        <f>データ!X6</f>
        <v>4503.7700000000004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382078</v>
      </c>
      <c r="D6" s="33">
        <f t="shared" si="3"/>
        <v>47</v>
      </c>
      <c r="E6" s="33">
        <f t="shared" si="3"/>
        <v>17</v>
      </c>
      <c r="F6" s="33">
        <f t="shared" si="3"/>
        <v>1</v>
      </c>
      <c r="G6" s="33">
        <f t="shared" si="3"/>
        <v>0</v>
      </c>
      <c r="H6" s="33" t="str">
        <f t="shared" si="3"/>
        <v>愛媛県　大洲市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16.04</v>
      </c>
      <c r="Q6" s="34">
        <f t="shared" si="3"/>
        <v>104.75</v>
      </c>
      <c r="R6" s="34">
        <f t="shared" si="3"/>
        <v>2613</v>
      </c>
      <c r="S6" s="34">
        <f t="shared" si="3"/>
        <v>44872</v>
      </c>
      <c r="T6" s="34">
        <f t="shared" si="3"/>
        <v>432.22</v>
      </c>
      <c r="U6" s="34">
        <f t="shared" si="3"/>
        <v>103.82</v>
      </c>
      <c r="V6" s="34">
        <f t="shared" si="3"/>
        <v>7161</v>
      </c>
      <c r="W6" s="34">
        <f t="shared" si="3"/>
        <v>1.59</v>
      </c>
      <c r="X6" s="34">
        <f t="shared" si="3"/>
        <v>4503.7700000000004</v>
      </c>
      <c r="Y6" s="35">
        <f>IF(Y7="",NA(),Y7)</f>
        <v>51.26</v>
      </c>
      <c r="Z6" s="35">
        <f t="shared" ref="Z6:AH6" si="4">IF(Z7="",NA(),Z7)</f>
        <v>48.72</v>
      </c>
      <c r="AA6" s="35">
        <f t="shared" si="4"/>
        <v>46.92</v>
      </c>
      <c r="AB6" s="35">
        <f t="shared" si="4"/>
        <v>44.87</v>
      </c>
      <c r="AC6" s="35">
        <f t="shared" si="4"/>
        <v>49.37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4036.77</v>
      </c>
      <c r="BG6" s="35">
        <f t="shared" ref="BG6:BO6" si="7">IF(BG7="",NA(),BG7)</f>
        <v>4112.32</v>
      </c>
      <c r="BH6" s="35">
        <f t="shared" si="7"/>
        <v>3800.18</v>
      </c>
      <c r="BI6" s="35">
        <f t="shared" si="7"/>
        <v>2561.15</v>
      </c>
      <c r="BJ6" s="35">
        <f t="shared" si="7"/>
        <v>554.79999999999995</v>
      </c>
      <c r="BK6" s="35">
        <f t="shared" si="7"/>
        <v>1273.52</v>
      </c>
      <c r="BL6" s="35">
        <f t="shared" si="7"/>
        <v>1209.95</v>
      </c>
      <c r="BM6" s="35">
        <f t="shared" si="7"/>
        <v>1136.5</v>
      </c>
      <c r="BN6" s="35">
        <f t="shared" si="7"/>
        <v>1118.56</v>
      </c>
      <c r="BO6" s="35">
        <f t="shared" si="7"/>
        <v>1111.31</v>
      </c>
      <c r="BP6" s="34" t="str">
        <f>IF(BP7="","",IF(BP7="-","【-】","【"&amp;SUBSTITUTE(TEXT(BP7,"#,##0.00"),"-","△")&amp;"】"))</f>
        <v>【728.30】</v>
      </c>
      <c r="BQ6" s="35">
        <f>IF(BQ7="",NA(),BQ7)</f>
        <v>22.27</v>
      </c>
      <c r="BR6" s="35">
        <f t="shared" ref="BR6:BZ6" si="8">IF(BR7="",NA(),BR7)</f>
        <v>20.309999999999999</v>
      </c>
      <c r="BS6" s="35">
        <f t="shared" si="8"/>
        <v>32.049999999999997</v>
      </c>
      <c r="BT6" s="35">
        <f t="shared" si="8"/>
        <v>33.92</v>
      </c>
      <c r="BU6" s="35">
        <f t="shared" si="8"/>
        <v>54.79</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607.03</v>
      </c>
      <c r="CC6" s="35">
        <f t="shared" ref="CC6:CK6" si="9">IF(CC7="",NA(),CC7)</f>
        <v>661.09</v>
      </c>
      <c r="CD6" s="35">
        <f t="shared" si="9"/>
        <v>432.62</v>
      </c>
      <c r="CE6" s="35">
        <f t="shared" si="9"/>
        <v>410.12</v>
      </c>
      <c r="CF6" s="35">
        <f t="shared" si="9"/>
        <v>252.06</v>
      </c>
      <c r="CG6" s="35">
        <f t="shared" si="9"/>
        <v>224.94</v>
      </c>
      <c r="CH6" s="35">
        <f t="shared" si="9"/>
        <v>220.67</v>
      </c>
      <c r="CI6" s="35">
        <f t="shared" si="9"/>
        <v>217.82</v>
      </c>
      <c r="CJ6" s="35">
        <f t="shared" si="9"/>
        <v>215.28</v>
      </c>
      <c r="CK6" s="35">
        <f t="shared" si="9"/>
        <v>207.96</v>
      </c>
      <c r="CL6" s="34" t="str">
        <f>IF(CL7="","",IF(CL7="-","【-】","【"&amp;SUBSTITUTE(TEXT(CL7,"#,##0.00"),"-","△")&amp;"】"))</f>
        <v>【137.82】</v>
      </c>
      <c r="CM6" s="35">
        <f>IF(CM7="",NA(),CM7)</f>
        <v>26.64</v>
      </c>
      <c r="CN6" s="35">
        <f t="shared" ref="CN6:CV6" si="10">IF(CN7="",NA(),CN7)</f>
        <v>27.07</v>
      </c>
      <c r="CO6" s="35">
        <f t="shared" si="10"/>
        <v>27.14</v>
      </c>
      <c r="CP6" s="35">
        <f t="shared" si="10"/>
        <v>27.79</v>
      </c>
      <c r="CQ6" s="35">
        <f t="shared" si="10"/>
        <v>28.41</v>
      </c>
      <c r="CR6" s="35">
        <f t="shared" si="10"/>
        <v>55.41</v>
      </c>
      <c r="CS6" s="35">
        <f t="shared" si="10"/>
        <v>55.81</v>
      </c>
      <c r="CT6" s="35">
        <f t="shared" si="10"/>
        <v>54.44</v>
      </c>
      <c r="CU6" s="35">
        <f t="shared" si="10"/>
        <v>54.67</v>
      </c>
      <c r="CV6" s="35">
        <f t="shared" si="10"/>
        <v>53.51</v>
      </c>
      <c r="CW6" s="34" t="str">
        <f>IF(CW7="","",IF(CW7="-","【-】","【"&amp;SUBSTITUTE(TEXT(CW7,"#,##0.00"),"-","△")&amp;"】"))</f>
        <v>【60.09】</v>
      </c>
      <c r="CX6" s="35">
        <f>IF(CX7="",NA(),CX7)</f>
        <v>70.95</v>
      </c>
      <c r="CY6" s="35">
        <f t="shared" ref="CY6:DG6" si="11">IF(CY7="",NA(),CY7)</f>
        <v>68.209999999999994</v>
      </c>
      <c r="CZ6" s="35">
        <f t="shared" si="11"/>
        <v>66.73</v>
      </c>
      <c r="DA6" s="35">
        <f t="shared" si="11"/>
        <v>67.069999999999993</v>
      </c>
      <c r="DB6" s="35">
        <f t="shared" si="11"/>
        <v>67.48</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382078</v>
      </c>
      <c r="D7" s="37">
        <v>47</v>
      </c>
      <c r="E7" s="37">
        <v>17</v>
      </c>
      <c r="F7" s="37">
        <v>1</v>
      </c>
      <c r="G7" s="37">
        <v>0</v>
      </c>
      <c r="H7" s="37" t="s">
        <v>110</v>
      </c>
      <c r="I7" s="37" t="s">
        <v>111</v>
      </c>
      <c r="J7" s="37" t="s">
        <v>112</v>
      </c>
      <c r="K7" s="37" t="s">
        <v>113</v>
      </c>
      <c r="L7" s="37" t="s">
        <v>114</v>
      </c>
      <c r="M7" s="37"/>
      <c r="N7" s="38" t="s">
        <v>115</v>
      </c>
      <c r="O7" s="38" t="s">
        <v>116</v>
      </c>
      <c r="P7" s="38">
        <v>16.04</v>
      </c>
      <c r="Q7" s="38">
        <v>104.75</v>
      </c>
      <c r="R7" s="38">
        <v>2613</v>
      </c>
      <c r="S7" s="38">
        <v>44872</v>
      </c>
      <c r="T7" s="38">
        <v>432.22</v>
      </c>
      <c r="U7" s="38">
        <v>103.82</v>
      </c>
      <c r="V7" s="38">
        <v>7161</v>
      </c>
      <c r="W7" s="38">
        <v>1.59</v>
      </c>
      <c r="X7" s="38">
        <v>4503.7700000000004</v>
      </c>
      <c r="Y7" s="38">
        <v>51.26</v>
      </c>
      <c r="Z7" s="38">
        <v>48.72</v>
      </c>
      <c r="AA7" s="38">
        <v>46.92</v>
      </c>
      <c r="AB7" s="38">
        <v>44.87</v>
      </c>
      <c r="AC7" s="38">
        <v>49.37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4036.77</v>
      </c>
      <c r="BG7" s="38">
        <v>4112.32</v>
      </c>
      <c r="BH7" s="38">
        <v>3800.18</v>
      </c>
      <c r="BI7" s="38">
        <v>2561.15</v>
      </c>
      <c r="BJ7" s="38">
        <v>554.79999999999995</v>
      </c>
      <c r="BK7" s="38">
        <v>1273.52</v>
      </c>
      <c r="BL7" s="38">
        <v>1209.95</v>
      </c>
      <c r="BM7" s="38">
        <v>1136.5</v>
      </c>
      <c r="BN7" s="38">
        <v>1118.56</v>
      </c>
      <c r="BO7" s="38">
        <v>1111.31</v>
      </c>
      <c r="BP7" s="38">
        <v>728.3</v>
      </c>
      <c r="BQ7" s="38">
        <v>22.27</v>
      </c>
      <c r="BR7" s="38">
        <v>20.309999999999999</v>
      </c>
      <c r="BS7" s="38">
        <v>32.049999999999997</v>
      </c>
      <c r="BT7" s="38">
        <v>33.92</v>
      </c>
      <c r="BU7" s="38">
        <v>54.79</v>
      </c>
      <c r="BV7" s="38">
        <v>67.849999999999994</v>
      </c>
      <c r="BW7" s="38">
        <v>69.48</v>
      </c>
      <c r="BX7" s="38">
        <v>71.650000000000006</v>
      </c>
      <c r="BY7" s="38">
        <v>72.33</v>
      </c>
      <c r="BZ7" s="38">
        <v>75.540000000000006</v>
      </c>
      <c r="CA7" s="38">
        <v>100.04</v>
      </c>
      <c r="CB7" s="38">
        <v>607.03</v>
      </c>
      <c r="CC7" s="38">
        <v>661.09</v>
      </c>
      <c r="CD7" s="38">
        <v>432.62</v>
      </c>
      <c r="CE7" s="38">
        <v>410.12</v>
      </c>
      <c r="CF7" s="38">
        <v>252.06</v>
      </c>
      <c r="CG7" s="38">
        <v>224.94</v>
      </c>
      <c r="CH7" s="38">
        <v>220.67</v>
      </c>
      <c r="CI7" s="38">
        <v>217.82</v>
      </c>
      <c r="CJ7" s="38">
        <v>215.28</v>
      </c>
      <c r="CK7" s="38">
        <v>207.96</v>
      </c>
      <c r="CL7" s="38">
        <v>137.82</v>
      </c>
      <c r="CM7" s="38">
        <v>26.64</v>
      </c>
      <c r="CN7" s="38">
        <v>27.07</v>
      </c>
      <c r="CO7" s="38">
        <v>27.14</v>
      </c>
      <c r="CP7" s="38">
        <v>27.79</v>
      </c>
      <c r="CQ7" s="38">
        <v>28.41</v>
      </c>
      <c r="CR7" s="38">
        <v>55.41</v>
      </c>
      <c r="CS7" s="38">
        <v>55.81</v>
      </c>
      <c r="CT7" s="38">
        <v>54.44</v>
      </c>
      <c r="CU7" s="38">
        <v>54.67</v>
      </c>
      <c r="CV7" s="38">
        <v>53.51</v>
      </c>
      <c r="CW7" s="38">
        <v>60.09</v>
      </c>
      <c r="CX7" s="38">
        <v>70.95</v>
      </c>
      <c r="CY7" s="38">
        <v>68.209999999999994</v>
      </c>
      <c r="CZ7" s="38">
        <v>66.73</v>
      </c>
      <c r="DA7" s="38">
        <v>67.069999999999993</v>
      </c>
      <c r="DB7" s="38">
        <v>67.48</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2018-01-31T03:01:47Z</cp:lastPrinted>
  <dcterms:created xsi:type="dcterms:W3CDTF">2017-12-25T02:12:23Z</dcterms:created>
  <dcterms:modified xsi:type="dcterms:W3CDTF">2018-01-31T03:01:55Z</dcterms:modified>
  <cp:category/>
</cp:coreProperties>
</file>