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W10" i="4"/>
  <c r="I10" i="4"/>
  <c r="BB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<sst xmlns="http://schemas.openxmlformats.org/spreadsheetml/2006/main" count="251" uniqueCount="126">
  <si>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</si>
  <si>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</si>
  <si>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</si>
  <si>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</si>
  <si>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</si>
  <si>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</si>
  <si>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</si>
  <si>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</si>
  <si>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</si>
  <si>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</si>
  <si>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</si>
  <si>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</si>
  <si>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</si>
  <si>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</si>
  <si>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</si>
  <si>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</si>
  <si>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</si>
  <si>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</si>
  <si>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</si>
  <si>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</si>
  <si>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</si>
  <si>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</si>
  <si>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</si>
  <si>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</si>
  <si>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</si>
  <si>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</si>
  <si>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</si>
  <si>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</si>
  <si>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</si>
  <si>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</si>
  <si>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</si>
  <si>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</si>
  <si>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</si>
  <si>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</si>
  <si>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</si>
  <si>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</si>
  <si>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</si>
  <si>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</si>
  <si>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</si>
  <si>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</si>
  <si>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</si>
  <si>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</si>
  <si>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</si>
  <si>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</si>
  <si>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</si>
  <si>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</si>
  <si>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</si>
  <si>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</si>
  <si>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</si>
  <si>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</si>
  <si>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</si>
  <si>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</si>
  <si>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</si>
  <si>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</si>
  <si>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</si>
  <si>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</si>
  <si>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</si>
  <si>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</si>
  <si>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</si>
  <si>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</si>
  <si>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</si>
  <si>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</si>
  <si>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</si>
  <si>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</si>
  <si>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</si>
  <si>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</si>
  <si>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</si>
  <si>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</si>
  <si>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</si>
  <si>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</si>
  <si>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</si>
  <si>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</si>
  <si>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</si>
  <si>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</si>
  <si>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</si>
  <si>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</si>
  <si>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</si>
  <si>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</si>
  <si>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</si>
  <si>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</si>
  <si>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</si>
  <si>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</si>
  <si>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</si>
  <si>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</si>
  <si>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</si>
  <si>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</si>
  <si>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</si>
  <si>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</si>
  <si>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</si>
  <si>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</si>
  <si>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</si>
  <si>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</si>
  <si>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</si>
  <si>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</si>
  <si>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</si>
  <si>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</si>
  <si>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</si>
  <si>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</si>
  <si>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</si>
  <si>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</si>
  <si>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</si>
  <si>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</si>
  <si>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</si>
  <si>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</si>
  <si>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</si>
  <si>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</si>
  <si>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</si>
  <si>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</si>
  <si>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</si>
  <si>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</si>
  <si>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愛媛県　伊予市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</si>
  <si>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</si>
  <si>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</si>
  <si>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</si>
  <si>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</si>
  <si>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</si>
  <si>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</si>
  <si>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</si>
  <si>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</si>
  <si>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</si>
  <si>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</si>
  <si>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</si>
  <si>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</si>
  <si>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現状では適切な水準の料金収入とはいえないが、平成２８年度末で整備事業が終了したため、企業債の借入は発生しないので、経営は徐々に良好な方向に向かっていくと思われる。しかし、使用料の認定方法が使用者の世帯人数によるため、少子高齢化に伴う人口減少により料金収入の減少が発生する。維持管理の経費縮減を図り、総合的に検討し、適正化に努めていく必要がある。</t>
    <rPh sb="1" eb="3">
      <t>ゲンジョウ</t>
    </rPh>
    <rPh sb="5" eb="7">
      <t>テキセツ</t>
    </rPh>
    <rPh sb="8" eb="10">
      <t>スイジュン</t>
    </rPh>
    <rPh sb="11" eb="13">
      <t>リョウキン</t>
    </rPh>
    <rPh sb="13" eb="15">
      <t>シュウニュウ</t>
    </rPh>
    <rPh sb="23" eb="25">
      <t>ヘイセイ</t>
    </rPh>
    <rPh sb="27" eb="29">
      <t>ネンド</t>
    </rPh>
    <rPh sb="29" eb="30">
      <t>マツ</t>
    </rPh>
    <rPh sb="31" eb="33">
      <t>セイビ</t>
    </rPh>
    <rPh sb="33" eb="35">
      <t>ジギョウ</t>
    </rPh>
    <rPh sb="36" eb="38">
      <t>シュウリョウ</t>
    </rPh>
    <rPh sb="43" eb="45">
      <t>キギョウ</t>
    </rPh>
    <rPh sb="45" eb="46">
      <t>サイ</t>
    </rPh>
    <rPh sb="47" eb="49">
      <t>カリイレ</t>
    </rPh>
    <rPh sb="50" eb="52">
      <t>ハッセイ</t>
    </rPh>
    <rPh sb="58" eb="60">
      <t>ケイエイ</t>
    </rPh>
    <rPh sb="61" eb="63">
      <t>ジョジョ</t>
    </rPh>
    <rPh sb="64" eb="66">
      <t>リョウコウ</t>
    </rPh>
    <rPh sb="67" eb="69">
      <t>ホウコウ</t>
    </rPh>
    <rPh sb="70" eb="71">
      <t>ム</t>
    </rPh>
    <rPh sb="77" eb="78">
      <t>オモ</t>
    </rPh>
    <rPh sb="86" eb="88">
      <t>シヨウ</t>
    </rPh>
    <rPh sb="88" eb="89">
      <t>リョウ</t>
    </rPh>
    <rPh sb="90" eb="92">
      <t>ニンテイ</t>
    </rPh>
    <rPh sb="92" eb="94">
      <t>ホウホウ</t>
    </rPh>
    <rPh sb="95" eb="98">
      <t>シヨウシャ</t>
    </rPh>
    <rPh sb="99" eb="101">
      <t>セタイ</t>
    </rPh>
    <rPh sb="101" eb="103">
      <t>ニンズウ</t>
    </rPh>
    <rPh sb="109" eb="111">
      <t>ショウシ</t>
    </rPh>
    <rPh sb="111" eb="114">
      <t>コウレイカ</t>
    </rPh>
    <rPh sb="115" eb="116">
      <t>トモナ</t>
    </rPh>
    <rPh sb="117" eb="119">
      <t>ジンコウ</t>
    </rPh>
    <rPh sb="119" eb="121">
      <t>ゲンショウ</t>
    </rPh>
    <rPh sb="124" eb="126">
      <t>リョウキン</t>
    </rPh>
    <rPh sb="126" eb="128">
      <t>シュウニュウ</t>
    </rPh>
    <rPh sb="129" eb="131">
      <t>ゲンショウ</t>
    </rPh>
    <rPh sb="132" eb="134">
      <t>ハッセイ</t>
    </rPh>
    <rPh sb="137" eb="139">
      <t>イジ</t>
    </rPh>
    <rPh sb="139" eb="141">
      <t>カンリ</t>
    </rPh>
    <rPh sb="142" eb="144">
      <t>ケイヒ</t>
    </rPh>
    <rPh sb="144" eb="146">
      <t>シュクゲン</t>
    </rPh>
    <rPh sb="147" eb="148">
      <t>ハカ</t>
    </rPh>
    <rPh sb="150" eb="153">
      <t>ソウゴウテキ</t>
    </rPh>
    <rPh sb="154" eb="156">
      <t>ケントウ</t>
    </rPh>
    <rPh sb="158" eb="161">
      <t>テキセイカ</t>
    </rPh>
    <rPh sb="162" eb="163">
      <t>ツト</t>
    </rPh>
    <rPh sb="167" eb="169">
      <t>ヒツヨウ</t>
    </rPh>
    <phoneticPr fontId="4"/>
  </si>
  <si>
    <t>　企業債残高対事業規模比較は類似団体に比べて高い状況であるが、浄化槽市町村整備事業は、平成２８年度末で終了したため、今後企業債の借入れは発生しないため、徐々に減少していく状態である。
　しかし、経費回収率は類似団体より低く、汚水処理原価は高い状況である。今後も維持管理に係る修繕費、保守点検料、及び事務人件費が引き続き発生し、これは、使用料の収入により賄わなければならないので、現在の状況では使用料改正の検討の必要があるが、下水道使用料等の使用料と比較し割高なため、当初からの料金に据え置いている状態である。維持管理費の経費縮減をはかり、総合的に検討し、適正化に努める必要がある。</t>
    <rPh sb="1" eb="3">
      <t>キギョウ</t>
    </rPh>
    <rPh sb="3" eb="4">
      <t>サイ</t>
    </rPh>
    <rPh sb="4" eb="5">
      <t>ザン</t>
    </rPh>
    <rPh sb="5" eb="6">
      <t>コウ</t>
    </rPh>
    <rPh sb="6" eb="7">
      <t>タイ</t>
    </rPh>
    <rPh sb="7" eb="9">
      <t>ジギョウ</t>
    </rPh>
    <rPh sb="9" eb="11">
      <t>キボ</t>
    </rPh>
    <rPh sb="11" eb="13">
      <t>ヒカク</t>
    </rPh>
    <rPh sb="14" eb="16">
      <t>ルイジ</t>
    </rPh>
    <rPh sb="16" eb="18">
      <t>ダンタイ</t>
    </rPh>
    <rPh sb="19" eb="20">
      <t>クラ</t>
    </rPh>
    <rPh sb="22" eb="23">
      <t>タカ</t>
    </rPh>
    <rPh sb="24" eb="26">
      <t>ジョウキョウ</t>
    </rPh>
    <rPh sb="31" eb="33">
      <t>ジョウカ</t>
    </rPh>
    <rPh sb="33" eb="34">
      <t>ソウ</t>
    </rPh>
    <rPh sb="34" eb="36">
      <t>シチョウ</t>
    </rPh>
    <rPh sb="36" eb="37">
      <t>ソン</t>
    </rPh>
    <rPh sb="37" eb="39">
      <t>セイビ</t>
    </rPh>
    <rPh sb="39" eb="41">
      <t>ジギョウ</t>
    </rPh>
    <rPh sb="43" eb="45">
      <t>ヘイセイ</t>
    </rPh>
    <rPh sb="47" eb="49">
      <t>ネンド</t>
    </rPh>
    <rPh sb="49" eb="50">
      <t>マツ</t>
    </rPh>
    <rPh sb="51" eb="53">
      <t>シュウリョウ</t>
    </rPh>
    <rPh sb="58" eb="60">
      <t>コンゴ</t>
    </rPh>
    <rPh sb="60" eb="62">
      <t>キギョウ</t>
    </rPh>
    <rPh sb="62" eb="63">
      <t>サイ</t>
    </rPh>
    <rPh sb="64" eb="66">
      <t>カリイレ</t>
    </rPh>
    <rPh sb="68" eb="70">
      <t>ハッセイ</t>
    </rPh>
    <rPh sb="76" eb="78">
      <t>ジョジョ</t>
    </rPh>
    <rPh sb="79" eb="81">
      <t>ゲンショウ</t>
    </rPh>
    <rPh sb="85" eb="87">
      <t>ジョウタイ</t>
    </rPh>
    <rPh sb="97" eb="99">
      <t>ケイヒ</t>
    </rPh>
    <rPh sb="99" eb="101">
      <t>カイシュウ</t>
    </rPh>
    <rPh sb="101" eb="102">
      <t>リツ</t>
    </rPh>
    <rPh sb="103" eb="105">
      <t>ルイジ</t>
    </rPh>
    <rPh sb="105" eb="107">
      <t>ダンタイ</t>
    </rPh>
    <rPh sb="109" eb="110">
      <t>ヒク</t>
    </rPh>
    <rPh sb="112" eb="114">
      <t>オスイ</t>
    </rPh>
    <rPh sb="114" eb="116">
      <t>ショリ</t>
    </rPh>
    <rPh sb="116" eb="118">
      <t>ゲンカ</t>
    </rPh>
    <rPh sb="119" eb="120">
      <t>タカ</t>
    </rPh>
    <rPh sb="121" eb="123">
      <t>ジョウキョウ</t>
    </rPh>
    <rPh sb="127" eb="129">
      <t>コンゴ</t>
    </rPh>
    <rPh sb="130" eb="132">
      <t>イジ</t>
    </rPh>
    <rPh sb="132" eb="134">
      <t>カンリ</t>
    </rPh>
    <rPh sb="135" eb="136">
      <t>カカ</t>
    </rPh>
    <rPh sb="137" eb="140">
      <t>シュウゼンヒ</t>
    </rPh>
    <rPh sb="141" eb="143">
      <t>ホシュ</t>
    </rPh>
    <rPh sb="143" eb="145">
      <t>テンケン</t>
    </rPh>
    <rPh sb="145" eb="146">
      <t>リョウ</t>
    </rPh>
    <rPh sb="147" eb="148">
      <t>オヨ</t>
    </rPh>
    <rPh sb="149" eb="151">
      <t>ジム</t>
    </rPh>
    <rPh sb="151" eb="154">
      <t>ジンケンヒ</t>
    </rPh>
    <rPh sb="155" eb="156">
      <t>ヒ</t>
    </rPh>
    <rPh sb="157" eb="158">
      <t>ツヅ</t>
    </rPh>
    <rPh sb="159" eb="161">
      <t>ハッセイ</t>
    </rPh>
    <rPh sb="167" eb="169">
      <t>シヨウ</t>
    </rPh>
    <rPh sb="169" eb="170">
      <t>リョウ</t>
    </rPh>
    <rPh sb="171" eb="173">
      <t>シュウニュウ</t>
    </rPh>
    <rPh sb="176" eb="177">
      <t>マカナ</t>
    </rPh>
    <rPh sb="189" eb="191">
      <t>ゲンザイ</t>
    </rPh>
    <rPh sb="192" eb="194">
      <t>ジョウキョウ</t>
    </rPh>
    <rPh sb="196" eb="198">
      <t>シヨウ</t>
    </rPh>
    <rPh sb="198" eb="199">
      <t>リョウ</t>
    </rPh>
    <rPh sb="199" eb="201">
      <t>カイセイ</t>
    </rPh>
    <rPh sb="202" eb="204">
      <t>ケントウ</t>
    </rPh>
    <rPh sb="205" eb="207">
      <t>ヒツヨウ</t>
    </rPh>
    <rPh sb="212" eb="214">
      <t>ゲスイ</t>
    </rPh>
    <rPh sb="214" eb="215">
      <t>ドウ</t>
    </rPh>
    <rPh sb="215" eb="217">
      <t>シヨウ</t>
    </rPh>
    <rPh sb="217" eb="219">
      <t>リョウトウ</t>
    </rPh>
    <rPh sb="220" eb="222">
      <t>シヨウ</t>
    </rPh>
    <rPh sb="222" eb="223">
      <t>リョウ</t>
    </rPh>
    <rPh sb="224" eb="226">
      <t>ヒカク</t>
    </rPh>
    <rPh sb="227" eb="229">
      <t>ワリダカ</t>
    </rPh>
    <rPh sb="233" eb="235">
      <t>トウショ</t>
    </rPh>
    <rPh sb="238" eb="240">
      <t>リョウキン</t>
    </rPh>
    <rPh sb="241" eb="242">
      <t>ス</t>
    </rPh>
    <rPh sb="243" eb="244">
      <t>オ</t>
    </rPh>
    <rPh sb="248" eb="250">
      <t>ジョウタイ</t>
    </rPh>
    <rPh sb="254" eb="256">
      <t>イジ</t>
    </rPh>
    <rPh sb="256" eb="258">
      <t>カンリ</t>
    </rPh>
    <rPh sb="258" eb="259">
      <t>ヒ</t>
    </rPh>
    <rPh sb="260" eb="262">
      <t>ケイヒ</t>
    </rPh>
    <rPh sb="262" eb="264">
      <t>シュクゲン</t>
    </rPh>
    <rPh sb="269" eb="272">
      <t>ソウゴウテキ</t>
    </rPh>
    <rPh sb="273" eb="275">
      <t>ケントウ</t>
    </rPh>
    <rPh sb="277" eb="280">
      <t>テキセイカ</t>
    </rPh>
    <rPh sb="281" eb="282">
      <t>ツト</t>
    </rPh>
    <rPh sb="284" eb="286">
      <t>ヒツヨウ</t>
    </rPh>
    <phoneticPr fontId="4"/>
  </si>
  <si>
    <t>　整備後、５年経過するとブロワーの交換、部品の修繕が発生している状況である。平成２８年度末で整備事業が終了したが、整備基数約３３０基の浄化槽の修繕が今後も発生してくる。使用者に対して適性に管理使用するよう啓発活動をし、修繕箇所の軽減に努めていきたい。また、現在も法律に準じた保守点検を行っているが、それにより早期に修繕を行い劣化防止に努める。</t>
    <rPh sb="1" eb="3">
      <t>セイビ</t>
    </rPh>
    <rPh sb="3" eb="4">
      <t>ゴ</t>
    </rPh>
    <rPh sb="6" eb="7">
      <t>ネン</t>
    </rPh>
    <rPh sb="7" eb="9">
      <t>ケイカ</t>
    </rPh>
    <rPh sb="17" eb="19">
      <t>コウカン</t>
    </rPh>
    <rPh sb="20" eb="22">
      <t>ブヒン</t>
    </rPh>
    <rPh sb="23" eb="25">
      <t>シュウゼン</t>
    </rPh>
    <rPh sb="26" eb="28">
      <t>ハッセイ</t>
    </rPh>
    <rPh sb="32" eb="34">
      <t>ジョウキョウ</t>
    </rPh>
    <rPh sb="38" eb="40">
      <t>ヘイセイ</t>
    </rPh>
    <rPh sb="42" eb="44">
      <t>ネンド</t>
    </rPh>
    <rPh sb="44" eb="45">
      <t>マツ</t>
    </rPh>
    <rPh sb="46" eb="48">
      <t>セイビ</t>
    </rPh>
    <rPh sb="48" eb="50">
      <t>ジギョウ</t>
    </rPh>
    <rPh sb="51" eb="53">
      <t>シュウリョウ</t>
    </rPh>
    <rPh sb="57" eb="59">
      <t>セイビ</t>
    </rPh>
    <rPh sb="59" eb="61">
      <t>キスウ</t>
    </rPh>
    <rPh sb="61" eb="62">
      <t>ヤク</t>
    </rPh>
    <rPh sb="65" eb="66">
      <t>キ</t>
    </rPh>
    <rPh sb="67" eb="69">
      <t>ジョウカ</t>
    </rPh>
    <rPh sb="69" eb="70">
      <t>ソウ</t>
    </rPh>
    <rPh sb="71" eb="73">
      <t>シュウゼン</t>
    </rPh>
    <rPh sb="74" eb="76">
      <t>コンゴ</t>
    </rPh>
    <rPh sb="77" eb="79">
      <t>ハッセイ</t>
    </rPh>
    <rPh sb="84" eb="87">
      <t>シヨウシャ</t>
    </rPh>
    <rPh sb="88" eb="89">
      <t>タイ</t>
    </rPh>
    <rPh sb="91" eb="93">
      <t>テキセイ</t>
    </rPh>
    <rPh sb="94" eb="96">
      <t>カンリ</t>
    </rPh>
    <rPh sb="96" eb="98">
      <t>シヨウ</t>
    </rPh>
    <rPh sb="102" eb="104">
      <t>ケイハツ</t>
    </rPh>
    <rPh sb="104" eb="106">
      <t>カツドウ</t>
    </rPh>
    <rPh sb="109" eb="111">
      <t>シュウゼン</t>
    </rPh>
    <rPh sb="111" eb="113">
      <t>カショ</t>
    </rPh>
    <rPh sb="114" eb="116">
      <t>ケイゲン</t>
    </rPh>
    <rPh sb="117" eb="118">
      <t>ツト</t>
    </rPh>
    <rPh sb="128" eb="130">
      <t>ゲンザイ</t>
    </rPh>
    <rPh sb="131" eb="133">
      <t>ホウリツ</t>
    </rPh>
    <rPh sb="134" eb="135">
      <t>ジュン</t>
    </rPh>
    <rPh sb="137" eb="139">
      <t>ホシュ</t>
    </rPh>
    <rPh sb="139" eb="141">
      <t>テンケン</t>
    </rPh>
    <rPh sb="142" eb="143">
      <t>オコナ</t>
    </rPh>
    <rPh sb="154" eb="156">
      <t>ソウキ</t>
    </rPh>
    <rPh sb="157" eb="159">
      <t>シュウゼン</t>
    </rPh>
    <rPh sb="160" eb="161">
      <t>オコナ</t>
    </rPh>
    <rPh sb="164" eb="166">
      <t>ボウシ</t>
    </rPh>
    <rPh sb="167" eb="16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</si>
</sst>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18" fillId="0" borderId="6" xfId="1" applyFont="1" applyBorder="1" applyAlignment="1" applyProtection="1">
      <alignment horizontal="left" vertical="top" wrapText="1"/>
      <protection locked="0"/>
    </xf>
    <xf numFmtId="0" fontId="18" fillId="0" borderId="0" xfId="1" applyFont="1" applyBorder="1" applyAlignment="1" applyProtection="1">
      <alignment horizontal="left" vertical="top" wrapText="1"/>
      <protection locked="0"/>
    </xf>
    <xf numFmtId="0" fontId="18" fillId="0" borderId="7" xfId="1" applyFont="1" applyBorder="1" applyAlignment="1" applyProtection="1">
      <alignment horizontal="left" vertical="top" wrapText="1"/>
      <protection locked="0"/>
    </xf>
    <xf numFmtId="0" fontId="18" fillId="0" borderId="8" xfId="1" applyFont="1" applyBorder="1" applyAlignment="1" applyProtection="1">
      <alignment horizontal="left" vertical="top" wrapText="1"/>
      <protection locked="0"/>
    </xf>
    <xf numFmtId="0" fontId="18" fillId="0" borderId="1" xfId="1" applyFont="1" applyBorder="1" applyAlignment="1" applyProtection="1">
      <alignment horizontal="left" vertical="top" wrapText="1"/>
      <protection locked="0"/>
    </xf>
    <xf numFmtId="0" fontId="18" fillId="0" borderId="9" xfId="1" applyFont="1" applyBorder="1" applyAlignment="1" applyProtection="1">
      <alignment horizontal="left" vertical="top" wrapText="1"/>
      <protection locked="0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7792"/>
        <c:axId val="125650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7792"/>
        <c:axId val="125650432"/>
      </c:lineChart>
      <c:dateAx>
        <c:axId val="12161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50432"/>
        <c:crosses val="autoZero"/>
        <c:auto val="1"/>
        <c:lblOffset val="100"/>
        <c:baseTimeUnit val="years"/>
      </c:dateAx>
      <c:valAx>
        <c:axId val="125650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1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28256"/>
        <c:axId val="12733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53.84</c:v>
                </c:pt>
                <c:pt idx="3">
                  <c:v>60.25</c:v>
                </c:pt>
                <c:pt idx="4">
                  <c:v>61.94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28256"/>
        <c:axId val="127330176"/>
      </c:lineChart>
      <c:dateAx>
        <c:axId val="127328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7330176"/>
        <c:crosses val="autoZero"/>
        <c:auto val="1"/>
        <c:lblOffset val="100"/>
        <c:baseTimeUnit val="years"/>
      </c:dateAx>
      <c:valAx>
        <c:axId val="12733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2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99.72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63648"/>
        <c:axId val="12599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95.04</c:v>
                </c:pt>
                <c:pt idx="3">
                  <c:v>95.26</c:v>
                </c:pt>
                <c:pt idx="4">
                  <c:v>94.14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63648"/>
        <c:axId val="125994496"/>
      </c:lineChart>
      <c:dateAx>
        <c:axId val="12596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94496"/>
        <c:crosses val="autoZero"/>
        <c:auto val="1"/>
        <c:lblOffset val="100"/>
        <c:baseTimeUnit val="years"/>
      </c:dateAx>
      <c:valAx>
        <c:axId val="12599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96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86.24</c:v>
                </c:pt>
                <c:pt idx="2">
                  <c:v>87.06</c:v>
                </c:pt>
                <c:pt idx="3">
                  <c:v>88.97</c:v>
                </c:pt>
                <c:pt idx="4">
                  <c:v>90.26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01440"/>
        <c:axId val="12550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01440"/>
        <c:axId val="125502592"/>
      </c:lineChart>
      <c:dateAx>
        <c:axId val="12550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502592"/>
        <c:crosses val="autoZero"/>
        <c:auto val="1"/>
        <c:lblOffset val="100"/>
        <c:baseTimeUnit val="years"/>
      </c:dateAx>
      <c:valAx>
        <c:axId val="12550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50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40992"/>
        <c:axId val="12555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40992"/>
        <c:axId val="125551360"/>
      </c:lineChart>
      <c:dateAx>
        <c:axId val="12554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551360"/>
        <c:crosses val="autoZero"/>
        <c:auto val="1"/>
        <c:lblOffset val="100"/>
        <c:baseTimeUnit val="years"/>
      </c:dateAx>
      <c:valAx>
        <c:axId val="12555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54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61088"/>
        <c:axId val="1255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61088"/>
        <c:axId val="125583744"/>
      </c:lineChart>
      <c:dateAx>
        <c:axId val="12556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583744"/>
        <c:crosses val="autoZero"/>
        <c:auto val="1"/>
        <c:lblOffset val="100"/>
        <c:baseTimeUnit val="years"/>
      </c:dateAx>
      <c:valAx>
        <c:axId val="1255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56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20224"/>
        <c:axId val="12562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20224"/>
        <c:axId val="125622144"/>
      </c:lineChart>
      <c:dateAx>
        <c:axId val="12562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22144"/>
        <c:crosses val="autoZero"/>
        <c:auto val="1"/>
        <c:lblOffset val="100"/>
        <c:baseTimeUnit val="years"/>
      </c:dateAx>
      <c:valAx>
        <c:axId val="12562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2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90464"/>
        <c:axId val="12579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90464"/>
        <c:axId val="125796736"/>
      </c:lineChart>
      <c:dateAx>
        <c:axId val="12579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796736"/>
        <c:crosses val="autoZero"/>
        <c:auto val="1"/>
        <c:lblOffset val="100"/>
        <c:baseTimeUnit val="years"/>
      </c:dateAx>
      <c:valAx>
        <c:axId val="12579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79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529.89</c:v>
                </c:pt>
                <c:pt idx="1">
                  <c:v>505.28</c:v>
                </c:pt>
                <c:pt idx="2">
                  <c:v>465.38</c:v>
                </c:pt>
                <c:pt idx="3">
                  <c:v>431.48</c:v>
                </c:pt>
                <c:pt idx="4">
                  <c:v>419.59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96576"/>
        <c:axId val="12589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261.08</c:v>
                </c:pt>
                <c:pt idx="3">
                  <c:v>241.49</c:v>
                </c:pt>
                <c:pt idx="4">
                  <c:v>248.44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96576"/>
        <c:axId val="125898752"/>
      </c:lineChart>
      <c:dateAx>
        <c:axId val="12589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898752"/>
        <c:crosses val="autoZero"/>
        <c:auto val="1"/>
        <c:lblOffset val="100"/>
        <c:baseTimeUnit val="years"/>
      </c:dateAx>
      <c:valAx>
        <c:axId val="12589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89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36.49</c:v>
                </c:pt>
                <c:pt idx="1">
                  <c:v>38.89</c:v>
                </c:pt>
                <c:pt idx="2">
                  <c:v>40.409999999999997</c:v>
                </c:pt>
                <c:pt idx="3">
                  <c:v>42.72</c:v>
                </c:pt>
                <c:pt idx="4">
                  <c:v>42.99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32672"/>
        <c:axId val="12593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68.61</c:v>
                </c:pt>
                <c:pt idx="3">
                  <c:v>65.7</c:v>
                </c:pt>
                <c:pt idx="4">
                  <c:v>66.73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32672"/>
        <c:axId val="125934592"/>
      </c:lineChart>
      <c:dateAx>
        <c:axId val="125932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34592"/>
        <c:crosses val="autoZero"/>
        <c:auto val="1"/>
        <c:lblOffset val="100"/>
        <c:baseTimeUnit val="years"/>
      </c:dateAx>
      <c:valAx>
        <c:axId val="12593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932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428.88</c:v>
                </c:pt>
                <c:pt idx="1">
                  <c:v>396.32</c:v>
                </c:pt>
                <c:pt idx="2">
                  <c:v>424.71</c:v>
                </c:pt>
                <c:pt idx="3">
                  <c:v>437.92</c:v>
                </c:pt>
                <c:pt idx="4">
                  <c:v>468.22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87680"/>
        <c:axId val="12728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241.18</c:v>
                </c:pt>
                <c:pt idx="3">
                  <c:v>247.94</c:v>
                </c:pt>
                <c:pt idx="4">
                  <c:v>241.29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87680"/>
        <c:axId val="127289600"/>
      </c:lineChart>
      <c:dateAx>
        <c:axId val="12728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7289600"/>
        <c:crosses val="autoZero"/>
        <c:auto val="1"/>
        <c:lblOffset val="100"/>
        <c:baseTimeUnit val="years"/>
      </c:dateAx>
      <c:valAx>
        <c:axId val="12728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28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22" zoomScaleNormal="100" workbookViewId="0">
      <selection activeCell="BL47" sqref="BL47:BZ63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愛媛県　伊予市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K2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37859</v>
      </c>
      <c r="AM8" s="50"/>
      <c r="AN8" s="50"/>
      <c r="AO8" s="50"/>
      <c r="AP8" s="50"/>
      <c r="AQ8" s="50"/>
      <c r="AR8" s="50"/>
      <c r="AS8" s="50"/>
      <c r="AT8" s="45">
        <f>データ!T6</f>
        <v>194.44</v>
      </c>
      <c r="AU8" s="45"/>
      <c r="AV8" s="45"/>
      <c r="AW8" s="45"/>
      <c r="AX8" s="45"/>
      <c r="AY8" s="45"/>
      <c r="AZ8" s="45"/>
      <c r="BA8" s="45"/>
      <c r="BB8" s="45">
        <f>データ!U6</f>
        <v>194.71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6.35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3600</v>
      </c>
      <c r="AE10" s="50"/>
      <c r="AF10" s="50"/>
      <c r="AG10" s="50"/>
      <c r="AH10" s="50"/>
      <c r="AI10" s="50"/>
      <c r="AJ10" s="50"/>
      <c r="AK10" s="2"/>
      <c r="AL10" s="50">
        <f>データ!V6</f>
        <v>2396</v>
      </c>
      <c r="AM10" s="50"/>
      <c r="AN10" s="50"/>
      <c r="AO10" s="50"/>
      <c r="AP10" s="50"/>
      <c r="AQ10" s="50"/>
      <c r="AR10" s="50"/>
      <c r="AS10" s="50"/>
      <c r="AT10" s="45">
        <f>データ!W6</f>
        <v>136.83000000000001</v>
      </c>
      <c r="AU10" s="45"/>
      <c r="AV10" s="45"/>
      <c r="AW10" s="45"/>
      <c r="AX10" s="45"/>
      <c r="AY10" s="45"/>
      <c r="AZ10" s="45"/>
      <c r="BA10" s="45"/>
      <c r="BB10" s="45">
        <f>データ!X6</f>
        <v>17.510000000000002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84" t="s">
        <v>125</v>
      </c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6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84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6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84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6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84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6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84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6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84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6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84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6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84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6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84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6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84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6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84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6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4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4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6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84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84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6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84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6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87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9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56</v>
      </c>
      <c r="N86" s="26" t="s">
        <v>56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382108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伊予市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6.35</v>
      </c>
      <c r="Q6" s="34">
        <f t="shared" si="3"/>
        <v>100</v>
      </c>
      <c r="R6" s="34">
        <f t="shared" si="3"/>
        <v>3600</v>
      </c>
      <c r="S6" s="34">
        <f t="shared" si="3"/>
        <v>37859</v>
      </c>
      <c r="T6" s="34">
        <f t="shared" si="3"/>
        <v>194.44</v>
      </c>
      <c r="U6" s="34">
        <f t="shared" si="3"/>
        <v>194.71</v>
      </c>
      <c r="V6" s="34">
        <f t="shared" si="3"/>
        <v>2396</v>
      </c>
      <c r="W6" s="34">
        <f t="shared" si="3"/>
        <v>136.83000000000001</v>
      </c>
      <c r="X6" s="34">
        <f t="shared" si="3"/>
        <v>17.510000000000002</v>
      </c>
      <c r="Y6" s="35">
        <f>IF(Y7="",NA(),Y7)</f>
        <v>83.61</v>
      </c>
      <c r="Z6" s="35">
        <f t="shared" ref="Z6:AH6" si="4">IF(Z7="",NA(),Z7)</f>
        <v>86.24</v>
      </c>
      <c r="AA6" s="35">
        <f t="shared" si="4"/>
        <v>87.06</v>
      </c>
      <c r="AB6" s="35">
        <f t="shared" si="4"/>
        <v>88.97</v>
      </c>
      <c r="AC6" s="35">
        <f t="shared" si="4"/>
        <v>90.26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529.89</v>
      </c>
      <c r="BG6" s="35">
        <f t="shared" ref="BG6:BO6" si="7">IF(BG7="",NA(),BG7)</f>
        <v>505.28</v>
      </c>
      <c r="BH6" s="35">
        <f t="shared" si="7"/>
        <v>465.38</v>
      </c>
      <c r="BI6" s="35">
        <f t="shared" si="7"/>
        <v>431.48</v>
      </c>
      <c r="BJ6" s="35">
        <f t="shared" si="7"/>
        <v>419.59</v>
      </c>
      <c r="BK6" s="35">
        <f t="shared" si="7"/>
        <v>430.64</v>
      </c>
      <c r="BL6" s="35">
        <f t="shared" si="7"/>
        <v>446.63</v>
      </c>
      <c r="BM6" s="35">
        <f t="shared" si="7"/>
        <v>261.08</v>
      </c>
      <c r="BN6" s="35">
        <f t="shared" si="7"/>
        <v>241.49</v>
      </c>
      <c r="BO6" s="35">
        <f t="shared" si="7"/>
        <v>248.44</v>
      </c>
      <c r="BP6" s="34" t="str">
        <f>IF(BP7="","",IF(BP7="-","【-】","【"&amp;SUBSTITUTE(TEXT(BP7,"#,##0.00"),"-","△")&amp;"】"))</f>
        <v>【346.13】</v>
      </c>
      <c r="BQ6" s="35">
        <f>IF(BQ7="",NA(),BQ7)</f>
        <v>36.49</v>
      </c>
      <c r="BR6" s="35">
        <f t="shared" ref="BR6:BZ6" si="8">IF(BR7="",NA(),BR7)</f>
        <v>38.89</v>
      </c>
      <c r="BS6" s="35">
        <f t="shared" si="8"/>
        <v>40.409999999999997</v>
      </c>
      <c r="BT6" s="35">
        <f t="shared" si="8"/>
        <v>42.72</v>
      </c>
      <c r="BU6" s="35">
        <f t="shared" si="8"/>
        <v>42.99</v>
      </c>
      <c r="BV6" s="35">
        <f t="shared" si="8"/>
        <v>58.78</v>
      </c>
      <c r="BW6" s="35">
        <f t="shared" si="8"/>
        <v>58.53</v>
      </c>
      <c r="BX6" s="35">
        <f t="shared" si="8"/>
        <v>68.61</v>
      </c>
      <c r="BY6" s="35">
        <f t="shared" si="8"/>
        <v>65.7</v>
      </c>
      <c r="BZ6" s="35">
        <f t="shared" si="8"/>
        <v>66.73</v>
      </c>
      <c r="CA6" s="34" t="str">
        <f>IF(CA7="","",IF(CA7="-","【-】","【"&amp;SUBSTITUTE(TEXT(CA7,"#,##0.00"),"-","△")&amp;"】"))</f>
        <v>【59.83】</v>
      </c>
      <c r="CB6" s="35">
        <f>IF(CB7="",NA(),CB7)</f>
        <v>428.88</v>
      </c>
      <c r="CC6" s="35">
        <f t="shared" ref="CC6:CK6" si="9">IF(CC7="",NA(),CC7)</f>
        <v>396.32</v>
      </c>
      <c r="CD6" s="35">
        <f t="shared" si="9"/>
        <v>424.71</v>
      </c>
      <c r="CE6" s="35">
        <f t="shared" si="9"/>
        <v>437.92</v>
      </c>
      <c r="CF6" s="35">
        <f t="shared" si="9"/>
        <v>468.22</v>
      </c>
      <c r="CG6" s="35">
        <f t="shared" si="9"/>
        <v>257.02999999999997</v>
      </c>
      <c r="CH6" s="35">
        <f t="shared" si="9"/>
        <v>266.57</v>
      </c>
      <c r="CI6" s="35">
        <f t="shared" si="9"/>
        <v>241.18</v>
      </c>
      <c r="CJ6" s="35">
        <f t="shared" si="9"/>
        <v>247.94</v>
      </c>
      <c r="CK6" s="35">
        <f t="shared" si="9"/>
        <v>241.29</v>
      </c>
      <c r="CL6" s="34" t="str">
        <f>IF(CL7="","",IF(CL7="-","【-】","【"&amp;SUBSTITUTE(TEXT(CL7,"#,##0.00"),"-","△")&amp;"】"))</f>
        <v>【268.69】</v>
      </c>
      <c r="CM6" s="35">
        <f>IF(CM7="",NA(),CM7)</f>
        <v>100</v>
      </c>
      <c r="CN6" s="35">
        <f t="shared" ref="CN6:CV6" si="10">IF(CN7="",NA(),CN7)</f>
        <v>100</v>
      </c>
      <c r="CO6" s="35">
        <f t="shared" si="10"/>
        <v>100</v>
      </c>
      <c r="CP6" s="35">
        <f t="shared" si="10"/>
        <v>100</v>
      </c>
      <c r="CQ6" s="35">
        <f t="shared" si="10"/>
        <v>100</v>
      </c>
      <c r="CR6" s="35">
        <f t="shared" si="10"/>
        <v>61.93</v>
      </c>
      <c r="CS6" s="35">
        <f t="shared" si="10"/>
        <v>58.06</v>
      </c>
      <c r="CT6" s="35">
        <f t="shared" si="10"/>
        <v>53.84</v>
      </c>
      <c r="CU6" s="35">
        <f t="shared" si="10"/>
        <v>60.25</v>
      </c>
      <c r="CV6" s="35">
        <f t="shared" si="10"/>
        <v>61.94</v>
      </c>
      <c r="CW6" s="34" t="str">
        <f>IF(CW7="","",IF(CW7="-","【-】","【"&amp;SUBSTITUTE(TEXT(CW7,"#,##0.00"),"-","△")&amp;"】"))</f>
        <v>【61.71】</v>
      </c>
      <c r="CX6" s="35">
        <f>IF(CX7="",NA(),CX7)</f>
        <v>99.72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77.25</v>
      </c>
      <c r="DD6" s="35">
        <f t="shared" si="11"/>
        <v>75.790000000000006</v>
      </c>
      <c r="DE6" s="35">
        <f t="shared" si="11"/>
        <v>95.04</v>
      </c>
      <c r="DF6" s="35">
        <f t="shared" si="11"/>
        <v>95.26</v>
      </c>
      <c r="DG6" s="35">
        <f t="shared" si="11"/>
        <v>94.14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2016</v>
      </c>
      <c r="C7" s="37">
        <v>382108</v>
      </c>
      <c r="D7" s="37">
        <v>47</v>
      </c>
      <c r="E7" s="37">
        <v>18</v>
      </c>
      <c r="F7" s="37">
        <v>0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6.35</v>
      </c>
      <c r="Q7" s="38">
        <v>100</v>
      </c>
      <c r="R7" s="38">
        <v>3600</v>
      </c>
      <c r="S7" s="38">
        <v>37859</v>
      </c>
      <c r="T7" s="38">
        <v>194.44</v>
      </c>
      <c r="U7" s="38">
        <v>194.71</v>
      </c>
      <c r="V7" s="38">
        <v>2396</v>
      </c>
      <c r="W7" s="38">
        <v>136.83000000000001</v>
      </c>
      <c r="X7" s="38">
        <v>17.510000000000002</v>
      </c>
      <c r="Y7" s="38">
        <v>83.61</v>
      </c>
      <c r="Z7" s="38">
        <v>86.24</v>
      </c>
      <c r="AA7" s="38">
        <v>87.06</v>
      </c>
      <c r="AB7" s="38">
        <v>88.97</v>
      </c>
      <c r="AC7" s="38">
        <v>90.26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529.89</v>
      </c>
      <c r="BG7" s="38">
        <v>505.28</v>
      </c>
      <c r="BH7" s="38">
        <v>465.38</v>
      </c>
      <c r="BI7" s="38">
        <v>431.48</v>
      </c>
      <c r="BJ7" s="38">
        <v>419.59</v>
      </c>
      <c r="BK7" s="38">
        <v>430.64</v>
      </c>
      <c r="BL7" s="38">
        <v>446.63</v>
      </c>
      <c r="BM7" s="38">
        <v>261.08</v>
      </c>
      <c r="BN7" s="38">
        <v>241.49</v>
      </c>
      <c r="BO7" s="38">
        <v>248.44</v>
      </c>
      <c r="BP7" s="38">
        <v>346.13</v>
      </c>
      <c r="BQ7" s="38">
        <v>36.49</v>
      </c>
      <c r="BR7" s="38">
        <v>38.89</v>
      </c>
      <c r="BS7" s="38">
        <v>40.409999999999997</v>
      </c>
      <c r="BT7" s="38">
        <v>42.72</v>
      </c>
      <c r="BU7" s="38">
        <v>42.99</v>
      </c>
      <c r="BV7" s="38">
        <v>58.78</v>
      </c>
      <c r="BW7" s="38">
        <v>58.53</v>
      </c>
      <c r="BX7" s="38">
        <v>68.61</v>
      </c>
      <c r="BY7" s="38">
        <v>65.7</v>
      </c>
      <c r="BZ7" s="38">
        <v>66.73</v>
      </c>
      <c r="CA7" s="38">
        <v>59.83</v>
      </c>
      <c r="CB7" s="38">
        <v>428.88</v>
      </c>
      <c r="CC7" s="38">
        <v>396.32</v>
      </c>
      <c r="CD7" s="38">
        <v>424.71</v>
      </c>
      <c r="CE7" s="38">
        <v>437.92</v>
      </c>
      <c r="CF7" s="38">
        <v>468.22</v>
      </c>
      <c r="CG7" s="38">
        <v>257.02999999999997</v>
      </c>
      <c r="CH7" s="38">
        <v>266.57</v>
      </c>
      <c r="CI7" s="38">
        <v>241.18</v>
      </c>
      <c r="CJ7" s="38">
        <v>247.94</v>
      </c>
      <c r="CK7" s="38">
        <v>241.29</v>
      </c>
      <c r="CL7" s="38">
        <v>268.69</v>
      </c>
      <c r="CM7" s="38">
        <v>100</v>
      </c>
      <c r="CN7" s="38">
        <v>100</v>
      </c>
      <c r="CO7" s="38">
        <v>100</v>
      </c>
      <c r="CP7" s="38">
        <v>100</v>
      </c>
      <c r="CQ7" s="38">
        <v>100</v>
      </c>
      <c r="CR7" s="38">
        <v>61.93</v>
      </c>
      <c r="CS7" s="38">
        <v>58.06</v>
      </c>
      <c r="CT7" s="38">
        <v>53.84</v>
      </c>
      <c r="CU7" s="38">
        <v>60.25</v>
      </c>
      <c r="CV7" s="38">
        <v>61.94</v>
      </c>
      <c r="CW7" s="38">
        <v>61.71</v>
      </c>
      <c r="CX7" s="38">
        <v>99.72</v>
      </c>
      <c r="CY7" s="38">
        <v>100</v>
      </c>
      <c r="CZ7" s="38">
        <v>100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95.04</v>
      </c>
      <c r="DF7" s="38">
        <v>95.26</v>
      </c>
      <c r="DG7" s="38">
        <v>94.14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115</v>
      </c>
      <c r="EF7" s="38" t="s">
        <v>115</v>
      </c>
      <c r="EG7" s="38" t="s">
        <v>115</v>
      </c>
      <c r="EH7" s="38" t="s">
        <v>115</v>
      </c>
      <c r="EI7" s="38" t="s">
        <v>115</v>
      </c>
      <c r="EJ7" s="38" t="s">
        <v>115</v>
      </c>
      <c r="EK7" s="38" t="s">
        <v>115</v>
      </c>
      <c r="EL7" s="38" t="s">
        <v>115</v>
      </c>
      <c r="EM7" s="38" t="s">
        <v>115</v>
      </c>
      <c r="EN7" s="38" t="s">
        <v>115</v>
      </c>
      <c r="EO7" s="38" t="s">
        <v>115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2018-01-31T23:45:18Z</cp:lastPrinted>
  <dcterms:created xsi:type="dcterms:W3CDTF">2017-12-25T02:41:39Z</dcterms:created>
  <dcterms:modified xsi:type="dcterms:W3CDTF">2018-02-01T04:26:54Z</dcterms:modified>
</cp:coreProperties>
</file>