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5475" windowWidth="19230" windowHeight="553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<sst xmlns="http://schemas.openxmlformats.org/spreadsheetml/2006/main" count="232" uniqueCount="120">
  <si>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</si>
  <si>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</si>
  <si>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</si>
  <si>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</si>
  <si>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</si>
  <si>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</si>
  <si>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</si>
  <si>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</si>
  <si>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</si>
  <si>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</si>
  <si>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</si>
  <si>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</si>
  <si>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</si>
  <si>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</si>
  <si>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</si>
  <si>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</si>
  <si>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</si>
  <si>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</si>
  <si>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</si>
  <si>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</si>
  <si>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</si>
  <si>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</si>
  <si>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</si>
  <si>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</si>
  <si>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</si>
  <si>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</si>
  <si>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</si>
  <si>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</si>
  <si>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</si>
  <si>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</si>
  <si>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</si>
  <si>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</si>
  <si>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</si>
  <si>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</si>
  <si>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</si>
  <si>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</si>
  <si>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</si>
  <si>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</si>
  <si>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</si>
  <si>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</si>
  <si>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</si>
  <si>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</si>
  <si>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</si>
  <si>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</si>
  <si>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</si>
  <si>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</si>
  <si>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</si>
  <si>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</si>
  <si>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</si>
  <si>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</si>
  <si>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</si>
  <si>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</si>
  <si>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</si>
  <si>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</si>
  <si>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</si>
  <si>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</si>
  <si>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</si>
  <si>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</si>
  <si>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</si>
  <si>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</si>
  <si>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</si>
  <si>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</si>
  <si>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</si>
  <si>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</si>
  <si>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</si>
  <si>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</si>
  <si>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</si>
  <si>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</si>
  <si>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</si>
  <si>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</si>
  <si>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</si>
  <si>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</si>
  <si>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</si>
  <si>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</si>
  <si>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</si>
  <si>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</si>
  <si>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</si>
  <si>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</si>
  <si>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</si>
  <si>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</si>
  <si>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</si>
  <si>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</si>
  <si>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</si>
  <si>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</si>
  <si>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</si>
  <si>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</si>
  <si>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</si>
  <si>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</si>
  <si>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</si>
  <si>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</si>
  <si>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</si>
  <si>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</si>
  <si>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</si>
  <si>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</si>
  <si>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</si>
  <si>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</si>
  <si>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</si>
  <si>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</si>
  <si>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</si>
  <si>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</si>
  <si>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</si>
  <si>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</si>
  <si>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</si>
  <si>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</si>
  <si>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</si>
  <si>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西予市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</si>
  <si>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</si>
  <si>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</si>
  <si>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</si>
  <si>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</si>
  <si>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</si>
  <si>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</si>
  <si>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</si>
  <si>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</si>
  <si>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</si>
  <si>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</si>
  <si>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現在は、経常収支比率が100％を超え経常収支は黒字となっており累積欠損金もない状況である。
　今後は人口減少の影響により経営が厳しくなると思われ、施設の更新に充てる財源確保が難しくなるため、更なる費用の削減を行い今後の更新に備える必要がある。また、料金改定についても経営を分析し行っていく必要がある。
</t>
  </si>
  <si>
    <t xml:space="preserve"> 有形固定資産減価償却率は、当年度に実施した施設の更新等により、後年度以降減価償却費の負担が増となる見込みである。
　管路については、耐用年数に合わせて継続的に更新する必要があるが、更新時期になるものも多いため、費用の削減に努め財源を確保する必要がある。
</t>
    <rPh sb="7" eb="9">
      <t>ゲンカ</t>
    </rPh>
    <rPh sb="14" eb="17">
      <t>トウネンド</t>
    </rPh>
    <rPh sb="18" eb="20">
      <t>ジッシ</t>
    </rPh>
    <rPh sb="22" eb="24">
      <t>シセツ</t>
    </rPh>
    <rPh sb="25" eb="27">
      <t>コウシン</t>
    </rPh>
    <rPh sb="27" eb="28">
      <t>トウ</t>
    </rPh>
    <rPh sb="32" eb="35">
      <t>コウネンド</t>
    </rPh>
    <rPh sb="35" eb="37">
      <t>イコウ</t>
    </rPh>
    <rPh sb="37" eb="39">
      <t>ゲンカ</t>
    </rPh>
    <rPh sb="39" eb="41">
      <t>ショウキャク</t>
    </rPh>
    <rPh sb="41" eb="42">
      <t>ヒ</t>
    </rPh>
    <rPh sb="43" eb="45">
      <t>フタン</t>
    </rPh>
    <rPh sb="46" eb="47">
      <t>ゾウ</t>
    </rPh>
    <rPh sb="50" eb="52">
      <t>ミコ</t>
    </rPh>
    <rPh sb="101" eb="102">
      <t>オオ</t>
    </rPh>
    <phoneticPr fontId="4"/>
  </si>
  <si>
    <r>
      <t xml:space="preserve">　経常収支比率については、100％を超えているため単年度の経常収支は黒字といえる。しかし、更新時期を迎える管路及び施設も多いため、費用の削減に努める必要がある。
</t>
    </r>
    <r>
      <rPr>
        <sz val="11"/>
        <rFont val="ＭＳ ゴシック"/>
        <family val="3"/>
        <charset val="128"/>
      </rPr>
      <t>　流動比率については、前年に比べ工事未払金が減少したことが影響している。比率については100％を超えているため、支払能力には問題ないとしている。</t>
    </r>
    <r>
      <rPr>
        <sz val="11"/>
        <color theme="1"/>
        <rFont val="ＭＳ ゴシック"/>
        <family val="3"/>
        <charset val="128"/>
      </rPr>
      <t xml:space="preserve">
　企業債残高対給水収益比率については、施設整備等の投資的経費にかかる財源として、企業債の借入を行っている。今後は、財源の確保に努め、企業債の抑制に努める必要がある。
　有収率については、老朽管による漏水が原因と考えられる。漏水調査及び計画的な管路の更新を実施し有収率の向上に努めたい。
</t>
    </r>
    <rPh sb="45" eb="47">
      <t>コウシン</t>
    </rPh>
    <rPh sb="47" eb="49">
      <t>ジキ</t>
    </rPh>
    <rPh sb="50" eb="51">
      <t>ムカ</t>
    </rPh>
    <rPh sb="53" eb="55">
      <t>カンロ</t>
    </rPh>
    <rPh sb="55" eb="56">
      <t>オヨ</t>
    </rPh>
    <rPh sb="57" eb="59">
      <t>シセツ</t>
    </rPh>
    <rPh sb="60" eb="61">
      <t>オオ</t>
    </rPh>
    <rPh sb="65" eb="67">
      <t>ヒヨウ</t>
    </rPh>
    <rPh sb="68" eb="70">
      <t>サクゲン</t>
    </rPh>
    <rPh sb="71" eb="72">
      <t>ツト</t>
    </rPh>
    <rPh sb="74" eb="76">
      <t>ヒツヨウ</t>
    </rPh>
    <rPh sb="82" eb="84">
      <t>リュウドウ</t>
    </rPh>
    <rPh sb="84" eb="86">
      <t>ヒリツ</t>
    </rPh>
    <rPh sb="92" eb="94">
      <t>ゼンネン</t>
    </rPh>
    <rPh sb="95" eb="96">
      <t>クラ</t>
    </rPh>
    <rPh sb="97" eb="99">
      <t>コウジ</t>
    </rPh>
    <rPh sb="99" eb="101">
      <t>ミバラ</t>
    </rPh>
    <rPh sb="101" eb="102">
      <t>キン</t>
    </rPh>
    <rPh sb="103" eb="104">
      <t>ゲン</t>
    </rPh>
    <rPh sb="104" eb="105">
      <t>ショウ</t>
    </rPh>
    <rPh sb="110" eb="112">
      <t>エイキョウ</t>
    </rPh>
    <rPh sb="117" eb="119">
      <t>ヒリツ</t>
    </rPh>
    <rPh sb="207" eb="209">
      <t>コンゴ</t>
    </rPh>
    <rPh sb="211" eb="213">
      <t>ザイゲン</t>
    </rPh>
    <rPh sb="214" eb="216">
      <t>カクホ</t>
    </rPh>
    <rPh sb="217" eb="218">
      <t>ツト</t>
    </rPh>
    <rPh sb="220" eb="222">
      <t>キギョウ</t>
    </rPh>
    <rPh sb="222" eb="223">
      <t>サイ</t>
    </rPh>
    <rPh sb="224" eb="226">
      <t>ヨクセイ</t>
    </rPh>
    <rPh sb="227" eb="228">
      <t>ツト</t>
    </rPh>
    <rPh sb="230" eb="232">
      <t>ヒツヨウ</t>
    </rPh>
    <rPh sb="259" eb="260">
      <t>カンガ</t>
    </rPh>
    <rPh sb="265" eb="267">
      <t>ロウスイ</t>
    </rPh>
    <rPh sb="267" eb="269">
      <t>チョウサ</t>
    </rPh>
    <rPh sb="269" eb="270">
      <t>オヨ</t>
    </rPh>
    <rPh sb="271" eb="274">
      <t>ケイカクテキ</t>
    </rPh>
    <rPh sb="275" eb="277">
      <t>カンロ</t>
    </rPh>
    <rPh sb="278" eb="280">
      <t>コウシン</t>
    </rPh>
    <rPh sb="288" eb="290">
      <t>コウジョウ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</si>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</sst>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1.32</c:v>
                </c:pt>
                <c:pt idx="1">
                  <c:v>0.52</c:v>
                </c:pt>
                <c:pt idx="2">
                  <c:v>0.48</c:v>
                </c:pt>
                <c:pt idx="3">
                  <c:v>0.5</c:v>
                </c:pt>
                <c:pt idx="4">
                  <c:v>0.28000000000000003</c:v>
                </c:pt>
              </c:numCache>
            </c:numRef>
          </c:val>
        </c:ser>
        <c:dLbls>
          <c:showLegendKey val="0"/>
          <c:showVal val="0"/>
          <c:showCatName val="0"/>
          <c:showSerName val="0"/>
          <c:showPercent val="0"/>
          <c:showBubbleSize val="0"/>
        </c:dLbls>
        <c:gapWidth val="150"/>
        <c:axId val="208323712"/>
        <c:axId val="33661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208323712"/>
        <c:axId val="336613376"/>
      </c:lineChart>
      <c:dateAx>
        <c:axId val="208323712"/>
        <c:scaling>
          <c:orientation val="minMax"/>
        </c:scaling>
        <c:delete val="1"/>
        <c:axPos val="b"/>
        <c:numFmt formatCode="ge" sourceLinked="1"/>
        <c:majorTickMark val="none"/>
        <c:minorTickMark val="none"/>
        <c:tickLblPos val="none"/>
        <c:crossAx val="336613376"/>
        <c:crosses val="autoZero"/>
        <c:auto val="1"/>
        <c:lblOffset val="100"/>
        <c:baseTimeUnit val="years"/>
      </c:dateAx>
      <c:valAx>
        <c:axId val="33661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32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57.15</c:v>
                </c:pt>
                <c:pt idx="1">
                  <c:v>56.71</c:v>
                </c:pt>
                <c:pt idx="2">
                  <c:v>64.599999999999994</c:v>
                </c:pt>
                <c:pt idx="3">
                  <c:v>64.47</c:v>
                </c:pt>
                <c:pt idx="4">
                  <c:v>65.239999999999995</c:v>
                </c:pt>
              </c:numCache>
            </c:numRef>
          </c:val>
        </c:ser>
        <c:dLbls>
          <c:showLegendKey val="0"/>
          <c:showVal val="0"/>
          <c:showCatName val="0"/>
          <c:showSerName val="0"/>
          <c:showPercent val="0"/>
          <c:showBubbleSize val="0"/>
        </c:dLbls>
        <c:gapWidth val="150"/>
        <c:axId val="259051520"/>
        <c:axId val="25905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58.58</c:v>
                </c:pt>
                <c:pt idx="3">
                  <c:v>58.53</c:v>
                </c:pt>
                <c:pt idx="4">
                  <c:v>59.01</c:v>
                </c:pt>
              </c:numCache>
            </c:numRef>
          </c:val>
          <c:smooth val="0"/>
        </c:ser>
        <c:dLbls>
          <c:showLegendKey val="0"/>
          <c:showVal val="0"/>
          <c:showCatName val="0"/>
          <c:showSerName val="0"/>
          <c:showPercent val="0"/>
          <c:showBubbleSize val="0"/>
        </c:dLbls>
        <c:marker val="1"/>
        <c:smooth val="0"/>
        <c:axId val="259051520"/>
        <c:axId val="259053440"/>
      </c:lineChart>
      <c:dateAx>
        <c:axId val="259051520"/>
        <c:scaling>
          <c:orientation val="minMax"/>
        </c:scaling>
        <c:delete val="1"/>
        <c:axPos val="b"/>
        <c:numFmt formatCode="ge" sourceLinked="1"/>
        <c:majorTickMark val="none"/>
        <c:minorTickMark val="none"/>
        <c:tickLblPos val="none"/>
        <c:crossAx val="259053440"/>
        <c:crosses val="autoZero"/>
        <c:auto val="1"/>
        <c:lblOffset val="100"/>
        <c:baseTimeUnit val="years"/>
      </c:dateAx>
      <c:valAx>
        <c:axId val="25905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05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80.900000000000006</c:v>
                </c:pt>
                <c:pt idx="1">
                  <c:v>80.92</c:v>
                </c:pt>
                <c:pt idx="2">
                  <c:v>79.72</c:v>
                </c:pt>
                <c:pt idx="3">
                  <c:v>79.59</c:v>
                </c:pt>
                <c:pt idx="4">
                  <c:v>79.760000000000005</c:v>
                </c:pt>
              </c:numCache>
            </c:numRef>
          </c:val>
        </c:ser>
        <c:dLbls>
          <c:showLegendKey val="0"/>
          <c:showVal val="0"/>
          <c:showCatName val="0"/>
          <c:showSerName val="0"/>
          <c:showPercent val="0"/>
          <c:showBubbleSize val="0"/>
        </c:dLbls>
        <c:gapWidth val="150"/>
        <c:axId val="259075456"/>
        <c:axId val="25908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85.23</c:v>
                </c:pt>
                <c:pt idx="3">
                  <c:v>85.26</c:v>
                </c:pt>
                <c:pt idx="4">
                  <c:v>85.37</c:v>
                </c:pt>
              </c:numCache>
            </c:numRef>
          </c:val>
          <c:smooth val="0"/>
        </c:ser>
        <c:dLbls>
          <c:showLegendKey val="0"/>
          <c:showVal val="0"/>
          <c:showCatName val="0"/>
          <c:showSerName val="0"/>
          <c:showPercent val="0"/>
          <c:showBubbleSize val="0"/>
        </c:dLbls>
        <c:marker val="1"/>
        <c:smooth val="0"/>
        <c:axId val="259075456"/>
        <c:axId val="259089920"/>
      </c:lineChart>
      <c:dateAx>
        <c:axId val="259075456"/>
        <c:scaling>
          <c:orientation val="minMax"/>
        </c:scaling>
        <c:delete val="1"/>
        <c:axPos val="b"/>
        <c:numFmt formatCode="ge" sourceLinked="1"/>
        <c:majorTickMark val="none"/>
        <c:minorTickMark val="none"/>
        <c:tickLblPos val="none"/>
        <c:crossAx val="259089920"/>
        <c:crosses val="autoZero"/>
        <c:auto val="1"/>
        <c:lblOffset val="100"/>
        <c:baseTimeUnit val="years"/>
      </c:dateAx>
      <c:valAx>
        <c:axId val="25908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07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111.03</c:v>
                </c:pt>
                <c:pt idx="1">
                  <c:v>107.4</c:v>
                </c:pt>
                <c:pt idx="2">
                  <c:v>101.7</c:v>
                </c:pt>
                <c:pt idx="3">
                  <c:v>105.37</c:v>
                </c:pt>
                <c:pt idx="4">
                  <c:v>101.32</c:v>
                </c:pt>
              </c:numCache>
            </c:numRef>
          </c:val>
        </c:ser>
        <c:dLbls>
          <c:showLegendKey val="0"/>
          <c:showVal val="0"/>
          <c:showCatName val="0"/>
          <c:showSerName val="0"/>
          <c:showPercent val="0"/>
          <c:showBubbleSize val="0"/>
        </c:dLbls>
        <c:gapWidth val="150"/>
        <c:axId val="258459904"/>
        <c:axId val="25846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109.04</c:v>
                </c:pt>
                <c:pt idx="3">
                  <c:v>109.64</c:v>
                </c:pt>
                <c:pt idx="4">
                  <c:v>110.95</c:v>
                </c:pt>
              </c:numCache>
            </c:numRef>
          </c:val>
          <c:smooth val="0"/>
        </c:ser>
        <c:dLbls>
          <c:showLegendKey val="0"/>
          <c:showVal val="0"/>
          <c:showCatName val="0"/>
          <c:showSerName val="0"/>
          <c:showPercent val="0"/>
          <c:showBubbleSize val="0"/>
        </c:dLbls>
        <c:marker val="1"/>
        <c:smooth val="0"/>
        <c:axId val="258459904"/>
        <c:axId val="258462080"/>
      </c:lineChart>
      <c:dateAx>
        <c:axId val="258459904"/>
        <c:scaling>
          <c:orientation val="minMax"/>
        </c:scaling>
        <c:delete val="1"/>
        <c:axPos val="b"/>
        <c:numFmt formatCode="ge" sourceLinked="1"/>
        <c:majorTickMark val="none"/>
        <c:minorTickMark val="none"/>
        <c:tickLblPos val="none"/>
        <c:crossAx val="258462080"/>
        <c:crosses val="autoZero"/>
        <c:auto val="1"/>
        <c:lblOffset val="100"/>
        <c:baseTimeUnit val="years"/>
      </c:dateAx>
      <c:valAx>
        <c:axId val="258462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845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42.76</c:v>
                </c:pt>
                <c:pt idx="1">
                  <c:v>44.15</c:v>
                </c:pt>
                <c:pt idx="2">
                  <c:v>44.44</c:v>
                </c:pt>
                <c:pt idx="3">
                  <c:v>42.87</c:v>
                </c:pt>
                <c:pt idx="4">
                  <c:v>44.82</c:v>
                </c:pt>
              </c:numCache>
            </c:numRef>
          </c:val>
        </c:ser>
        <c:dLbls>
          <c:showLegendKey val="0"/>
          <c:showVal val="0"/>
          <c:showCatName val="0"/>
          <c:showSerName val="0"/>
          <c:showPercent val="0"/>
          <c:showBubbleSize val="0"/>
        </c:dLbls>
        <c:gapWidth val="150"/>
        <c:axId val="258738048"/>
        <c:axId val="25874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44.31</c:v>
                </c:pt>
                <c:pt idx="3">
                  <c:v>45.75</c:v>
                </c:pt>
                <c:pt idx="4">
                  <c:v>46.9</c:v>
                </c:pt>
              </c:numCache>
            </c:numRef>
          </c:val>
          <c:smooth val="0"/>
        </c:ser>
        <c:dLbls>
          <c:showLegendKey val="0"/>
          <c:showVal val="0"/>
          <c:showCatName val="0"/>
          <c:showSerName val="0"/>
          <c:showPercent val="0"/>
          <c:showBubbleSize val="0"/>
        </c:dLbls>
        <c:marker val="1"/>
        <c:smooth val="0"/>
        <c:axId val="258738048"/>
        <c:axId val="258748416"/>
      </c:lineChart>
      <c:dateAx>
        <c:axId val="258738048"/>
        <c:scaling>
          <c:orientation val="minMax"/>
        </c:scaling>
        <c:delete val="1"/>
        <c:axPos val="b"/>
        <c:numFmt formatCode="ge" sourceLinked="1"/>
        <c:majorTickMark val="none"/>
        <c:minorTickMark val="none"/>
        <c:tickLblPos val="none"/>
        <c:crossAx val="258748416"/>
        <c:crosses val="autoZero"/>
        <c:auto val="1"/>
        <c:lblOffset val="100"/>
        <c:baseTimeUnit val="years"/>
      </c:dateAx>
      <c:valAx>
        <c:axId val="25874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73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formatCode="#,##0.00;&quot;△&quot;#,##0.00;&quot;-&quot;">
                  <c:v>8.3800000000000008</c:v>
                </c:pt>
              </c:numCache>
            </c:numRef>
          </c:val>
        </c:ser>
        <c:dLbls>
          <c:showLegendKey val="0"/>
          <c:showVal val="0"/>
          <c:showCatName val="0"/>
          <c:showSerName val="0"/>
          <c:showPercent val="0"/>
          <c:showBubbleSize val="0"/>
        </c:dLbls>
        <c:gapWidth val="150"/>
        <c:axId val="258774528"/>
        <c:axId val="25877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10.09</c:v>
                </c:pt>
                <c:pt idx="3">
                  <c:v>10.54</c:v>
                </c:pt>
                <c:pt idx="4">
                  <c:v>12.03</c:v>
                </c:pt>
              </c:numCache>
            </c:numRef>
          </c:val>
          <c:smooth val="0"/>
        </c:ser>
        <c:dLbls>
          <c:showLegendKey val="0"/>
          <c:showVal val="0"/>
          <c:showCatName val="0"/>
          <c:showSerName val="0"/>
          <c:showPercent val="0"/>
          <c:showBubbleSize val="0"/>
        </c:dLbls>
        <c:marker val="1"/>
        <c:smooth val="0"/>
        <c:axId val="258774528"/>
        <c:axId val="258776448"/>
      </c:lineChart>
      <c:dateAx>
        <c:axId val="258774528"/>
        <c:scaling>
          <c:orientation val="minMax"/>
        </c:scaling>
        <c:delete val="1"/>
        <c:axPos val="b"/>
        <c:numFmt formatCode="ge" sourceLinked="1"/>
        <c:majorTickMark val="none"/>
        <c:minorTickMark val="none"/>
        <c:tickLblPos val="none"/>
        <c:crossAx val="258776448"/>
        <c:crosses val="autoZero"/>
        <c:auto val="1"/>
        <c:lblOffset val="100"/>
        <c:baseTimeUnit val="years"/>
      </c:dateAx>
      <c:valAx>
        <c:axId val="25877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77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8807680"/>
        <c:axId val="25881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3.77</c:v>
                </c:pt>
                <c:pt idx="3">
                  <c:v>3.62</c:v>
                </c:pt>
                <c:pt idx="4">
                  <c:v>3.91</c:v>
                </c:pt>
              </c:numCache>
            </c:numRef>
          </c:val>
          <c:smooth val="0"/>
        </c:ser>
        <c:dLbls>
          <c:showLegendKey val="0"/>
          <c:showVal val="0"/>
          <c:showCatName val="0"/>
          <c:showSerName val="0"/>
          <c:showPercent val="0"/>
          <c:showBubbleSize val="0"/>
        </c:dLbls>
        <c:marker val="1"/>
        <c:smooth val="0"/>
        <c:axId val="258807680"/>
        <c:axId val="258818048"/>
      </c:lineChart>
      <c:dateAx>
        <c:axId val="258807680"/>
        <c:scaling>
          <c:orientation val="minMax"/>
        </c:scaling>
        <c:delete val="1"/>
        <c:axPos val="b"/>
        <c:numFmt formatCode="ge" sourceLinked="1"/>
        <c:majorTickMark val="none"/>
        <c:minorTickMark val="none"/>
        <c:tickLblPos val="none"/>
        <c:crossAx val="258818048"/>
        <c:crosses val="autoZero"/>
        <c:auto val="1"/>
        <c:lblOffset val="100"/>
        <c:baseTimeUnit val="years"/>
      </c:dateAx>
      <c:valAx>
        <c:axId val="258818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880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1521.96</c:v>
                </c:pt>
                <c:pt idx="1">
                  <c:v>1481.16</c:v>
                </c:pt>
                <c:pt idx="2">
                  <c:v>680.91</c:v>
                </c:pt>
                <c:pt idx="3">
                  <c:v>259.79000000000002</c:v>
                </c:pt>
                <c:pt idx="4">
                  <c:v>492.61</c:v>
                </c:pt>
              </c:numCache>
            </c:numRef>
          </c:val>
        </c:ser>
        <c:dLbls>
          <c:showLegendKey val="0"/>
          <c:showVal val="0"/>
          <c:showCatName val="0"/>
          <c:showSerName val="0"/>
          <c:showPercent val="0"/>
          <c:showBubbleSize val="0"/>
        </c:dLbls>
        <c:gapWidth val="150"/>
        <c:axId val="258835968"/>
        <c:axId val="25883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382.09</c:v>
                </c:pt>
                <c:pt idx="3">
                  <c:v>371.31</c:v>
                </c:pt>
                <c:pt idx="4">
                  <c:v>377.63</c:v>
                </c:pt>
              </c:numCache>
            </c:numRef>
          </c:val>
          <c:smooth val="0"/>
        </c:ser>
        <c:dLbls>
          <c:showLegendKey val="0"/>
          <c:showVal val="0"/>
          <c:showCatName val="0"/>
          <c:showSerName val="0"/>
          <c:showPercent val="0"/>
          <c:showBubbleSize val="0"/>
        </c:dLbls>
        <c:marker val="1"/>
        <c:smooth val="0"/>
        <c:axId val="258835968"/>
        <c:axId val="258837888"/>
      </c:lineChart>
      <c:dateAx>
        <c:axId val="258835968"/>
        <c:scaling>
          <c:orientation val="minMax"/>
        </c:scaling>
        <c:delete val="1"/>
        <c:axPos val="b"/>
        <c:numFmt formatCode="ge" sourceLinked="1"/>
        <c:majorTickMark val="none"/>
        <c:minorTickMark val="none"/>
        <c:tickLblPos val="none"/>
        <c:crossAx val="258837888"/>
        <c:crosses val="autoZero"/>
        <c:auto val="1"/>
        <c:lblOffset val="100"/>
        <c:baseTimeUnit val="years"/>
      </c:dateAx>
      <c:valAx>
        <c:axId val="258837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883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253.6</c:v>
                </c:pt>
                <c:pt idx="1">
                  <c:v>251.44</c:v>
                </c:pt>
                <c:pt idx="2">
                  <c:v>349.1</c:v>
                </c:pt>
                <c:pt idx="3">
                  <c:v>397.42</c:v>
                </c:pt>
                <c:pt idx="4">
                  <c:v>380.8</c:v>
                </c:pt>
              </c:numCache>
            </c:numRef>
          </c:val>
        </c:ser>
        <c:dLbls>
          <c:showLegendKey val="0"/>
          <c:showVal val="0"/>
          <c:showCatName val="0"/>
          <c:showSerName val="0"/>
          <c:showPercent val="0"/>
          <c:showBubbleSize val="0"/>
        </c:dLbls>
        <c:gapWidth val="150"/>
        <c:axId val="258851968"/>
        <c:axId val="25885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385.06</c:v>
                </c:pt>
                <c:pt idx="3">
                  <c:v>373.09</c:v>
                </c:pt>
                <c:pt idx="4">
                  <c:v>364.71</c:v>
                </c:pt>
              </c:numCache>
            </c:numRef>
          </c:val>
          <c:smooth val="0"/>
        </c:ser>
        <c:dLbls>
          <c:showLegendKey val="0"/>
          <c:showVal val="0"/>
          <c:showCatName val="0"/>
          <c:showSerName val="0"/>
          <c:showPercent val="0"/>
          <c:showBubbleSize val="0"/>
        </c:dLbls>
        <c:marker val="1"/>
        <c:smooth val="0"/>
        <c:axId val="258851968"/>
        <c:axId val="258853888"/>
      </c:lineChart>
      <c:dateAx>
        <c:axId val="258851968"/>
        <c:scaling>
          <c:orientation val="minMax"/>
        </c:scaling>
        <c:delete val="1"/>
        <c:axPos val="b"/>
        <c:numFmt formatCode="ge" sourceLinked="1"/>
        <c:majorTickMark val="none"/>
        <c:minorTickMark val="none"/>
        <c:tickLblPos val="none"/>
        <c:crossAx val="258853888"/>
        <c:crosses val="autoZero"/>
        <c:auto val="1"/>
        <c:lblOffset val="100"/>
        <c:baseTimeUnit val="years"/>
      </c:dateAx>
      <c:valAx>
        <c:axId val="258853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885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104.88</c:v>
                </c:pt>
                <c:pt idx="1">
                  <c:v>100.72</c:v>
                </c:pt>
                <c:pt idx="2">
                  <c:v>96.95</c:v>
                </c:pt>
                <c:pt idx="3">
                  <c:v>102.67</c:v>
                </c:pt>
                <c:pt idx="4">
                  <c:v>96.81</c:v>
                </c:pt>
              </c:numCache>
            </c:numRef>
          </c:val>
        </c:ser>
        <c:dLbls>
          <c:showLegendKey val="0"/>
          <c:showVal val="0"/>
          <c:showCatName val="0"/>
          <c:showSerName val="0"/>
          <c:showPercent val="0"/>
          <c:showBubbleSize val="0"/>
        </c:dLbls>
        <c:gapWidth val="150"/>
        <c:axId val="258958080"/>
        <c:axId val="25896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99.07</c:v>
                </c:pt>
                <c:pt idx="3">
                  <c:v>99.99</c:v>
                </c:pt>
                <c:pt idx="4">
                  <c:v>100.65</c:v>
                </c:pt>
              </c:numCache>
            </c:numRef>
          </c:val>
          <c:smooth val="0"/>
        </c:ser>
        <c:dLbls>
          <c:showLegendKey val="0"/>
          <c:showVal val="0"/>
          <c:showCatName val="0"/>
          <c:showSerName val="0"/>
          <c:showPercent val="0"/>
          <c:showBubbleSize val="0"/>
        </c:dLbls>
        <c:marker val="1"/>
        <c:smooth val="0"/>
        <c:axId val="258958080"/>
        <c:axId val="258960000"/>
      </c:lineChart>
      <c:dateAx>
        <c:axId val="258958080"/>
        <c:scaling>
          <c:orientation val="minMax"/>
        </c:scaling>
        <c:delete val="1"/>
        <c:axPos val="b"/>
        <c:numFmt formatCode="ge" sourceLinked="1"/>
        <c:majorTickMark val="none"/>
        <c:minorTickMark val="none"/>
        <c:tickLblPos val="none"/>
        <c:crossAx val="258960000"/>
        <c:crosses val="autoZero"/>
        <c:auto val="1"/>
        <c:lblOffset val="100"/>
        <c:baseTimeUnit val="years"/>
      </c:dateAx>
      <c:valAx>
        <c:axId val="25896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95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161.94999999999999</c:v>
                </c:pt>
                <c:pt idx="1">
                  <c:v>168.5</c:v>
                </c:pt>
                <c:pt idx="2">
                  <c:v>175.72</c:v>
                </c:pt>
                <c:pt idx="3">
                  <c:v>165.87</c:v>
                </c:pt>
                <c:pt idx="4">
                  <c:v>175.63</c:v>
                </c:pt>
              </c:numCache>
            </c:numRef>
          </c:val>
        </c:ser>
        <c:dLbls>
          <c:showLegendKey val="0"/>
          <c:showVal val="0"/>
          <c:showCatName val="0"/>
          <c:showSerName val="0"/>
          <c:showPercent val="0"/>
          <c:showBubbleSize val="0"/>
        </c:dLbls>
        <c:gapWidth val="150"/>
        <c:axId val="259006848"/>
        <c:axId val="25900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173.03</c:v>
                </c:pt>
                <c:pt idx="3">
                  <c:v>171.15</c:v>
                </c:pt>
                <c:pt idx="4">
                  <c:v>170.19</c:v>
                </c:pt>
              </c:numCache>
            </c:numRef>
          </c:val>
          <c:smooth val="0"/>
        </c:ser>
        <c:dLbls>
          <c:showLegendKey val="0"/>
          <c:showVal val="0"/>
          <c:showCatName val="0"/>
          <c:showSerName val="0"/>
          <c:showPercent val="0"/>
          <c:showBubbleSize val="0"/>
        </c:dLbls>
        <c:marker val="1"/>
        <c:smooth val="0"/>
        <c:axId val="259006848"/>
        <c:axId val="259008768"/>
      </c:lineChart>
      <c:dateAx>
        <c:axId val="259006848"/>
        <c:scaling>
          <c:orientation val="minMax"/>
        </c:scaling>
        <c:delete val="1"/>
        <c:axPos val="b"/>
        <c:numFmt formatCode="ge" sourceLinked="1"/>
        <c:majorTickMark val="none"/>
        <c:minorTickMark val="none"/>
        <c:tickLblPos val="none"/>
        <c:crossAx val="259008768"/>
        <c:crosses val="autoZero"/>
        <c:auto val="1"/>
        <c:lblOffset val="100"/>
        <c:baseTimeUnit val="years"/>
      </c:dateAx>
      <c:valAx>
        <c:axId val="25900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00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愛媛県　西予市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4" t="s">
        <v>119</v>
      </c>
      <c r="AE8" s="84"/>
      <c r="AF8" s="84"/>
      <c r="AG8" s="84"/>
      <c r="AH8" s="84"/>
      <c r="AI8" s="84"/>
      <c r="AJ8" s="84"/>
      <c r="AK8" s="5"/>
      <c r="AL8" s="71">
        <f>データ!$R$6</f>
        <v>39767</v>
      </c>
      <c r="AM8" s="71"/>
      <c r="AN8" s="71"/>
      <c r="AO8" s="71"/>
      <c r="AP8" s="71"/>
      <c r="AQ8" s="71"/>
      <c r="AR8" s="71"/>
      <c r="AS8" s="71"/>
      <c r="AT8" s="67">
        <f>データ!$S$6</f>
        <v>514.34</v>
      </c>
      <c r="AU8" s="68"/>
      <c r="AV8" s="68"/>
      <c r="AW8" s="68"/>
      <c r="AX8" s="68"/>
      <c r="AY8" s="68"/>
      <c r="AZ8" s="68"/>
      <c r="BA8" s="68"/>
      <c r="BB8" s="70">
        <f>データ!$T$6</f>
        <v>77.319999999999993</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69.53</v>
      </c>
      <c r="J10" s="68"/>
      <c r="K10" s="68"/>
      <c r="L10" s="68"/>
      <c r="M10" s="68"/>
      <c r="N10" s="68"/>
      <c r="O10" s="69"/>
      <c r="P10" s="70">
        <f>データ!$P$6</f>
        <v>80.14</v>
      </c>
      <c r="Q10" s="70"/>
      <c r="R10" s="70"/>
      <c r="S10" s="70"/>
      <c r="T10" s="70"/>
      <c r="U10" s="70"/>
      <c r="V10" s="70"/>
      <c r="W10" s="71">
        <f>データ!$Q$6</f>
        <v>3564</v>
      </c>
      <c r="X10" s="71"/>
      <c r="Y10" s="71"/>
      <c r="Z10" s="71"/>
      <c r="AA10" s="71"/>
      <c r="AB10" s="71"/>
      <c r="AC10" s="71"/>
      <c r="AD10" s="2"/>
      <c r="AE10" s="2"/>
      <c r="AF10" s="2"/>
      <c r="AG10" s="2"/>
      <c r="AH10" s="5"/>
      <c r="AI10" s="5"/>
      <c r="AJ10" s="5"/>
      <c r="AK10" s="5"/>
      <c r="AL10" s="71">
        <f>データ!$U$6</f>
        <v>31639</v>
      </c>
      <c r="AM10" s="71"/>
      <c r="AN10" s="71"/>
      <c r="AO10" s="71"/>
      <c r="AP10" s="71"/>
      <c r="AQ10" s="71"/>
      <c r="AR10" s="71"/>
      <c r="AS10" s="71"/>
      <c r="AT10" s="67">
        <f>データ!$V$6</f>
        <v>74.680000000000007</v>
      </c>
      <c r="AU10" s="68"/>
      <c r="AV10" s="68"/>
      <c r="AW10" s="68"/>
      <c r="AX10" s="68"/>
      <c r="AY10" s="68"/>
      <c r="AZ10" s="68"/>
      <c r="BA10" s="68"/>
      <c r="BB10" s="70">
        <f>データ!$W$6</f>
        <v>423.66</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382141</v>
      </c>
      <c r="D6" s="34">
        <f t="shared" si="3"/>
        <v>46</v>
      </c>
      <c r="E6" s="34">
        <f t="shared" si="3"/>
        <v>1</v>
      </c>
      <c r="F6" s="34">
        <f t="shared" si="3"/>
        <v>0</v>
      </c>
      <c r="G6" s="34">
        <f t="shared" si="3"/>
        <v>1</v>
      </c>
      <c r="H6" s="34" t="str">
        <f t="shared" si="3"/>
        <v>愛媛県　西予市</v>
      </c>
      <c r="I6" s="34" t="str">
        <f t="shared" si="3"/>
        <v>法適用</v>
      </c>
      <c r="J6" s="34" t="str">
        <f t="shared" si="3"/>
        <v>水道事業</v>
      </c>
      <c r="K6" s="34" t="str">
        <f t="shared" si="3"/>
        <v>末端給水事業</v>
      </c>
      <c r="L6" s="34" t="str">
        <f t="shared" si="3"/>
        <v>A5</v>
      </c>
      <c r="M6" s="34">
        <f t="shared" si="3"/>
        <v>0</v>
      </c>
      <c r="N6" s="35" t="str">
        <f t="shared" si="3"/>
        <v>-</v>
      </c>
      <c r="O6" s="35">
        <f t="shared" si="3"/>
        <v>69.53</v>
      </c>
      <c r="P6" s="35">
        <f t="shared" si="3"/>
        <v>80.14</v>
      </c>
      <c r="Q6" s="35">
        <f t="shared" si="3"/>
        <v>3564</v>
      </c>
      <c r="R6" s="35">
        <f t="shared" si="3"/>
        <v>39767</v>
      </c>
      <c r="S6" s="35">
        <f t="shared" si="3"/>
        <v>514.34</v>
      </c>
      <c r="T6" s="35">
        <f t="shared" si="3"/>
        <v>77.319999999999993</v>
      </c>
      <c r="U6" s="35">
        <f t="shared" si="3"/>
        <v>31639</v>
      </c>
      <c r="V6" s="35">
        <f t="shared" si="3"/>
        <v>74.680000000000007</v>
      </c>
      <c r="W6" s="35">
        <f t="shared" si="3"/>
        <v>423.66</v>
      </c>
      <c r="X6" s="36">
        <f>IF(X7="",NA(),X7)</f>
        <v>111.03</v>
      </c>
      <c r="Y6" s="36">
        <f t="shared" ref="Y6:AG6" si="4">IF(Y7="",NA(),Y7)</f>
        <v>107.4</v>
      </c>
      <c r="Z6" s="36">
        <f t="shared" si="4"/>
        <v>101.7</v>
      </c>
      <c r="AA6" s="36">
        <f t="shared" si="4"/>
        <v>105.37</v>
      </c>
      <c r="AB6" s="36">
        <f t="shared" si="4"/>
        <v>101.32</v>
      </c>
      <c r="AC6" s="36">
        <f t="shared" si="4"/>
        <v>107.57</v>
      </c>
      <c r="AD6" s="36">
        <f t="shared" si="4"/>
        <v>106.55</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3.77</v>
      </c>
      <c r="AQ6" s="36">
        <f t="shared" si="5"/>
        <v>3.62</v>
      </c>
      <c r="AR6" s="36">
        <f t="shared" si="5"/>
        <v>3.91</v>
      </c>
      <c r="AS6" s="35" t="str">
        <f>IF(AS7="","",IF(AS7="-","【-】","【"&amp;SUBSTITUTE(TEXT(AS7,"#,##0.00"),"-","△")&amp;"】"))</f>
        <v>【0.79】</v>
      </c>
      <c r="AT6" s="36">
        <f>IF(AT7="",NA(),AT7)</f>
        <v>1521.96</v>
      </c>
      <c r="AU6" s="36">
        <f t="shared" ref="AU6:BC6" si="6">IF(AU7="",NA(),AU7)</f>
        <v>1481.16</v>
      </c>
      <c r="AV6" s="36">
        <f t="shared" si="6"/>
        <v>680.91</v>
      </c>
      <c r="AW6" s="36">
        <f t="shared" si="6"/>
        <v>259.79000000000002</v>
      </c>
      <c r="AX6" s="36">
        <f t="shared" si="6"/>
        <v>492.61</v>
      </c>
      <c r="AY6" s="36">
        <f t="shared" si="6"/>
        <v>915.5</v>
      </c>
      <c r="AZ6" s="36">
        <f t="shared" si="6"/>
        <v>963.24</v>
      </c>
      <c r="BA6" s="36">
        <f t="shared" si="6"/>
        <v>382.09</v>
      </c>
      <c r="BB6" s="36">
        <f t="shared" si="6"/>
        <v>371.31</v>
      </c>
      <c r="BC6" s="36">
        <f t="shared" si="6"/>
        <v>377.63</v>
      </c>
      <c r="BD6" s="35" t="str">
        <f>IF(BD7="","",IF(BD7="-","【-】","【"&amp;SUBSTITUTE(TEXT(BD7,"#,##0.00"),"-","△")&amp;"】"))</f>
        <v>【262.87】</v>
      </c>
      <c r="BE6" s="36">
        <f>IF(BE7="",NA(),BE7)</f>
        <v>253.6</v>
      </c>
      <c r="BF6" s="36">
        <f t="shared" ref="BF6:BN6" si="7">IF(BF7="",NA(),BF7)</f>
        <v>251.44</v>
      </c>
      <c r="BG6" s="36">
        <f t="shared" si="7"/>
        <v>349.1</v>
      </c>
      <c r="BH6" s="36">
        <f t="shared" si="7"/>
        <v>397.42</v>
      </c>
      <c r="BI6" s="36">
        <f t="shared" si="7"/>
        <v>380.8</v>
      </c>
      <c r="BJ6" s="36">
        <f t="shared" si="7"/>
        <v>404.78</v>
      </c>
      <c r="BK6" s="36">
        <f t="shared" si="7"/>
        <v>400.38</v>
      </c>
      <c r="BL6" s="36">
        <f t="shared" si="7"/>
        <v>385.06</v>
      </c>
      <c r="BM6" s="36">
        <f t="shared" si="7"/>
        <v>373.09</v>
      </c>
      <c r="BN6" s="36">
        <f t="shared" si="7"/>
        <v>364.71</v>
      </c>
      <c r="BO6" s="35" t="str">
        <f>IF(BO7="","",IF(BO7="-","【-】","【"&amp;SUBSTITUTE(TEXT(BO7,"#,##0.00"),"-","△")&amp;"】"))</f>
        <v>【270.87】</v>
      </c>
      <c r="BP6" s="36">
        <f>IF(BP7="",NA(),BP7)</f>
        <v>104.88</v>
      </c>
      <c r="BQ6" s="36">
        <f t="shared" ref="BQ6:BY6" si="8">IF(BQ7="",NA(),BQ7)</f>
        <v>100.72</v>
      </c>
      <c r="BR6" s="36">
        <f t="shared" si="8"/>
        <v>96.95</v>
      </c>
      <c r="BS6" s="36">
        <f t="shared" si="8"/>
        <v>102.67</v>
      </c>
      <c r="BT6" s="36">
        <f t="shared" si="8"/>
        <v>96.81</v>
      </c>
      <c r="BU6" s="36">
        <f t="shared" si="8"/>
        <v>98.07</v>
      </c>
      <c r="BV6" s="36">
        <f t="shared" si="8"/>
        <v>96.56</v>
      </c>
      <c r="BW6" s="36">
        <f t="shared" si="8"/>
        <v>99.07</v>
      </c>
      <c r="BX6" s="36">
        <f t="shared" si="8"/>
        <v>99.99</v>
      </c>
      <c r="BY6" s="36">
        <f t="shared" si="8"/>
        <v>100.65</v>
      </c>
      <c r="BZ6" s="35" t="str">
        <f>IF(BZ7="","",IF(BZ7="-","【-】","【"&amp;SUBSTITUTE(TEXT(BZ7,"#,##0.00"),"-","△")&amp;"】"))</f>
        <v>【105.59】</v>
      </c>
      <c r="CA6" s="36">
        <f>IF(CA7="",NA(),CA7)</f>
        <v>161.94999999999999</v>
      </c>
      <c r="CB6" s="36">
        <f t="shared" ref="CB6:CJ6" si="9">IF(CB7="",NA(),CB7)</f>
        <v>168.5</v>
      </c>
      <c r="CC6" s="36">
        <f t="shared" si="9"/>
        <v>175.72</v>
      </c>
      <c r="CD6" s="36">
        <f t="shared" si="9"/>
        <v>165.87</v>
      </c>
      <c r="CE6" s="36">
        <f t="shared" si="9"/>
        <v>175.63</v>
      </c>
      <c r="CF6" s="36">
        <f t="shared" si="9"/>
        <v>172.26</v>
      </c>
      <c r="CG6" s="36">
        <f t="shared" si="9"/>
        <v>177.14</v>
      </c>
      <c r="CH6" s="36">
        <f t="shared" si="9"/>
        <v>173.03</v>
      </c>
      <c r="CI6" s="36">
        <f t="shared" si="9"/>
        <v>171.15</v>
      </c>
      <c r="CJ6" s="36">
        <f t="shared" si="9"/>
        <v>170.19</v>
      </c>
      <c r="CK6" s="35" t="str">
        <f>IF(CK7="","",IF(CK7="-","【-】","【"&amp;SUBSTITUTE(TEXT(CK7,"#,##0.00"),"-","△")&amp;"】"))</f>
        <v>【163.27】</v>
      </c>
      <c r="CL6" s="36">
        <f>IF(CL7="",NA(),CL7)</f>
        <v>57.15</v>
      </c>
      <c r="CM6" s="36">
        <f t="shared" ref="CM6:CU6" si="10">IF(CM7="",NA(),CM7)</f>
        <v>56.71</v>
      </c>
      <c r="CN6" s="36">
        <f t="shared" si="10"/>
        <v>64.599999999999994</v>
      </c>
      <c r="CO6" s="36">
        <f t="shared" si="10"/>
        <v>64.47</v>
      </c>
      <c r="CP6" s="36">
        <f t="shared" si="10"/>
        <v>65.239999999999995</v>
      </c>
      <c r="CQ6" s="36">
        <f t="shared" si="10"/>
        <v>55.68</v>
      </c>
      <c r="CR6" s="36">
        <f t="shared" si="10"/>
        <v>55.64</v>
      </c>
      <c r="CS6" s="36">
        <f t="shared" si="10"/>
        <v>58.58</v>
      </c>
      <c r="CT6" s="36">
        <f t="shared" si="10"/>
        <v>58.53</v>
      </c>
      <c r="CU6" s="36">
        <f t="shared" si="10"/>
        <v>59.01</v>
      </c>
      <c r="CV6" s="35" t="str">
        <f>IF(CV7="","",IF(CV7="-","【-】","【"&amp;SUBSTITUTE(TEXT(CV7,"#,##0.00"),"-","△")&amp;"】"))</f>
        <v>【59.94】</v>
      </c>
      <c r="CW6" s="36">
        <f>IF(CW7="",NA(),CW7)</f>
        <v>80.900000000000006</v>
      </c>
      <c r="CX6" s="36">
        <f t="shared" ref="CX6:DF6" si="11">IF(CX7="",NA(),CX7)</f>
        <v>80.92</v>
      </c>
      <c r="CY6" s="36">
        <f t="shared" si="11"/>
        <v>79.72</v>
      </c>
      <c r="CZ6" s="36">
        <f t="shared" si="11"/>
        <v>79.59</v>
      </c>
      <c r="DA6" s="36">
        <f t="shared" si="11"/>
        <v>79.760000000000005</v>
      </c>
      <c r="DB6" s="36">
        <f t="shared" si="11"/>
        <v>83.18</v>
      </c>
      <c r="DC6" s="36">
        <f t="shared" si="11"/>
        <v>83.09</v>
      </c>
      <c r="DD6" s="36">
        <f t="shared" si="11"/>
        <v>85.23</v>
      </c>
      <c r="DE6" s="36">
        <f t="shared" si="11"/>
        <v>85.26</v>
      </c>
      <c r="DF6" s="36">
        <f t="shared" si="11"/>
        <v>85.37</v>
      </c>
      <c r="DG6" s="35" t="str">
        <f>IF(DG7="","",IF(DG7="-","【-】","【"&amp;SUBSTITUTE(TEXT(DG7,"#,##0.00"),"-","△")&amp;"】"))</f>
        <v>【90.22】</v>
      </c>
      <c r="DH6" s="36">
        <f>IF(DH7="",NA(),DH7)</f>
        <v>42.76</v>
      </c>
      <c r="DI6" s="36">
        <f t="shared" ref="DI6:DQ6" si="12">IF(DI7="",NA(),DI7)</f>
        <v>44.15</v>
      </c>
      <c r="DJ6" s="36">
        <f t="shared" si="12"/>
        <v>44.44</v>
      </c>
      <c r="DK6" s="36">
        <f t="shared" si="12"/>
        <v>42.87</v>
      </c>
      <c r="DL6" s="36">
        <f t="shared" si="12"/>
        <v>44.82</v>
      </c>
      <c r="DM6" s="36">
        <f t="shared" si="12"/>
        <v>38.07</v>
      </c>
      <c r="DN6" s="36">
        <f t="shared" si="12"/>
        <v>39.06</v>
      </c>
      <c r="DO6" s="36">
        <f t="shared" si="12"/>
        <v>44.31</v>
      </c>
      <c r="DP6" s="36">
        <f t="shared" si="12"/>
        <v>45.75</v>
      </c>
      <c r="DQ6" s="36">
        <f t="shared" si="12"/>
        <v>46.9</v>
      </c>
      <c r="DR6" s="35" t="str">
        <f>IF(DR7="","",IF(DR7="-","【-】","【"&amp;SUBSTITUTE(TEXT(DR7,"#,##0.00"),"-","△")&amp;"】"))</f>
        <v>【47.91】</v>
      </c>
      <c r="DS6" s="35">
        <f>IF(DS7="",NA(),DS7)</f>
        <v>0</v>
      </c>
      <c r="DT6" s="35">
        <f t="shared" ref="DT6:EB6" si="13">IF(DT7="",NA(),DT7)</f>
        <v>0</v>
      </c>
      <c r="DU6" s="35">
        <f t="shared" si="13"/>
        <v>0</v>
      </c>
      <c r="DV6" s="35">
        <f t="shared" si="13"/>
        <v>0</v>
      </c>
      <c r="DW6" s="36">
        <f t="shared" si="13"/>
        <v>8.3800000000000008</v>
      </c>
      <c r="DX6" s="36">
        <f t="shared" si="13"/>
        <v>7.73</v>
      </c>
      <c r="DY6" s="36">
        <f t="shared" si="13"/>
        <v>8.8699999999999992</v>
      </c>
      <c r="DZ6" s="36">
        <f t="shared" si="13"/>
        <v>10.09</v>
      </c>
      <c r="EA6" s="36">
        <f t="shared" si="13"/>
        <v>10.54</v>
      </c>
      <c r="EB6" s="36">
        <f t="shared" si="13"/>
        <v>12.03</v>
      </c>
      <c r="EC6" s="35" t="str">
        <f>IF(EC7="","",IF(EC7="-","【-】","【"&amp;SUBSTITUTE(TEXT(EC7,"#,##0.00"),"-","△")&amp;"】"))</f>
        <v>【15.00】</v>
      </c>
      <c r="ED6" s="36">
        <f>IF(ED7="",NA(),ED7)</f>
        <v>1.32</v>
      </c>
      <c r="EE6" s="36">
        <f t="shared" ref="EE6:EM6" si="14">IF(EE7="",NA(),EE7)</f>
        <v>0.52</v>
      </c>
      <c r="EF6" s="36">
        <f t="shared" si="14"/>
        <v>0.48</v>
      </c>
      <c r="EG6" s="36">
        <f t="shared" si="14"/>
        <v>0.5</v>
      </c>
      <c r="EH6" s="36">
        <f t="shared" si="14"/>
        <v>0.28000000000000003</v>
      </c>
      <c r="EI6" s="36">
        <f t="shared" si="14"/>
        <v>0.67</v>
      </c>
      <c r="EJ6" s="36">
        <f t="shared" si="14"/>
        <v>0.67</v>
      </c>
      <c r="EK6" s="36">
        <f t="shared" si="14"/>
        <v>0.6</v>
      </c>
      <c r="EL6" s="36">
        <f t="shared" si="14"/>
        <v>0.56000000000000005</v>
      </c>
      <c r="EM6" s="36">
        <f t="shared" si="14"/>
        <v>0.61</v>
      </c>
      <c r="EN6" s="35" t="str">
        <f>IF(EN7="","",IF(EN7="-","【-】","【"&amp;SUBSTITUTE(TEXT(EN7,"#,##0.00"),"-","△")&amp;"】"))</f>
        <v>【0.76】</v>
      </c>
    </row>
    <row r="7" spans="1:144" s="37" customFormat="1" x14ac:dyDescent="0.15">
      <c r="A7" s="29"/>
      <c r="B7" s="38">
        <v>2016</v>
      </c>
      <c r="C7" s="38">
        <v>382141</v>
      </c>
      <c r="D7" s="38">
        <v>46</v>
      </c>
      <c r="E7" s="38">
        <v>1</v>
      </c>
      <c r="F7" s="38">
        <v>0</v>
      </c>
      <c r="G7" s="38">
        <v>1</v>
      </c>
      <c r="H7" s="38" t="s">
        <v>105</v>
      </c>
      <c r="I7" s="38" t="s">
        <v>106</v>
      </c>
      <c r="J7" s="38" t="s">
        <v>107</v>
      </c>
      <c r="K7" s="38" t="s">
        <v>108</v>
      </c>
      <c r="L7" s="38" t="s">
        <v>109</v>
      </c>
      <c r="M7" s="38"/>
      <c r="N7" s="39" t="s">
        <v>110</v>
      </c>
      <c r="O7" s="39">
        <v>69.53</v>
      </c>
      <c r="P7" s="39">
        <v>80.14</v>
      </c>
      <c r="Q7" s="39">
        <v>3564</v>
      </c>
      <c r="R7" s="39">
        <v>39767</v>
      </c>
      <c r="S7" s="39">
        <v>514.34</v>
      </c>
      <c r="T7" s="39">
        <v>77.319999999999993</v>
      </c>
      <c r="U7" s="39">
        <v>31639</v>
      </c>
      <c r="V7" s="39">
        <v>74.680000000000007</v>
      </c>
      <c r="W7" s="39">
        <v>423.66</v>
      </c>
      <c r="X7" s="39">
        <v>111.03</v>
      </c>
      <c r="Y7" s="39">
        <v>107.4</v>
      </c>
      <c r="Z7" s="39">
        <v>101.7</v>
      </c>
      <c r="AA7" s="39">
        <v>105.37</v>
      </c>
      <c r="AB7" s="39">
        <v>101.32</v>
      </c>
      <c r="AC7" s="39">
        <v>107.57</v>
      </c>
      <c r="AD7" s="39">
        <v>106.55</v>
      </c>
      <c r="AE7" s="39">
        <v>109.04</v>
      </c>
      <c r="AF7" s="39">
        <v>109.64</v>
      </c>
      <c r="AG7" s="39">
        <v>110.95</v>
      </c>
      <c r="AH7" s="39">
        <v>114.35</v>
      </c>
      <c r="AI7" s="39">
        <v>0</v>
      </c>
      <c r="AJ7" s="39">
        <v>0</v>
      </c>
      <c r="AK7" s="39">
        <v>0</v>
      </c>
      <c r="AL7" s="39">
        <v>0</v>
      </c>
      <c r="AM7" s="39">
        <v>0</v>
      </c>
      <c r="AN7" s="39">
        <v>9.34</v>
      </c>
      <c r="AO7" s="39">
        <v>9.56</v>
      </c>
      <c r="AP7" s="39">
        <v>3.77</v>
      </c>
      <c r="AQ7" s="39">
        <v>3.62</v>
      </c>
      <c r="AR7" s="39">
        <v>3.91</v>
      </c>
      <c r="AS7" s="39">
        <v>0.79</v>
      </c>
      <c r="AT7" s="39">
        <v>1521.96</v>
      </c>
      <c r="AU7" s="39">
        <v>1481.16</v>
      </c>
      <c r="AV7" s="39">
        <v>680.91</v>
      </c>
      <c r="AW7" s="39">
        <v>259.79000000000002</v>
      </c>
      <c r="AX7" s="39">
        <v>492.61</v>
      </c>
      <c r="AY7" s="39">
        <v>915.5</v>
      </c>
      <c r="AZ7" s="39">
        <v>963.24</v>
      </c>
      <c r="BA7" s="39">
        <v>382.09</v>
      </c>
      <c r="BB7" s="39">
        <v>371.31</v>
      </c>
      <c r="BC7" s="39">
        <v>377.63</v>
      </c>
      <c r="BD7" s="39">
        <v>262.87</v>
      </c>
      <c r="BE7" s="39">
        <v>253.6</v>
      </c>
      <c r="BF7" s="39">
        <v>251.44</v>
      </c>
      <c r="BG7" s="39">
        <v>349.1</v>
      </c>
      <c r="BH7" s="39">
        <v>397.42</v>
      </c>
      <c r="BI7" s="39">
        <v>380.8</v>
      </c>
      <c r="BJ7" s="39">
        <v>404.78</v>
      </c>
      <c r="BK7" s="39">
        <v>400.38</v>
      </c>
      <c r="BL7" s="39">
        <v>385.06</v>
      </c>
      <c r="BM7" s="39">
        <v>373.09</v>
      </c>
      <c r="BN7" s="39">
        <v>364.71</v>
      </c>
      <c r="BO7" s="39">
        <v>270.87</v>
      </c>
      <c r="BP7" s="39">
        <v>104.88</v>
      </c>
      <c r="BQ7" s="39">
        <v>100.72</v>
      </c>
      <c r="BR7" s="39">
        <v>96.95</v>
      </c>
      <c r="BS7" s="39">
        <v>102.67</v>
      </c>
      <c r="BT7" s="39">
        <v>96.81</v>
      </c>
      <c r="BU7" s="39">
        <v>98.07</v>
      </c>
      <c r="BV7" s="39">
        <v>96.56</v>
      </c>
      <c r="BW7" s="39">
        <v>99.07</v>
      </c>
      <c r="BX7" s="39">
        <v>99.99</v>
      </c>
      <c r="BY7" s="39">
        <v>100.65</v>
      </c>
      <c r="BZ7" s="39">
        <v>105.59</v>
      </c>
      <c r="CA7" s="39">
        <v>161.94999999999999</v>
      </c>
      <c r="CB7" s="39">
        <v>168.5</v>
      </c>
      <c r="CC7" s="39">
        <v>175.72</v>
      </c>
      <c r="CD7" s="39">
        <v>165.87</v>
      </c>
      <c r="CE7" s="39">
        <v>175.63</v>
      </c>
      <c r="CF7" s="39">
        <v>172.26</v>
      </c>
      <c r="CG7" s="39">
        <v>177.14</v>
      </c>
      <c r="CH7" s="39">
        <v>173.03</v>
      </c>
      <c r="CI7" s="39">
        <v>171.15</v>
      </c>
      <c r="CJ7" s="39">
        <v>170.19</v>
      </c>
      <c r="CK7" s="39">
        <v>163.27000000000001</v>
      </c>
      <c r="CL7" s="39">
        <v>57.15</v>
      </c>
      <c r="CM7" s="39">
        <v>56.71</v>
      </c>
      <c r="CN7" s="39">
        <v>64.599999999999994</v>
      </c>
      <c r="CO7" s="39">
        <v>64.47</v>
      </c>
      <c r="CP7" s="39">
        <v>65.239999999999995</v>
      </c>
      <c r="CQ7" s="39">
        <v>55.68</v>
      </c>
      <c r="CR7" s="39">
        <v>55.64</v>
      </c>
      <c r="CS7" s="39">
        <v>58.58</v>
      </c>
      <c r="CT7" s="39">
        <v>58.53</v>
      </c>
      <c r="CU7" s="39">
        <v>59.01</v>
      </c>
      <c r="CV7" s="39">
        <v>59.94</v>
      </c>
      <c r="CW7" s="39">
        <v>80.900000000000006</v>
      </c>
      <c r="CX7" s="39">
        <v>80.92</v>
      </c>
      <c r="CY7" s="39">
        <v>79.72</v>
      </c>
      <c r="CZ7" s="39">
        <v>79.59</v>
      </c>
      <c r="DA7" s="39">
        <v>79.760000000000005</v>
      </c>
      <c r="DB7" s="39">
        <v>83.18</v>
      </c>
      <c r="DC7" s="39">
        <v>83.09</v>
      </c>
      <c r="DD7" s="39">
        <v>85.23</v>
      </c>
      <c r="DE7" s="39">
        <v>85.26</v>
      </c>
      <c r="DF7" s="39">
        <v>85.37</v>
      </c>
      <c r="DG7" s="39">
        <v>90.22</v>
      </c>
      <c r="DH7" s="39">
        <v>42.76</v>
      </c>
      <c r="DI7" s="39">
        <v>44.15</v>
      </c>
      <c r="DJ7" s="39">
        <v>44.44</v>
      </c>
      <c r="DK7" s="39">
        <v>42.87</v>
      </c>
      <c r="DL7" s="39">
        <v>44.82</v>
      </c>
      <c r="DM7" s="39">
        <v>38.07</v>
      </c>
      <c r="DN7" s="39">
        <v>39.06</v>
      </c>
      <c r="DO7" s="39">
        <v>44.31</v>
      </c>
      <c r="DP7" s="39">
        <v>45.75</v>
      </c>
      <c r="DQ7" s="39">
        <v>46.9</v>
      </c>
      <c r="DR7" s="39">
        <v>47.91</v>
      </c>
      <c r="DS7" s="39">
        <v>0</v>
      </c>
      <c r="DT7" s="39">
        <v>0</v>
      </c>
      <c r="DU7" s="39">
        <v>0</v>
      </c>
      <c r="DV7" s="39">
        <v>0</v>
      </c>
      <c r="DW7" s="39">
        <v>8.3800000000000008</v>
      </c>
      <c r="DX7" s="39">
        <v>7.73</v>
      </c>
      <c r="DY7" s="39">
        <v>8.8699999999999992</v>
      </c>
      <c r="DZ7" s="39">
        <v>10.09</v>
      </c>
      <c r="EA7" s="39">
        <v>10.54</v>
      </c>
      <c r="EB7" s="39">
        <v>12.03</v>
      </c>
      <c r="EC7" s="39">
        <v>15</v>
      </c>
      <c r="ED7" s="39">
        <v>1.32</v>
      </c>
      <c r="EE7" s="39">
        <v>0.52</v>
      </c>
      <c r="EF7" s="39">
        <v>0.48</v>
      </c>
      <c r="EG7" s="39">
        <v>0.5</v>
      </c>
      <c r="EH7" s="39">
        <v>0.28000000000000003</v>
      </c>
      <c r="EI7" s="39">
        <v>0.67</v>
      </c>
      <c r="EJ7" s="39">
        <v>0.67</v>
      </c>
      <c r="EK7" s="39">
        <v>0.6</v>
      </c>
      <c r="EL7" s="39">
        <v>0.56000000000000005</v>
      </c>
      <c r="EM7" s="39">
        <v>0.61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2018-02-06T07:17:09Z</cp:lastPrinted>
  <dcterms:created xsi:type="dcterms:W3CDTF">2017-12-25T01:35:39Z</dcterms:created>
  <dcterms:modified xsi:type="dcterms:W3CDTF">2018-02-22T01:12:40Z</dcterms:modified>
  <cp:category/>
</cp:coreProperties>
</file>