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960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<sst xmlns="http://schemas.openxmlformats.org/spreadsheetml/2006/main" count="240" uniqueCount="126">
  <si>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</si>
  <si>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</si>
  <si>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</si>
  <si>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</si>
  <si>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</si>
  <si>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</si>
  <si>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</si>
  <si>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</si>
  <si>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</si>
  <si>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</si>
  <si>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</si>
  <si>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</si>
  <si>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</si>
  <si>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</si>
  <si>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</si>
  <si>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</si>
  <si>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</si>
  <si>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</si>
  <si>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</si>
  <si>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</si>
  <si>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</si>
  <si>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</si>
  <si>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</si>
  <si>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</si>
  <si>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</si>
  <si>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</si>
  <si>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</si>
  <si>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</si>
  <si>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</si>
  <si>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</si>
  <si>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</si>
  <si>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</si>
  <si>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</si>
  <si>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</si>
  <si>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</si>
  <si>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</si>
  <si>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</si>
  <si>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</si>
  <si>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</si>
  <si>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</si>
  <si>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</si>
  <si>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</si>
  <si>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</si>
  <si>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</si>
  <si>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</si>
  <si>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</si>
  <si>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</si>
  <si>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</si>
  <si>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</si>
  <si>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</si>
  <si>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</si>
  <si>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</si>
  <si>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</si>
  <si>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</si>
  <si>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</si>
  <si>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</si>
  <si>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</si>
  <si>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</si>
  <si>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</si>
  <si>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</si>
  <si>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</si>
  <si>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</si>
  <si>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</si>
  <si>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</si>
  <si>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</si>
  <si>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</si>
  <si>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</si>
  <si>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</si>
  <si>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</si>
  <si>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</si>
  <si>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</si>
  <si>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</si>
  <si>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</si>
  <si>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</si>
  <si>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</si>
  <si>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</si>
  <si>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</si>
  <si>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</si>
  <si>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</si>
  <si>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</si>
  <si>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</si>
  <si>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</si>
  <si>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</si>
  <si>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</si>
  <si>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</si>
  <si>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</si>
  <si>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</si>
  <si>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</si>
  <si>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</si>
  <si>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</si>
  <si>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</si>
  <si>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</si>
  <si>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</si>
  <si>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</si>
  <si>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</si>
  <si>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</si>
  <si>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</si>
  <si>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</si>
  <si>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</si>
  <si>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</si>
  <si>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</si>
  <si>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</si>
  <si>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</si>
  <si>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</si>
  <si>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</si>
  <si>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</si>
  <si>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</si>
  <si>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</si>
  <si>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</si>
  <si>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</si>
  <si>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西予市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</si>
  <si>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</si>
  <si>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</si>
  <si>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</si>
  <si>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</si>
  <si>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</si>
  <si>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</si>
  <si>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</si>
  <si>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</si>
  <si>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</si>
  <si>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</si>
  <si>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</si>
  <si>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管渠施設については、野村処理区(平成16年度供用開始）・宇和処理区(平成18年度供用開始）ともに供用から10年程度しか経過していないため、現段階では更新実績（老朽化した管渠）がない。
　しかしながら、処理場施設、マンホールポンプ施設については、平成21年度から修繕経費が毎年発生しており、今後も更新が引き続き必要となる見込みであることから、施設の長寿命化を見込んだストックマネジメント計画や経営戦略の策定など、施設のマネジメントに取り組んでいく必要がある。</t>
    <rPh sb="193" eb="195">
      <t>ケイカク</t>
    </rPh>
    <phoneticPr fontId="7"/>
  </si>
  <si>
    <t xml:space="preserve"> 「経営の健全性・効率性」を示す指標はほとんどの項目において類似団体のそれよりも悪いものとなっている。当該公共下水道事業は、一般会計繰入金に依存した財政構造となっており、今後の一般会計の財政状況によっては負担基準の見直しも予想されるため、さらなる接続率向上推進による使用料収入の増収をはかるだけでなく、「適正な使用料」の分析・検討するなどの下水道事業会計の経営改善の取り組みが必要となってくる。
　また、「老朽化の状況」を示す指標についても、現在のところ改築・更新時期が到来していないため算出できていないが、今後はストックマネジメント計画の策定等による施設の長寿命化をはかっていく必要がある。
　当該公共下水道事業については、平成32年度からの法適化を目指しており、これにより、現在県内他市町と比べても低い使用料単価を「適正な使用料単価」とするための分析・検討や接続推進対策をはじめとする経営健全化に向けた取り組みを進めていく。また、近隣施設との統廃合による適正な施設規模の維持に向けた早期検討を行うとともに、施設の長寿命化をはかっていく。</t>
    <rPh sb="24" eb="26">
      <t>コウモク</t>
    </rPh>
    <rPh sb="51" eb="53">
      <t>トウガイ</t>
    </rPh>
    <rPh sb="53" eb="55">
      <t>コウキョウ</t>
    </rPh>
    <rPh sb="55" eb="58">
      <t>ゲスイドウ</t>
    </rPh>
    <rPh sb="58" eb="60">
      <t>ジギョウ</t>
    </rPh>
    <rPh sb="62" eb="64">
      <t>イッパン</t>
    </rPh>
    <rPh sb="64" eb="66">
      <t>カイケイ</t>
    </rPh>
    <rPh sb="66" eb="68">
      <t>クリイレ</t>
    </rPh>
    <rPh sb="68" eb="69">
      <t>キン</t>
    </rPh>
    <rPh sb="70" eb="72">
      <t>イゾン</t>
    </rPh>
    <rPh sb="74" eb="76">
      <t>ザイセイ</t>
    </rPh>
    <rPh sb="76" eb="78">
      <t>コウゾウ</t>
    </rPh>
    <rPh sb="123" eb="125">
      <t>セツゾク</t>
    </rPh>
    <rPh sb="125" eb="126">
      <t>リツ</t>
    </rPh>
    <rPh sb="126" eb="128">
      <t>コウジョウ</t>
    </rPh>
    <rPh sb="128" eb="130">
      <t>スイシン</t>
    </rPh>
    <rPh sb="133" eb="136">
      <t>シヨウリョウ</t>
    </rPh>
    <rPh sb="136" eb="138">
      <t>シュウニュウ</t>
    </rPh>
    <rPh sb="139" eb="141">
      <t>ゾウシュウ</t>
    </rPh>
    <rPh sb="152" eb="154">
      <t>テキセイ</t>
    </rPh>
    <rPh sb="160" eb="162">
      <t>ブンセキ</t>
    </rPh>
    <rPh sb="163" eb="165">
      <t>ケントウ</t>
    </rPh>
    <rPh sb="255" eb="257">
      <t>コンゴ</t>
    </rPh>
    <rPh sb="268" eb="270">
      <t>ケイカク</t>
    </rPh>
    <rPh sb="271" eb="273">
      <t>サクテイ</t>
    </rPh>
    <rPh sb="273" eb="274">
      <t>トウ</t>
    </rPh>
    <rPh sb="277" eb="279">
      <t>シセツ</t>
    </rPh>
    <rPh sb="280" eb="281">
      <t>チョウ</t>
    </rPh>
    <rPh sb="281" eb="284">
      <t>ジュミョウカ</t>
    </rPh>
    <rPh sb="419" eb="421">
      <t>キンリン</t>
    </rPh>
    <rPh sb="431" eb="433">
      <t>テキセイ</t>
    </rPh>
    <rPh sb="439" eb="441">
      <t>イジ</t>
    </rPh>
    <rPh sb="442" eb="443">
      <t>ム</t>
    </rPh>
    <rPh sb="445" eb="447">
      <t>ソウキ</t>
    </rPh>
    <rPh sb="447" eb="449">
      <t>ケントウ</t>
    </rPh>
    <rPh sb="450" eb="451">
      <t>オコナ</t>
    </rPh>
    <rPh sb="457" eb="459">
      <t>シセツ</t>
    </rPh>
    <rPh sb="460" eb="461">
      <t>チョウ</t>
    </rPh>
    <rPh sb="461" eb="464">
      <t>ジュミョウカ</t>
    </rPh>
    <phoneticPr fontId="7"/>
  </si>
  <si>
    <t>【収益的収支比率】100%未満で推移しており、これは毎年度、単年度収支が赤字基調であることを示している。
　主な要因として、施設整備に係る地方債償還金が大きく影響しており、現在も施設整備中のため引き続き高額で推移していく状況である。そのうえ、総収益のうち約79%は一般会計繰入金で占められているため、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しかしながら、企業会計への移行にともない、現在の一般会計負担額の基準はさらに厳格化する必要があるため、算定対象となる残高(残高－一般会計負担額）については増加する見込みである。
【経費回収率】繰入基準について、今までは市独自の基準で算定していたが、28年度より国の基準に基づき算定することとしたため、経費回収率が大幅に増加したものである。比率が100％に満たない部分については、全額を一般会計からの繰入金で賄っている状況である。さらなる水洗化率向上を目指し、使用料収入の増収に努めると伴に、適正な使用料の分析と改定が今後必要である。
【汚水処理原価・施設利用率】
　繰入基準について、今までは市独自の基準で算定していたが、28年度より国の基準に基づき算定することとしたため、汚水処理原価が大幅に減額となったものである。平均値と比較して低い状況ではあるが、引き続き接続率の向上を推進し有収水量の増加に努めていく必要がある。　
　施設利用率については、平均値と比較して低い率となっている。これは、現在の処理水量に対して、施設能力が過大となっていることを意味していることから、早期の水洗化率向上を目指す必要がある。また、施設の処理能力や耐用年数等も踏まえ、近隣の農業集落排水施設との統廃合についても早期に検討し、適切な施設規模を維持する必要がある。
【水洗化率】２処理区のうち１処理区は整備途中であるため、比率は56%程度にとどまっている。処理区毎で見ると野村処理区(H17.3月供用開始）は61.1%、宇和処理区(H19.3月供用開始）は52.4%と、宇和処理区が伸び悩んでいる状況であり、さらなる水洗化率向上の取り組みが必要である。</t>
    <rPh sb="86" eb="88">
      <t>ゲンザイ</t>
    </rPh>
    <rPh sb="89" eb="91">
      <t>シセツ</t>
    </rPh>
    <rPh sb="91" eb="94">
      <t>セイビチュウ</t>
    </rPh>
    <rPh sb="367" eb="369">
      <t>キジュン</t>
    </rPh>
    <rPh sb="396" eb="398">
      <t>ザンダカ</t>
    </rPh>
    <rPh sb="399" eb="401">
      <t>イッパン</t>
    </rPh>
    <rPh sb="401" eb="403">
      <t>カイケイ</t>
    </rPh>
    <rPh sb="403" eb="405">
      <t>フタン</t>
    </rPh>
    <rPh sb="405" eb="406">
      <t>ガク</t>
    </rPh>
    <rPh sb="432" eb="434">
      <t>クリイレ</t>
    </rPh>
    <rPh sb="434" eb="436">
      <t>キジュン</t>
    </rPh>
    <rPh sb="441" eb="442">
      <t>イマ</t>
    </rPh>
    <rPh sb="445" eb="446">
      <t>シ</t>
    </rPh>
    <rPh sb="446" eb="448">
      <t>ドクジ</t>
    </rPh>
    <rPh sb="449" eb="451">
      <t>キジュン</t>
    </rPh>
    <rPh sb="452" eb="454">
      <t>サンテイ</t>
    </rPh>
    <rPh sb="462" eb="463">
      <t>ネン</t>
    </rPh>
    <rPh sb="463" eb="464">
      <t>ド</t>
    </rPh>
    <rPh sb="466" eb="467">
      <t>クニ</t>
    </rPh>
    <rPh sb="468" eb="470">
      <t>キジュン</t>
    </rPh>
    <rPh sb="471" eb="472">
      <t>モト</t>
    </rPh>
    <rPh sb="474" eb="476">
      <t>サンテイ</t>
    </rPh>
    <rPh sb="486" eb="488">
      <t>ケイヒ</t>
    </rPh>
    <rPh sb="488" eb="490">
      <t>カイシュウ</t>
    </rPh>
    <rPh sb="490" eb="491">
      <t>リツ</t>
    </rPh>
    <rPh sb="492" eb="494">
      <t>オオハバ</t>
    </rPh>
    <rPh sb="495" eb="497">
      <t>ゾウカ</t>
    </rPh>
    <rPh sb="544" eb="546">
      <t>ジョウキョウ</t>
    </rPh>
    <rPh sb="571" eb="573">
      <t>ゾウシュウ</t>
    </rPh>
    <rPh sb="578" eb="579">
      <t>トモ</t>
    </rPh>
    <rPh sb="591" eb="593">
      <t>カイテイ</t>
    </rPh>
    <rPh sb="674" eb="676">
      <t>オスイ</t>
    </rPh>
    <rPh sb="676" eb="678">
      <t>ショリ</t>
    </rPh>
    <rPh sb="678" eb="680">
      <t>ゲンカ</t>
    </rPh>
    <rPh sb="681" eb="683">
      <t>オオハバ</t>
    </rPh>
    <rPh sb="684" eb="685">
      <t>ゲン</t>
    </rPh>
    <rPh sb="685" eb="686">
      <t>ガク</t>
    </rPh>
    <rPh sb="704" eb="705">
      <t>ヒク</t>
    </rPh>
    <rPh sb="706" eb="708">
      <t>ジョウキョウ</t>
    </rPh>
    <rPh sb="714" eb="715">
      <t>ヒ</t>
    </rPh>
    <rPh sb="716" eb="717">
      <t>ツヅ</t>
    </rPh>
    <rPh sb="718" eb="720">
      <t>セツゾク</t>
    </rPh>
    <rPh sb="720" eb="721">
      <t>リツ</t>
    </rPh>
    <rPh sb="725" eb="727">
      <t>スイシン</t>
    </rPh>
    <rPh sb="728" eb="730">
      <t>ユウシュウ</t>
    </rPh>
    <rPh sb="730" eb="732">
      <t>スイリョウ</t>
    </rPh>
    <rPh sb="733" eb="735">
      <t>ゾウカ</t>
    </rPh>
    <rPh sb="736" eb="737">
      <t>ツト</t>
    </rPh>
    <rPh sb="741" eb="743">
      <t>ヒツヨウ</t>
    </rPh>
    <rPh sb="750" eb="752">
      <t>シセツ</t>
    </rPh>
    <rPh sb="752" eb="755">
      <t>リヨウリツ</t>
    </rPh>
    <rPh sb="761" eb="764">
      <t>ヘイキンチ</t>
    </rPh>
    <rPh sb="765" eb="767">
      <t>ヒカク</t>
    </rPh>
    <rPh sb="769" eb="770">
      <t>ヒク</t>
    </rPh>
    <rPh sb="771" eb="772">
      <t>リツ</t>
    </rPh>
    <rPh sb="783" eb="785">
      <t>ゲンザイ</t>
    </rPh>
    <rPh sb="786" eb="788">
      <t>ショリ</t>
    </rPh>
    <rPh sb="788" eb="790">
      <t>スイリョウ</t>
    </rPh>
    <rPh sb="791" eb="792">
      <t>タイ</t>
    </rPh>
    <rPh sb="795" eb="797">
      <t>シセツ</t>
    </rPh>
    <rPh sb="797" eb="799">
      <t>ノウリョク</t>
    </rPh>
    <rPh sb="800" eb="802">
      <t>カダイ</t>
    </rPh>
    <rPh sb="811" eb="813">
      <t>イミ</t>
    </rPh>
    <rPh sb="822" eb="824">
      <t>ソウキ</t>
    </rPh>
    <rPh sb="825" eb="828">
      <t>スイセンカ</t>
    </rPh>
    <rPh sb="828" eb="829">
      <t>リツ</t>
    </rPh>
    <rPh sb="829" eb="831">
      <t>コウジョウ</t>
    </rPh>
    <rPh sb="832" eb="834">
      <t>メザ</t>
    </rPh>
    <rPh sb="835" eb="837">
      <t>ヒツヨウ</t>
    </rPh>
    <rPh sb="844" eb="846">
      <t>シセツ</t>
    </rPh>
    <rPh sb="847" eb="849">
      <t>ショリ</t>
    </rPh>
    <rPh sb="849" eb="851">
      <t>ノウリョク</t>
    </rPh>
    <rPh sb="852" eb="854">
      <t>タイヨウ</t>
    </rPh>
    <rPh sb="854" eb="856">
      <t>ネンスウ</t>
    </rPh>
    <rPh sb="856" eb="857">
      <t>トウ</t>
    </rPh>
    <rPh sb="858" eb="859">
      <t>フ</t>
    </rPh>
    <rPh sb="862" eb="864">
      <t>キンリン</t>
    </rPh>
    <rPh sb="865" eb="867">
      <t>ノウギョウ</t>
    </rPh>
    <rPh sb="867" eb="869">
      <t>シュウラク</t>
    </rPh>
    <rPh sb="869" eb="871">
      <t>ハイスイ</t>
    </rPh>
    <rPh sb="871" eb="873">
      <t>シセツ</t>
    </rPh>
    <rPh sb="875" eb="878">
      <t>トウハイゴウ</t>
    </rPh>
    <rPh sb="883" eb="885">
      <t>ソウキ</t>
    </rPh>
    <rPh sb="886" eb="888">
      <t>ケントウ</t>
    </rPh>
    <rPh sb="890" eb="892">
      <t>テキセツ</t>
    </rPh>
    <rPh sb="893" eb="895">
      <t>シセツ</t>
    </rPh>
    <rPh sb="895" eb="897">
      <t>キボ</t>
    </rPh>
    <rPh sb="898" eb="900">
      <t>イジ</t>
    </rPh>
    <rPh sb="902" eb="904">
      <t>ヒツヨウ</t>
    </rPh>
    <rPh sb="1025" eb="1027">
      <t>ジョウキョウ</t>
    </rPh>
    <rPh sb="1035" eb="1038">
      <t>スイセンカ</t>
    </rPh>
    <rPh sb="1038" eb="1039">
      <t>リツ</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</si>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</sst>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
      <sz val="10"/>
      <color theme="1"/>
      <name val="ＭＳ ゴシック"/>
      <family val="3"/>
      <charset val="128"/>
    </font>
    <font>
      <sz val="7"/>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8466560"/>
        <c:axId val="2584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258466560"/>
        <c:axId val="258468480"/>
      </c:lineChart>
      <c:dateAx>
        <c:axId val="258466560"/>
        <c:scaling>
          <c:orientation val="minMax"/>
        </c:scaling>
        <c:delete val="1"/>
        <c:axPos val="b"/>
        <c:numFmt formatCode="ge" sourceLinked="1"/>
        <c:majorTickMark val="none"/>
        <c:minorTickMark val="none"/>
        <c:tickLblPos val="none"/>
        <c:crossAx val="258468480"/>
        <c:crosses val="autoZero"/>
        <c:auto val="1"/>
        <c:lblOffset val="100"/>
        <c:baseTimeUnit val="years"/>
      </c:dateAx>
      <c:valAx>
        <c:axId val="2584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4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45.06</c:v>
                </c:pt>
                <c:pt idx="1">
                  <c:v>36.68</c:v>
                </c:pt>
                <c:pt idx="2">
                  <c:v>28.46</c:v>
                </c:pt>
                <c:pt idx="3">
                  <c:v>30.68</c:v>
                </c:pt>
                <c:pt idx="4">
                  <c:v>32.590000000000003</c:v>
                </c:pt>
              </c:numCache>
            </c:numRef>
          </c:val>
        </c:ser>
        <c:dLbls>
          <c:showLegendKey val="0"/>
          <c:showVal val="0"/>
          <c:showCatName val="0"/>
          <c:showSerName val="0"/>
          <c:showPercent val="0"/>
          <c:showBubbleSize val="0"/>
        </c:dLbls>
        <c:gapWidth val="150"/>
        <c:axId val="253451264"/>
        <c:axId val="2534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253451264"/>
        <c:axId val="253461632"/>
      </c:lineChart>
      <c:dateAx>
        <c:axId val="253451264"/>
        <c:scaling>
          <c:orientation val="minMax"/>
        </c:scaling>
        <c:delete val="1"/>
        <c:axPos val="b"/>
        <c:numFmt formatCode="ge" sourceLinked="1"/>
        <c:majorTickMark val="none"/>
        <c:minorTickMark val="none"/>
        <c:tickLblPos val="none"/>
        <c:crossAx val="253461632"/>
        <c:crosses val="autoZero"/>
        <c:auto val="1"/>
        <c:lblOffset val="100"/>
        <c:baseTimeUnit val="years"/>
      </c:dateAx>
      <c:valAx>
        <c:axId val="253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50.27</c:v>
                </c:pt>
                <c:pt idx="1">
                  <c:v>50.83</c:v>
                </c:pt>
                <c:pt idx="2">
                  <c:v>52.05</c:v>
                </c:pt>
                <c:pt idx="3">
                  <c:v>55.35</c:v>
                </c:pt>
                <c:pt idx="4">
                  <c:v>56.2</c:v>
                </c:pt>
              </c:numCache>
            </c:numRef>
          </c:val>
        </c:ser>
        <c:dLbls>
          <c:showLegendKey val="0"/>
          <c:showVal val="0"/>
          <c:showCatName val="0"/>
          <c:showSerName val="0"/>
          <c:showPercent val="0"/>
          <c:showBubbleSize val="0"/>
        </c:dLbls>
        <c:gapWidth val="150"/>
        <c:axId val="253475456"/>
        <c:axId val="2534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253475456"/>
        <c:axId val="253477632"/>
      </c:lineChart>
      <c:dateAx>
        <c:axId val="253475456"/>
        <c:scaling>
          <c:orientation val="minMax"/>
        </c:scaling>
        <c:delete val="1"/>
        <c:axPos val="b"/>
        <c:numFmt formatCode="ge" sourceLinked="1"/>
        <c:majorTickMark val="none"/>
        <c:minorTickMark val="none"/>
        <c:tickLblPos val="none"/>
        <c:crossAx val="253477632"/>
        <c:crosses val="autoZero"/>
        <c:auto val="1"/>
        <c:lblOffset val="100"/>
        <c:baseTimeUnit val="years"/>
      </c:dateAx>
      <c:valAx>
        <c:axId val="2534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96.41</c:v>
                </c:pt>
                <c:pt idx="1">
                  <c:v>96.61</c:v>
                </c:pt>
                <c:pt idx="2">
                  <c:v>96.55</c:v>
                </c:pt>
                <c:pt idx="3">
                  <c:v>98.31</c:v>
                </c:pt>
                <c:pt idx="4">
                  <c:v>98.29</c:v>
                </c:pt>
              </c:numCache>
            </c:numRef>
          </c:val>
        </c:ser>
        <c:dLbls>
          <c:showLegendKey val="0"/>
          <c:showVal val="0"/>
          <c:showCatName val="0"/>
          <c:showSerName val="0"/>
          <c:showPercent val="0"/>
          <c:showBubbleSize val="0"/>
        </c:dLbls>
        <c:gapWidth val="150"/>
        <c:axId val="336286848"/>
        <c:axId val="3362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286848"/>
        <c:axId val="336289152"/>
      </c:lineChart>
      <c:dateAx>
        <c:axId val="336286848"/>
        <c:scaling>
          <c:orientation val="minMax"/>
        </c:scaling>
        <c:delete val="1"/>
        <c:axPos val="b"/>
        <c:numFmt formatCode="ge" sourceLinked="1"/>
        <c:majorTickMark val="none"/>
        <c:minorTickMark val="none"/>
        <c:tickLblPos val="none"/>
        <c:crossAx val="336289152"/>
        <c:crosses val="autoZero"/>
        <c:auto val="1"/>
        <c:lblOffset val="100"/>
        <c:baseTimeUnit val="years"/>
      </c:dateAx>
      <c:valAx>
        <c:axId val="3362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2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2449280"/>
        <c:axId val="2146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2449280"/>
        <c:axId val="214643072"/>
      </c:lineChart>
      <c:dateAx>
        <c:axId val="372449280"/>
        <c:scaling>
          <c:orientation val="minMax"/>
        </c:scaling>
        <c:delete val="1"/>
        <c:axPos val="b"/>
        <c:numFmt formatCode="ge" sourceLinked="1"/>
        <c:majorTickMark val="none"/>
        <c:minorTickMark val="none"/>
        <c:tickLblPos val="none"/>
        <c:crossAx val="214643072"/>
        <c:crosses val="autoZero"/>
        <c:auto val="1"/>
        <c:lblOffset val="100"/>
        <c:baseTimeUnit val="years"/>
      </c:dateAx>
      <c:valAx>
        <c:axId val="2146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4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697472"/>
        <c:axId val="2146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697472"/>
        <c:axId val="214699392"/>
      </c:lineChart>
      <c:dateAx>
        <c:axId val="214697472"/>
        <c:scaling>
          <c:orientation val="minMax"/>
        </c:scaling>
        <c:delete val="1"/>
        <c:axPos val="b"/>
        <c:numFmt formatCode="ge" sourceLinked="1"/>
        <c:majorTickMark val="none"/>
        <c:minorTickMark val="none"/>
        <c:tickLblPos val="none"/>
        <c:crossAx val="214699392"/>
        <c:crosses val="autoZero"/>
        <c:auto val="1"/>
        <c:lblOffset val="100"/>
        <c:baseTimeUnit val="years"/>
      </c:dateAx>
      <c:valAx>
        <c:axId val="2146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803584"/>
        <c:axId val="2148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803584"/>
        <c:axId val="214805504"/>
      </c:lineChart>
      <c:dateAx>
        <c:axId val="214803584"/>
        <c:scaling>
          <c:orientation val="minMax"/>
        </c:scaling>
        <c:delete val="1"/>
        <c:axPos val="b"/>
        <c:numFmt formatCode="ge" sourceLinked="1"/>
        <c:majorTickMark val="none"/>
        <c:minorTickMark val="none"/>
        <c:tickLblPos val="none"/>
        <c:crossAx val="214805504"/>
        <c:crosses val="autoZero"/>
        <c:auto val="1"/>
        <c:lblOffset val="100"/>
        <c:baseTimeUnit val="years"/>
      </c:dateAx>
      <c:valAx>
        <c:axId val="21480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0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942464"/>
        <c:axId val="2149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42464"/>
        <c:axId val="214944384"/>
      </c:lineChart>
      <c:dateAx>
        <c:axId val="214942464"/>
        <c:scaling>
          <c:orientation val="minMax"/>
        </c:scaling>
        <c:delete val="1"/>
        <c:axPos val="b"/>
        <c:numFmt formatCode="ge" sourceLinked="1"/>
        <c:majorTickMark val="none"/>
        <c:minorTickMark val="none"/>
        <c:tickLblPos val="none"/>
        <c:crossAx val="214944384"/>
        <c:crosses val="autoZero"/>
        <c:auto val="1"/>
        <c:lblOffset val="100"/>
        <c:baseTimeUnit val="years"/>
      </c:dateAx>
      <c:valAx>
        <c:axId val="2149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2773.68</c:v>
                </c:pt>
                <c:pt idx="1">
                  <c:v>2667.54</c:v>
                </c:pt>
                <c:pt idx="2">
                  <c:v>2443.8000000000002</c:v>
                </c:pt>
                <c:pt idx="3">
                  <c:v>2053.81</c:v>
                </c:pt>
                <c:pt idx="4">
                  <c:v>1790.14</c:v>
                </c:pt>
              </c:numCache>
            </c:numRef>
          </c:val>
        </c:ser>
        <c:dLbls>
          <c:showLegendKey val="0"/>
          <c:showVal val="0"/>
          <c:showCatName val="0"/>
          <c:showSerName val="0"/>
          <c:showPercent val="0"/>
          <c:showBubbleSize val="0"/>
        </c:dLbls>
        <c:gapWidth val="150"/>
        <c:axId val="253264256"/>
        <c:axId val="2532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253264256"/>
        <c:axId val="253266176"/>
      </c:lineChart>
      <c:dateAx>
        <c:axId val="253264256"/>
        <c:scaling>
          <c:orientation val="minMax"/>
        </c:scaling>
        <c:delete val="1"/>
        <c:axPos val="b"/>
        <c:numFmt formatCode="ge" sourceLinked="1"/>
        <c:majorTickMark val="none"/>
        <c:minorTickMark val="none"/>
        <c:tickLblPos val="none"/>
        <c:crossAx val="253266176"/>
        <c:crosses val="autoZero"/>
        <c:auto val="1"/>
        <c:lblOffset val="100"/>
        <c:baseTimeUnit val="years"/>
      </c:dateAx>
      <c:valAx>
        <c:axId val="25326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33.26</c:v>
                </c:pt>
                <c:pt idx="1">
                  <c:v>30.25</c:v>
                </c:pt>
                <c:pt idx="2">
                  <c:v>30.83</c:v>
                </c:pt>
                <c:pt idx="3">
                  <c:v>33.1</c:v>
                </c:pt>
                <c:pt idx="4">
                  <c:v>91.51</c:v>
                </c:pt>
              </c:numCache>
            </c:numRef>
          </c:val>
        </c:ser>
        <c:dLbls>
          <c:showLegendKey val="0"/>
          <c:showVal val="0"/>
          <c:showCatName val="0"/>
          <c:showSerName val="0"/>
          <c:showPercent val="0"/>
          <c:showBubbleSize val="0"/>
        </c:dLbls>
        <c:gapWidth val="150"/>
        <c:axId val="253427712"/>
        <c:axId val="2534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253427712"/>
        <c:axId val="253429632"/>
      </c:lineChart>
      <c:dateAx>
        <c:axId val="253427712"/>
        <c:scaling>
          <c:orientation val="minMax"/>
        </c:scaling>
        <c:delete val="1"/>
        <c:axPos val="b"/>
        <c:numFmt formatCode="ge" sourceLinked="1"/>
        <c:majorTickMark val="none"/>
        <c:minorTickMark val="none"/>
        <c:tickLblPos val="none"/>
        <c:crossAx val="253429632"/>
        <c:crosses val="autoZero"/>
        <c:auto val="1"/>
        <c:lblOffset val="100"/>
        <c:baseTimeUnit val="years"/>
      </c:dateAx>
      <c:valAx>
        <c:axId val="2534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397.35</c:v>
                </c:pt>
                <c:pt idx="1">
                  <c:v>443.62</c:v>
                </c:pt>
                <c:pt idx="2">
                  <c:v>440.19</c:v>
                </c:pt>
                <c:pt idx="3">
                  <c:v>415.65</c:v>
                </c:pt>
                <c:pt idx="4">
                  <c:v>150</c:v>
                </c:pt>
              </c:numCache>
            </c:numRef>
          </c:val>
        </c:ser>
        <c:dLbls>
          <c:showLegendKey val="0"/>
          <c:showVal val="0"/>
          <c:showCatName val="0"/>
          <c:showSerName val="0"/>
          <c:showPercent val="0"/>
          <c:showBubbleSize val="0"/>
        </c:dLbls>
        <c:gapWidth val="150"/>
        <c:axId val="253439360"/>
        <c:axId val="25344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253439360"/>
        <c:axId val="253441536"/>
      </c:lineChart>
      <c:dateAx>
        <c:axId val="253439360"/>
        <c:scaling>
          <c:orientation val="minMax"/>
        </c:scaling>
        <c:delete val="1"/>
        <c:axPos val="b"/>
        <c:numFmt formatCode="ge" sourceLinked="1"/>
        <c:majorTickMark val="none"/>
        <c:minorTickMark val="none"/>
        <c:tickLblPos val="none"/>
        <c:crossAx val="253441536"/>
        <c:crosses val="autoZero"/>
        <c:auto val="1"/>
        <c:lblOffset val="100"/>
        <c:baseTimeUnit val="years"/>
      </c:dateAx>
      <c:valAx>
        <c:axId val="25344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3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7" t="str">
        <f>データ!H6</f>
        <v>愛媛県　西予市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Cc3</v>
      </c>
      <c r="X8" s="84"/>
      <c r="Y8" s="84"/>
      <c r="Z8" s="84"/>
      <c r="AA8" s="84"/>
      <c r="AB8" s="84"/>
      <c r="AC8" s="84"/>
      <c r="AD8" s="85" t="s">
        <v>125</v>
      </c>
      <c r="AE8" s="85"/>
      <c r="AF8" s="85"/>
      <c r="AG8" s="85"/>
      <c r="AH8" s="85"/>
      <c r="AI8" s="85"/>
      <c r="AJ8" s="85"/>
      <c r="AK8" s="4"/>
      <c r="AL8" s="79">
        <f>データ!S6</f>
        <v>39767</v>
      </c>
      <c r="AM8" s="79"/>
      <c r="AN8" s="79"/>
      <c r="AO8" s="79"/>
      <c r="AP8" s="79"/>
      <c r="AQ8" s="79"/>
      <c r="AR8" s="79"/>
      <c r="AS8" s="79"/>
      <c r="AT8" s="78">
        <f>データ!T6</f>
        <v>514.34</v>
      </c>
      <c r="AU8" s="78"/>
      <c r="AV8" s="78"/>
      <c r="AW8" s="78"/>
      <c r="AX8" s="78"/>
      <c r="AY8" s="78"/>
      <c r="AZ8" s="78"/>
      <c r="BA8" s="78"/>
      <c r="BB8" s="78">
        <f>データ!U6</f>
        <v>77.319999999999993</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x14ac:dyDescent="0.15">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x14ac:dyDescent="0.15">
      <c r="A10" s="2"/>
      <c r="B10" s="78" t="str">
        <f>データ!N6</f>
        <v>-</v>
      </c>
      <c r="C10" s="78"/>
      <c r="D10" s="78"/>
      <c r="E10" s="78"/>
      <c r="F10" s="78"/>
      <c r="G10" s="78"/>
      <c r="H10" s="78"/>
      <c r="I10" s="78" t="str">
        <f>データ!O6</f>
        <v>該当数値なし</v>
      </c>
      <c r="J10" s="78"/>
      <c r="K10" s="78"/>
      <c r="L10" s="78"/>
      <c r="M10" s="78"/>
      <c r="N10" s="78"/>
      <c r="O10" s="78"/>
      <c r="P10" s="78">
        <f>データ!P6</f>
        <v>22.56</v>
      </c>
      <c r="Q10" s="78"/>
      <c r="R10" s="78"/>
      <c r="S10" s="78"/>
      <c r="T10" s="78"/>
      <c r="U10" s="78"/>
      <c r="V10" s="78"/>
      <c r="W10" s="78">
        <f>データ!Q6</f>
        <v>98.47</v>
      </c>
      <c r="X10" s="78"/>
      <c r="Y10" s="78"/>
      <c r="Z10" s="78"/>
      <c r="AA10" s="78"/>
      <c r="AB10" s="78"/>
      <c r="AC10" s="78"/>
      <c r="AD10" s="79">
        <f>データ!R6</f>
        <v>2510</v>
      </c>
      <c r="AE10" s="79"/>
      <c r="AF10" s="79"/>
      <c r="AG10" s="79"/>
      <c r="AH10" s="79"/>
      <c r="AI10" s="79"/>
      <c r="AJ10" s="79"/>
      <c r="AK10" s="2"/>
      <c r="AL10" s="79">
        <f>データ!V6</f>
        <v>8907</v>
      </c>
      <c r="AM10" s="79"/>
      <c r="AN10" s="79"/>
      <c r="AO10" s="79"/>
      <c r="AP10" s="79"/>
      <c r="AQ10" s="79"/>
      <c r="AR10" s="79"/>
      <c r="AS10" s="79"/>
      <c r="AT10" s="78">
        <f>データ!W6</f>
        <v>3.54</v>
      </c>
      <c r="AU10" s="78"/>
      <c r="AV10" s="78"/>
      <c r="AW10" s="78"/>
      <c r="AX10" s="78"/>
      <c r="AY10" s="78"/>
      <c r="AZ10" s="78"/>
      <c r="BA10" s="78"/>
      <c r="BB10" s="78">
        <f>データ!X6</f>
        <v>2516.1</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122</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9" t="s">
        <v>66</v>
      </c>
      <c r="I3" s="90"/>
      <c r="J3" s="90"/>
      <c r="K3" s="90"/>
      <c r="L3" s="90"/>
      <c r="M3" s="90"/>
      <c r="N3" s="90"/>
      <c r="O3" s="90"/>
      <c r="P3" s="90"/>
      <c r="Q3" s="90"/>
      <c r="R3" s="90"/>
      <c r="S3" s="90"/>
      <c r="T3" s="90"/>
      <c r="U3" s="90"/>
      <c r="V3" s="90"/>
      <c r="W3" s="90"/>
      <c r="X3" s="91"/>
      <c r="Y3" s="95" t="s">
        <v>67</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68</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69</v>
      </c>
      <c r="B4" s="30"/>
      <c r="C4" s="30"/>
      <c r="D4" s="30"/>
      <c r="E4" s="30"/>
      <c r="F4" s="30"/>
      <c r="G4" s="30"/>
      <c r="H4" s="92"/>
      <c r="I4" s="93"/>
      <c r="J4" s="93"/>
      <c r="K4" s="93"/>
      <c r="L4" s="93"/>
      <c r="M4" s="93"/>
      <c r="N4" s="93"/>
      <c r="O4" s="93"/>
      <c r="P4" s="93"/>
      <c r="Q4" s="93"/>
      <c r="R4" s="93"/>
      <c r="S4" s="93"/>
      <c r="T4" s="93"/>
      <c r="U4" s="93"/>
      <c r="V4" s="93"/>
      <c r="W4" s="93"/>
      <c r="X4" s="94"/>
      <c r="Y4" s="88" t="s">
        <v>70</v>
      </c>
      <c r="Z4" s="88"/>
      <c r="AA4" s="88"/>
      <c r="AB4" s="88"/>
      <c r="AC4" s="88"/>
      <c r="AD4" s="88"/>
      <c r="AE4" s="88"/>
      <c r="AF4" s="88"/>
      <c r="AG4" s="88"/>
      <c r="AH4" s="88"/>
      <c r="AI4" s="88"/>
      <c r="AJ4" s="88" t="s">
        <v>71</v>
      </c>
      <c r="AK4" s="88"/>
      <c r="AL4" s="88"/>
      <c r="AM4" s="88"/>
      <c r="AN4" s="88"/>
      <c r="AO4" s="88"/>
      <c r="AP4" s="88"/>
      <c r="AQ4" s="88"/>
      <c r="AR4" s="88"/>
      <c r="AS4" s="88"/>
      <c r="AT4" s="88"/>
      <c r="AU4" s="88" t="s">
        <v>72</v>
      </c>
      <c r="AV4" s="88"/>
      <c r="AW4" s="88"/>
      <c r="AX4" s="88"/>
      <c r="AY4" s="88"/>
      <c r="AZ4" s="88"/>
      <c r="BA4" s="88"/>
      <c r="BB4" s="88"/>
      <c r="BC4" s="88"/>
      <c r="BD4" s="88"/>
      <c r="BE4" s="88"/>
      <c r="BF4" s="88" t="s">
        <v>73</v>
      </c>
      <c r="BG4" s="88"/>
      <c r="BH4" s="88"/>
      <c r="BI4" s="88"/>
      <c r="BJ4" s="88"/>
      <c r="BK4" s="88"/>
      <c r="BL4" s="88"/>
      <c r="BM4" s="88"/>
      <c r="BN4" s="88"/>
      <c r="BO4" s="88"/>
      <c r="BP4" s="88"/>
      <c r="BQ4" s="88" t="s">
        <v>74</v>
      </c>
      <c r="BR4" s="88"/>
      <c r="BS4" s="88"/>
      <c r="BT4" s="88"/>
      <c r="BU4" s="88"/>
      <c r="BV4" s="88"/>
      <c r="BW4" s="88"/>
      <c r="BX4" s="88"/>
      <c r="BY4" s="88"/>
      <c r="BZ4" s="88"/>
      <c r="CA4" s="88"/>
      <c r="CB4" s="88" t="s">
        <v>75</v>
      </c>
      <c r="CC4" s="88"/>
      <c r="CD4" s="88"/>
      <c r="CE4" s="88"/>
      <c r="CF4" s="88"/>
      <c r="CG4" s="88"/>
      <c r="CH4" s="88"/>
      <c r="CI4" s="88"/>
      <c r="CJ4" s="88"/>
      <c r="CK4" s="88"/>
      <c r="CL4" s="88"/>
      <c r="CM4" s="88" t="s">
        <v>76</v>
      </c>
      <c r="CN4" s="88"/>
      <c r="CO4" s="88"/>
      <c r="CP4" s="88"/>
      <c r="CQ4" s="88"/>
      <c r="CR4" s="88"/>
      <c r="CS4" s="88"/>
      <c r="CT4" s="88"/>
      <c r="CU4" s="88"/>
      <c r="CV4" s="88"/>
      <c r="CW4" s="88"/>
      <c r="CX4" s="88" t="s">
        <v>77</v>
      </c>
      <c r="CY4" s="88"/>
      <c r="CZ4" s="88"/>
      <c r="DA4" s="88"/>
      <c r="DB4" s="88"/>
      <c r="DC4" s="88"/>
      <c r="DD4" s="88"/>
      <c r="DE4" s="88"/>
      <c r="DF4" s="88"/>
      <c r="DG4" s="88"/>
      <c r="DH4" s="88"/>
      <c r="DI4" s="88" t="s">
        <v>78</v>
      </c>
      <c r="DJ4" s="88"/>
      <c r="DK4" s="88"/>
      <c r="DL4" s="88"/>
      <c r="DM4" s="88"/>
      <c r="DN4" s="88"/>
      <c r="DO4" s="88"/>
      <c r="DP4" s="88"/>
      <c r="DQ4" s="88"/>
      <c r="DR4" s="88"/>
      <c r="DS4" s="88"/>
      <c r="DT4" s="88" t="s">
        <v>79</v>
      </c>
      <c r="DU4" s="88"/>
      <c r="DV4" s="88"/>
      <c r="DW4" s="88"/>
      <c r="DX4" s="88"/>
      <c r="DY4" s="88"/>
      <c r="DZ4" s="88"/>
      <c r="EA4" s="88"/>
      <c r="EB4" s="88"/>
      <c r="EC4" s="88"/>
      <c r="ED4" s="88"/>
      <c r="EE4" s="88" t="s">
        <v>80</v>
      </c>
      <c r="EF4" s="88"/>
      <c r="EG4" s="88"/>
      <c r="EH4" s="88"/>
      <c r="EI4" s="88"/>
      <c r="EJ4" s="88"/>
      <c r="EK4" s="88"/>
      <c r="EL4" s="88"/>
      <c r="EM4" s="88"/>
      <c r="EN4" s="88"/>
      <c r="EO4" s="88"/>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382141</v>
      </c>
      <c r="D6" s="33">
        <f t="shared" si="3"/>
        <v>47</v>
      </c>
      <c r="E6" s="33">
        <f t="shared" si="3"/>
        <v>17</v>
      </c>
      <c r="F6" s="33">
        <f t="shared" si="3"/>
        <v>1</v>
      </c>
      <c r="G6" s="33">
        <f t="shared" si="3"/>
        <v>0</v>
      </c>
      <c r="H6" s="33" t="str">
        <f t="shared" si="3"/>
        <v>愛媛県　西予市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22.56</v>
      </c>
      <c r="Q6" s="34">
        <f t="shared" si="3"/>
        <v>98.47</v>
      </c>
      <c r="R6" s="34">
        <f t="shared" si="3"/>
        <v>2510</v>
      </c>
      <c r="S6" s="34">
        <f t="shared" si="3"/>
        <v>39767</v>
      </c>
      <c r="T6" s="34">
        <f t="shared" si="3"/>
        <v>514.34</v>
      </c>
      <c r="U6" s="34">
        <f t="shared" si="3"/>
        <v>77.319999999999993</v>
      </c>
      <c r="V6" s="34">
        <f t="shared" si="3"/>
        <v>8907</v>
      </c>
      <c r="W6" s="34">
        <f t="shared" si="3"/>
        <v>3.54</v>
      </c>
      <c r="X6" s="34">
        <f t="shared" si="3"/>
        <v>2516.1</v>
      </c>
      <c r="Y6" s="35">
        <f>IF(Y7="",NA(),Y7)</f>
        <v>96.41</v>
      </c>
      <c r="Z6" s="35">
        <f t="shared" ref="Z6:AH6" si="4">IF(Z7="",NA(),Z7)</f>
        <v>96.61</v>
      </c>
      <c r="AA6" s="35">
        <f t="shared" si="4"/>
        <v>96.55</v>
      </c>
      <c r="AB6" s="35">
        <f t="shared" si="4"/>
        <v>98.31</v>
      </c>
      <c r="AC6" s="35">
        <f t="shared" si="4"/>
        <v>98.29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2773.68</v>
      </c>
      <c r="BG6" s="35">
        <f t="shared" ref="BG6:BO6" si="7">IF(BG7="",NA(),BG7)</f>
        <v>2667.54</v>
      </c>
      <c r="BH6" s="35">
        <f t="shared" si="7"/>
        <v>2443.8000000000002</v>
      </c>
      <c r="BI6" s="35">
        <f t="shared" si="7"/>
        <v>2053.81</v>
      </c>
      <c r="BJ6" s="35">
        <f t="shared" si="7"/>
        <v>1790.14</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33.26</v>
      </c>
      <c r="BR6" s="35">
        <f t="shared" ref="BR6:BZ6" si="8">IF(BR7="",NA(),BR7)</f>
        <v>30.25</v>
      </c>
      <c r="BS6" s="35">
        <f t="shared" si="8"/>
        <v>30.83</v>
      </c>
      <c r="BT6" s="35">
        <f t="shared" si="8"/>
        <v>33.1</v>
      </c>
      <c r="BU6" s="35">
        <f t="shared" si="8"/>
        <v>91.51</v>
      </c>
      <c r="BV6" s="35">
        <f t="shared" si="8"/>
        <v>57.36</v>
      </c>
      <c r="BW6" s="35">
        <f t="shared" si="8"/>
        <v>57.33</v>
      </c>
      <c r="BX6" s="35">
        <f t="shared" si="8"/>
        <v>60.78</v>
      </c>
      <c r="BY6" s="35">
        <f t="shared" si="8"/>
        <v>60.17</v>
      </c>
      <c r="BZ6" s="35">
        <f t="shared" si="8"/>
        <v>65.569999999999993</v>
      </c>
      <c r="CA6" s="34" t="str">
        <f>IF(CA7="","",IF(CA7="-","【-】","【"&amp;SUBSTITUTE(TEXT(CA7,"#,##0.00"),"-","△")&amp;"】"))</f>
        <v>【100.04】</v>
      </c>
      <c r="CB6" s="35">
        <f>IF(CB7="",NA(),CB7)</f>
        <v>397.35</v>
      </c>
      <c r="CC6" s="35">
        <f t="shared" ref="CC6:CK6" si="9">IF(CC7="",NA(),CC7)</f>
        <v>443.62</v>
      </c>
      <c r="CD6" s="35">
        <f t="shared" si="9"/>
        <v>440.19</v>
      </c>
      <c r="CE6" s="35">
        <f t="shared" si="9"/>
        <v>415.65</v>
      </c>
      <c r="CF6" s="35">
        <f t="shared" si="9"/>
        <v>150</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45.06</v>
      </c>
      <c r="CN6" s="35">
        <f t="shared" ref="CN6:CV6" si="10">IF(CN7="",NA(),CN7)</f>
        <v>36.68</v>
      </c>
      <c r="CO6" s="35">
        <f t="shared" si="10"/>
        <v>28.46</v>
      </c>
      <c r="CP6" s="35">
        <f t="shared" si="10"/>
        <v>30.68</v>
      </c>
      <c r="CQ6" s="35">
        <f t="shared" si="10"/>
        <v>32.590000000000003</v>
      </c>
      <c r="CR6" s="35">
        <f t="shared" si="10"/>
        <v>40.07</v>
      </c>
      <c r="CS6" s="35">
        <f t="shared" si="10"/>
        <v>39.92</v>
      </c>
      <c r="CT6" s="35">
        <f t="shared" si="10"/>
        <v>41.63</v>
      </c>
      <c r="CU6" s="35">
        <f t="shared" si="10"/>
        <v>44.89</v>
      </c>
      <c r="CV6" s="35">
        <f t="shared" si="10"/>
        <v>40.75</v>
      </c>
      <c r="CW6" s="34" t="str">
        <f>IF(CW7="","",IF(CW7="-","【-】","【"&amp;SUBSTITUTE(TEXT(CW7,"#,##0.00"),"-","△")&amp;"】"))</f>
        <v>【60.09】</v>
      </c>
      <c r="CX6" s="35">
        <f>IF(CX7="",NA(),CX7)</f>
        <v>50.27</v>
      </c>
      <c r="CY6" s="35">
        <f t="shared" ref="CY6:DG6" si="11">IF(CY7="",NA(),CY7)</f>
        <v>50.83</v>
      </c>
      <c r="CZ6" s="35">
        <f t="shared" si="11"/>
        <v>52.05</v>
      </c>
      <c r="DA6" s="35">
        <f t="shared" si="11"/>
        <v>55.35</v>
      </c>
      <c r="DB6" s="35">
        <f t="shared" si="11"/>
        <v>56.2</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x14ac:dyDescent="0.15">
      <c r="A7" s="28"/>
      <c r="B7" s="37">
        <v>2016</v>
      </c>
      <c r="C7" s="37">
        <v>382141</v>
      </c>
      <c r="D7" s="37">
        <v>47</v>
      </c>
      <c r="E7" s="37">
        <v>17</v>
      </c>
      <c r="F7" s="37">
        <v>1</v>
      </c>
      <c r="G7" s="37">
        <v>0</v>
      </c>
      <c r="H7" s="37" t="s">
        <v>110</v>
      </c>
      <c r="I7" s="37" t="s">
        <v>111</v>
      </c>
      <c r="J7" s="37" t="s">
        <v>112</v>
      </c>
      <c r="K7" s="37" t="s">
        <v>113</v>
      </c>
      <c r="L7" s="37" t="s">
        <v>114</v>
      </c>
      <c r="M7" s="37"/>
      <c r="N7" s="38" t="s">
        <v>115</v>
      </c>
      <c r="O7" s="38" t="s">
        <v>116</v>
      </c>
      <c r="P7" s="38">
        <v>22.56</v>
      </c>
      <c r="Q7" s="38">
        <v>98.47</v>
      </c>
      <c r="R7" s="38">
        <v>2510</v>
      </c>
      <c r="S7" s="38">
        <v>39767</v>
      </c>
      <c r="T7" s="38">
        <v>514.34</v>
      </c>
      <c r="U7" s="38">
        <v>77.319999999999993</v>
      </c>
      <c r="V7" s="38">
        <v>8907</v>
      </c>
      <c r="W7" s="38">
        <v>3.54</v>
      </c>
      <c r="X7" s="38">
        <v>2516.1</v>
      </c>
      <c r="Y7" s="38">
        <v>96.41</v>
      </c>
      <c r="Z7" s="38">
        <v>96.61</v>
      </c>
      <c r="AA7" s="38">
        <v>96.55</v>
      </c>
      <c r="AB7" s="38">
        <v>98.31</v>
      </c>
      <c r="AC7" s="38">
        <v>98.29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2773.68</v>
      </c>
      <c r="BG7" s="38">
        <v>2667.54</v>
      </c>
      <c r="BH7" s="38">
        <v>2443.8000000000002</v>
      </c>
      <c r="BI7" s="38">
        <v>2053.81</v>
      </c>
      <c r="BJ7" s="38">
        <v>1790.14</v>
      </c>
      <c r="BK7" s="38">
        <v>1574.53</v>
      </c>
      <c r="BL7" s="38">
        <v>1506.51</v>
      </c>
      <c r="BM7" s="38">
        <v>1315.67</v>
      </c>
      <c r="BN7" s="38">
        <v>1240.1600000000001</v>
      </c>
      <c r="BO7" s="38">
        <v>1193.49</v>
      </c>
      <c r="BP7" s="38">
        <v>728.3</v>
      </c>
      <c r="BQ7" s="38">
        <v>33.26</v>
      </c>
      <c r="BR7" s="38">
        <v>30.25</v>
      </c>
      <c r="BS7" s="38">
        <v>30.83</v>
      </c>
      <c r="BT7" s="38">
        <v>33.1</v>
      </c>
      <c r="BU7" s="38">
        <v>91.51</v>
      </c>
      <c r="BV7" s="38">
        <v>57.36</v>
      </c>
      <c r="BW7" s="38">
        <v>57.33</v>
      </c>
      <c r="BX7" s="38">
        <v>60.78</v>
      </c>
      <c r="BY7" s="38">
        <v>60.17</v>
      </c>
      <c r="BZ7" s="38">
        <v>65.569999999999993</v>
      </c>
      <c r="CA7" s="38">
        <v>100.04</v>
      </c>
      <c r="CB7" s="38">
        <v>397.35</v>
      </c>
      <c r="CC7" s="38">
        <v>443.62</v>
      </c>
      <c r="CD7" s="38">
        <v>440.19</v>
      </c>
      <c r="CE7" s="38">
        <v>415.65</v>
      </c>
      <c r="CF7" s="38">
        <v>150</v>
      </c>
      <c r="CG7" s="38">
        <v>279.91000000000003</v>
      </c>
      <c r="CH7" s="38">
        <v>284.52999999999997</v>
      </c>
      <c r="CI7" s="38">
        <v>276.26</v>
      </c>
      <c r="CJ7" s="38">
        <v>281.52999999999997</v>
      </c>
      <c r="CK7" s="38">
        <v>263.04000000000002</v>
      </c>
      <c r="CL7" s="38">
        <v>137.82</v>
      </c>
      <c r="CM7" s="38">
        <v>45.06</v>
      </c>
      <c r="CN7" s="38">
        <v>36.68</v>
      </c>
      <c r="CO7" s="38">
        <v>28.46</v>
      </c>
      <c r="CP7" s="38">
        <v>30.68</v>
      </c>
      <c r="CQ7" s="38">
        <v>32.590000000000003</v>
      </c>
      <c r="CR7" s="38">
        <v>40.07</v>
      </c>
      <c r="CS7" s="38">
        <v>39.92</v>
      </c>
      <c r="CT7" s="38">
        <v>41.63</v>
      </c>
      <c r="CU7" s="38">
        <v>44.89</v>
      </c>
      <c r="CV7" s="38">
        <v>40.75</v>
      </c>
      <c r="CW7" s="38">
        <v>60.09</v>
      </c>
      <c r="CX7" s="38">
        <v>50.27</v>
      </c>
      <c r="CY7" s="38">
        <v>50.83</v>
      </c>
      <c r="CZ7" s="38">
        <v>52.05</v>
      </c>
      <c r="DA7" s="38">
        <v>55.35</v>
      </c>
      <c r="DB7" s="38">
        <v>56.2</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2018-02-22T01:14:04Z</cp:lastPrinted>
  <dcterms:created xsi:type="dcterms:W3CDTF">2017-12-25T02:12:26Z</dcterms:created>
  <dcterms:modified xsi:type="dcterms:W3CDTF">2018-02-22T01:14:07Z</dcterms:modified>
</cp:coreProperties>
</file>