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onfile02\転送用フォルダ\総務部\企画財政課\◇関家　一平\Ｈ28経営比較分析表（水道課）\"/>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<sst xmlns="http://schemas.openxmlformats.org/spreadsheetml/2006/main" count="232" uniqueCount="120">
  <si>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</si>
  <si>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</si>
  <si>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</si>
  <si>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</si>
  <si>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</si>
  <si>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</si>
  <si>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</si>
  <si>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</si>
  <si>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</si>
  <si>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</si>
  <si>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</si>
  <si>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</si>
  <si>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</si>
  <si>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</si>
  <si>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</si>
  <si>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</si>
  <si>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</si>
  <si>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</si>
  <si>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</si>
  <si>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</si>
  <si>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</si>
  <si>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</si>
  <si>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</si>
  <si>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</si>
  <si>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</si>
  <si>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</si>
  <si>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</si>
  <si>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</si>
  <si>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</si>
  <si>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</si>
  <si>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</si>
  <si>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</si>
  <si>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</si>
  <si>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</si>
  <si>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</si>
  <si>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</si>
  <si>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</si>
  <si>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</si>
  <si>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</si>
  <si>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</si>
  <si>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</si>
  <si>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</si>
  <si>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</si>
  <si>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</si>
  <si>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</si>
  <si>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</si>
  <si>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</si>
  <si>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</si>
  <si>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</si>
  <si>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</si>
  <si>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</si>
  <si>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</si>
  <si>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</si>
  <si>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</si>
  <si>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</si>
  <si>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</si>
  <si>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</si>
  <si>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</si>
  <si>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</si>
  <si>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</si>
  <si>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</si>
  <si>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</si>
  <si>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</si>
  <si>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</si>
  <si>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</si>
  <si>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</si>
  <si>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</si>
  <si>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</si>
  <si>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</si>
  <si>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</si>
  <si>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</si>
  <si>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</si>
  <si>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</si>
  <si>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</si>
  <si>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</si>
  <si>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</si>
  <si>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</si>
  <si>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</si>
  <si>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</si>
  <si>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</si>
  <si>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</si>
  <si>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</si>
  <si>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</si>
  <si>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</si>
  <si>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</si>
  <si>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</si>
  <si>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</si>
  <si>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</si>
  <si>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</si>
  <si>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</si>
  <si>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</si>
  <si>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</si>
  <si>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</si>
  <si>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</si>
  <si>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</si>
  <si>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</si>
  <si>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</si>
  <si>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</si>
  <si>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</si>
  <si>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</si>
  <si>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</si>
  <si>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</si>
  <si>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</si>
  <si>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</si>
  <si>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</si>
  <si>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東温市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</si>
  <si>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</si>
  <si>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</si>
  <si>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</si>
  <si>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</si>
  <si>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</si>
  <si>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</si>
  <si>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</si>
  <si>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</si>
  <si>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</si>
  <si>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</si>
  <si>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昨年に引き続き、有形固定資産原価償却率が29.34%と同水準であり、類似団体平均46.90%に比べ大幅に下回っていることから、老朽化した施設が少ないことを表している。これは、平成11年度からの計画的な施設の改良・更新により新しい施設が多いためと考えられる。
　また、管路経年化率は0.80%で昨年と同じであり、類似団体平均12.03%を大幅に下回っていることから、法定耐用年数を超えた管路は少ないと言える。
</t>
    <rPh sb="97" eb="100">
      <t>ケイカクテキ</t>
    </rPh>
    <rPh sb="135" eb="136">
      <t>ロ</t>
    </rPh>
    <rPh sb="147" eb="149">
      <t>サクネン</t>
    </rPh>
    <rPh sb="150" eb="151">
      <t>オナ</t>
    </rPh>
    <phoneticPr fontId="7"/>
  </si>
  <si>
    <t>　経営の状況としては、計画的な施設の改良・更新が類似団体よりも進んでいることから、経常収支比率が100%を下回り、累積欠損金を抱え企業債残高対給水収益比率についても類似団体平均と比べ上回っている。
　経営改善のため、収入については平成19年度から4年ごとに料金の見直しを行っており、平成27年度までに3回の料金改定を行っている。
　支出については、人件費の削減等経営改善を行なっているが、給水人口の減少等によって水道料金収入が伸び悩んでおり、経営は厳しい状態が続いているため、今後も効率的な経営に努めていく必要がある。
　また、計画的な施設の改良・更新により、費用の7割を占める借入金の支払利息及び減価償却費の影響で、今後も累積欠損金が発生する見込みであるが、平成29年度をもって川内地区統合簡易水道事業が終了することに伴い、改善に向かう見込みである。</t>
    <rPh sb="100" eb="102">
      <t>ケイエイ</t>
    </rPh>
    <rPh sb="102" eb="104">
      <t>カイゼン</t>
    </rPh>
    <rPh sb="166" eb="168">
      <t>シシュツ</t>
    </rPh>
    <rPh sb="264" eb="267">
      <t>ケイカクテキ</t>
    </rPh>
    <rPh sb="268" eb="270">
      <t>シセツ</t>
    </rPh>
    <rPh sb="271" eb="273">
      <t>カイリョウ</t>
    </rPh>
    <rPh sb="274" eb="276">
      <t>コウシン</t>
    </rPh>
    <rPh sb="280" eb="282">
      <t>ヒヨウ</t>
    </rPh>
    <rPh sb="284" eb="285">
      <t>ワリ</t>
    </rPh>
    <rPh sb="286" eb="287">
      <t>シ</t>
    </rPh>
    <rPh sb="305" eb="307">
      <t>エイキョウ</t>
    </rPh>
    <rPh sb="309" eb="311">
      <t>コンゴ</t>
    </rPh>
    <rPh sb="312" eb="314">
      <t>ルイセキ</t>
    </rPh>
    <rPh sb="314" eb="317">
      <t>ケッソンキン</t>
    </rPh>
    <rPh sb="318" eb="320">
      <t>ハッセイ</t>
    </rPh>
    <rPh sb="322" eb="324">
      <t>ミコ</t>
    </rPh>
    <rPh sb="330" eb="332">
      <t>ヘイセイ</t>
    </rPh>
    <rPh sb="334" eb="336">
      <t>ネンド</t>
    </rPh>
    <rPh sb="340" eb="342">
      <t>カワウチ</t>
    </rPh>
    <rPh sb="342" eb="344">
      <t>チク</t>
    </rPh>
    <rPh sb="344" eb="346">
      <t>トウゴウ</t>
    </rPh>
    <rPh sb="346" eb="348">
      <t>カンイ</t>
    </rPh>
    <rPh sb="348" eb="350">
      <t>スイドウ</t>
    </rPh>
    <rPh sb="350" eb="352">
      <t>ジギョウ</t>
    </rPh>
    <rPh sb="353" eb="355">
      <t>シュウリョウ</t>
    </rPh>
    <rPh sb="360" eb="361">
      <t>トモナ</t>
    </rPh>
    <rPh sb="363" eb="365">
      <t>カイゼン</t>
    </rPh>
    <rPh sb="366" eb="367">
      <t>ム</t>
    </rPh>
    <rPh sb="369" eb="371">
      <t>ミコ</t>
    </rPh>
    <phoneticPr fontId="7"/>
  </si>
  <si>
    <t xml:space="preserve">　平成28年度末の給水人口が32,600人の水道施設を管理運営している会計で、昭和50年代に整備した水道施設を平成11年から平成28年度までの間、約190億円を投資して計画的に改良・更新を行っている。
　経営状況については、経常収支比率が過去80%台で推移しており、依然として水道料金収入等で経営に必要な経費（施設の維持管理費等）を賄うことができていない状況である。これは新しい施設の建設に伴う借入金の支払利息及び減価償却費が費用の約7割を占めているためであるが、改良・更新工事も終盤を迎えていることから、改善傾向にあると考えられる。
　流動比率については386.36%であり、昨年同様支払い能力は保たれており、類似団体平均377.63%と比較してもほぼ同水準である。
　企業債残高対給水収益比率は過去5年間2,000%台で推移しており、類似団体平均が約360%であるのに対して、大幅に上回っている。これは計画的に、老朽化した施設の改良・更新を行っている結果、投資規模が大きくなっていると言える。
　施設利用率は近年同水準にあるが、全国平均より低い水準である。今後、施設の耐震化計画・アセットマネジメント等の計画策定に取り組む予定であり、施設の統廃合・ダウンサイジング等について長期的な視点で再検討を行う予定である。
　有収率については、87.34%で平均値より少し上回っており、昨年に比べても増加している。これは施設の改良・更新により漏水の減少によるものや、大口使用者の使用量増加が影響しているものと思われる。
</t>
    <rPh sb="73" eb="74">
      <t>ヤク</t>
    </rPh>
    <rPh sb="253" eb="255">
      <t>カイゼン</t>
    </rPh>
    <rPh sb="403" eb="406">
      <t>ケイカクテキ</t>
    </rPh>
    <rPh sb="444" eb="445">
      <t>イ</t>
    </rPh>
    <rPh sb="456" eb="458">
      <t>キンネン</t>
    </rPh>
    <rPh sb="458" eb="461">
      <t>ドウスイジュン</t>
    </rPh>
    <rPh sb="466" eb="468">
      <t>ゼンコク</t>
    </rPh>
    <rPh sb="468" eb="470">
      <t>ヘイキン</t>
    </rPh>
    <rPh sb="472" eb="473">
      <t>ヒク</t>
    </rPh>
    <rPh sb="474" eb="476">
      <t>スイジュン</t>
    </rPh>
    <rPh sb="504" eb="506">
      <t>ケイカク</t>
    </rPh>
    <rPh sb="506" eb="508">
      <t>サクテイ</t>
    </rPh>
    <rPh sb="509" eb="510">
      <t>ト</t>
    </rPh>
    <rPh sb="511" eb="512">
      <t>ク</t>
    </rPh>
    <rPh sb="513" eb="515">
      <t>ヨテイ</t>
    </rPh>
    <rPh sb="519" eb="521">
      <t>シセツ</t>
    </rPh>
    <rPh sb="539" eb="542">
      <t>チョウキテキ</t>
    </rPh>
    <rPh sb="543" eb="545">
      <t>シテン</t>
    </rPh>
    <rPh sb="546" eb="549">
      <t>サイケントウ</t>
    </rPh>
    <rPh sb="550" eb="551">
      <t>オコナ</t>
    </rPh>
    <rPh sb="581" eb="582">
      <t>スコ</t>
    </rPh>
    <rPh sb="583" eb="585">
      <t>ウワマワ</t>
    </rPh>
    <rPh sb="597" eb="599">
      <t>ゾウカ</t>
    </rPh>
    <rPh sb="607" eb="609">
      <t>シセツ</t>
    </rPh>
    <rPh sb="610" eb="612">
      <t>カイリョウ</t>
    </rPh>
    <rPh sb="613" eb="615">
      <t>コウシン</t>
    </rPh>
    <rPh sb="618" eb="620">
      <t>ロウスイ</t>
    </rPh>
    <rPh sb="621" eb="623">
      <t>ゲンショウ</t>
    </rPh>
    <rPh sb="630" eb="632">
      <t>オオグチ</t>
    </rPh>
    <rPh sb="632" eb="635">
      <t>シヨウシャ</t>
    </rPh>
    <rPh sb="639" eb="641">
      <t>ゾウカ</t>
    </rPh>
    <rPh sb="642" eb="644">
      <t>エイキョウ</t>
    </rPh>
    <rPh sb="651" eb="652">
      <t>オモ</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</si>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</sst>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2.5</c:v>
                </c:pt>
                <c:pt idx="1">
                  <c:v>0.94</c:v>
                </c:pt>
                <c:pt idx="2">
                  <c:v>1.19</c:v>
                </c:pt>
                <c:pt idx="3" formatCode="#,##0.00;&quot;△&quot;#,##0.00">
                  <c:v>0</c:v>
                </c:pt>
                <c:pt idx="4" formatCode="#,##0.00;&quot;△&quot;#,##0.00">
                  <c:v>0</c:v>
                </c:pt>
              </c:numCache>
            </c:numRef>
          </c:val>
          <c:extLst>
            <c:ext xmlns:c16="http://schemas.microsoft.com/office/drawing/2014/chart" uri="{C3380CC4-5D6E-409C-BE32-E72D297353CC}">
              <c16:uniqueId val="{00000000-E261-4343-9345-FD8CFB8BD840}"/>
            </c:ext>
          </c:extLst>
        </c:ser>
        <c:dLbls>
          <c:showLegendKey val="0"/>
          <c:showVal val="0"/>
          <c:showCatName val="0"/>
          <c:showSerName val="0"/>
          <c:showPercent val="0"/>
          <c:showBubbleSize val="0"/>
        </c:dLbls>
        <c:gapWidth val="150"/>
        <c:axId val="89057536"/>
        <c:axId val="891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E261-4343-9345-FD8CFB8BD840}"/>
            </c:ext>
          </c:extLst>
        </c:ser>
        <c:dLbls>
          <c:showLegendKey val="0"/>
          <c:showVal val="0"/>
          <c:showCatName val="0"/>
          <c:showSerName val="0"/>
          <c:showPercent val="0"/>
          <c:showBubbleSize val="0"/>
        </c:dLbls>
        <c:marker val="1"/>
        <c:smooth val="0"/>
        <c:axId val="89057536"/>
        <c:axId val="89198976"/>
      </c:lineChart>
      <c:dateAx>
        <c:axId val="89057536"/>
        <c:scaling>
          <c:orientation val="minMax"/>
        </c:scaling>
        <c:delete val="1"/>
        <c:axPos val="b"/>
        <c:numFmt formatCode="ge" sourceLinked="1"/>
        <c:majorTickMark val="none"/>
        <c:minorTickMark val="none"/>
        <c:tickLblPos val="none"/>
        <c:crossAx val="89198976"/>
        <c:crosses val="autoZero"/>
        <c:auto val="1"/>
        <c:lblOffset val="100"/>
        <c:baseTimeUnit val="years"/>
      </c:dateAx>
      <c:valAx>
        <c:axId val="891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54.95</c:v>
                </c:pt>
                <c:pt idx="1">
                  <c:v>51.91</c:v>
                </c:pt>
                <c:pt idx="2">
                  <c:v>51.97</c:v>
                </c:pt>
                <c:pt idx="3">
                  <c:v>51.45</c:v>
                </c:pt>
                <c:pt idx="4">
                  <c:v>51.55</c:v>
                </c:pt>
              </c:numCache>
            </c:numRef>
          </c:val>
          <c:extLst>
            <c:ext xmlns:c16="http://schemas.microsoft.com/office/drawing/2014/chart" uri="{C3380CC4-5D6E-409C-BE32-E72D297353CC}">
              <c16:uniqueId val="{00000000-9F33-4706-A54A-EBCEB10D99E6}"/>
            </c:ext>
          </c:extLst>
        </c:ser>
        <c:dLbls>
          <c:showLegendKey val="0"/>
          <c:showVal val="0"/>
          <c:showCatName val="0"/>
          <c:showSerName val="0"/>
          <c:showPercent val="0"/>
          <c:showBubbleSize val="0"/>
        </c:dLbls>
        <c:gapWidth val="150"/>
        <c:axId val="89243008"/>
        <c:axId val="899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9F33-4706-A54A-EBCEB10D99E6}"/>
            </c:ext>
          </c:extLst>
        </c:ser>
        <c:dLbls>
          <c:showLegendKey val="0"/>
          <c:showVal val="0"/>
          <c:showCatName val="0"/>
          <c:showSerName val="0"/>
          <c:showPercent val="0"/>
          <c:showBubbleSize val="0"/>
        </c:dLbls>
        <c:marker val="1"/>
        <c:smooth val="0"/>
        <c:axId val="89243008"/>
        <c:axId val="89953792"/>
      </c:lineChart>
      <c:dateAx>
        <c:axId val="89243008"/>
        <c:scaling>
          <c:orientation val="minMax"/>
        </c:scaling>
        <c:delete val="1"/>
        <c:axPos val="b"/>
        <c:numFmt formatCode="ge" sourceLinked="1"/>
        <c:majorTickMark val="none"/>
        <c:minorTickMark val="none"/>
        <c:tickLblPos val="none"/>
        <c:crossAx val="89953792"/>
        <c:crosses val="autoZero"/>
        <c:auto val="1"/>
        <c:lblOffset val="100"/>
        <c:baseTimeUnit val="years"/>
      </c:dateAx>
      <c:valAx>
        <c:axId val="899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85.28</c:v>
                </c:pt>
                <c:pt idx="1">
                  <c:v>89.1</c:v>
                </c:pt>
                <c:pt idx="2">
                  <c:v>87.43</c:v>
                </c:pt>
                <c:pt idx="3">
                  <c:v>85.78</c:v>
                </c:pt>
                <c:pt idx="4">
                  <c:v>87.34</c:v>
                </c:pt>
              </c:numCache>
            </c:numRef>
          </c:val>
          <c:extLst>
            <c:ext xmlns:c16="http://schemas.microsoft.com/office/drawing/2014/chart" uri="{C3380CC4-5D6E-409C-BE32-E72D297353CC}">
              <c16:uniqueId val="{00000000-E78C-4966-8336-685F638BEBC6}"/>
            </c:ext>
          </c:extLst>
        </c:ser>
        <c:dLbls>
          <c:showLegendKey val="0"/>
          <c:showVal val="0"/>
          <c:showCatName val="0"/>
          <c:showSerName val="0"/>
          <c:showPercent val="0"/>
          <c:showBubbleSize val="0"/>
        </c:dLbls>
        <c:gapWidth val="150"/>
        <c:axId val="89435136"/>
        <c:axId val="899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E78C-4966-8336-685F638BEBC6}"/>
            </c:ext>
          </c:extLst>
        </c:ser>
        <c:dLbls>
          <c:showLegendKey val="0"/>
          <c:showVal val="0"/>
          <c:showCatName val="0"/>
          <c:showSerName val="0"/>
          <c:showPercent val="0"/>
          <c:showBubbleSize val="0"/>
        </c:dLbls>
        <c:marker val="1"/>
        <c:smooth val="0"/>
        <c:axId val="89435136"/>
        <c:axId val="89973888"/>
      </c:lineChart>
      <c:dateAx>
        <c:axId val="89435136"/>
        <c:scaling>
          <c:orientation val="minMax"/>
        </c:scaling>
        <c:delete val="1"/>
        <c:axPos val="b"/>
        <c:numFmt formatCode="ge" sourceLinked="1"/>
        <c:majorTickMark val="none"/>
        <c:minorTickMark val="none"/>
        <c:tickLblPos val="none"/>
        <c:crossAx val="89973888"/>
        <c:crosses val="autoZero"/>
        <c:auto val="1"/>
        <c:lblOffset val="100"/>
        <c:baseTimeUnit val="years"/>
      </c:dateAx>
      <c:valAx>
        <c:axId val="899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82.5</c:v>
                </c:pt>
                <c:pt idx="1">
                  <c:v>80.040000000000006</c:v>
                </c:pt>
                <c:pt idx="2">
                  <c:v>83.9</c:v>
                </c:pt>
                <c:pt idx="3">
                  <c:v>85.64</c:v>
                </c:pt>
                <c:pt idx="4">
                  <c:v>85.72</c:v>
                </c:pt>
              </c:numCache>
            </c:numRef>
          </c:val>
          <c:extLst>
            <c:ext xmlns:c16="http://schemas.microsoft.com/office/drawing/2014/chart" uri="{C3380CC4-5D6E-409C-BE32-E72D297353CC}">
              <c16:uniqueId val="{00000000-A733-41A6-B06C-91E9C8D2B4D2}"/>
            </c:ext>
          </c:extLst>
        </c:ser>
        <c:dLbls>
          <c:showLegendKey val="0"/>
          <c:showVal val="0"/>
          <c:showCatName val="0"/>
          <c:showSerName val="0"/>
          <c:showPercent val="0"/>
          <c:showBubbleSize val="0"/>
        </c:dLbls>
        <c:gapWidth val="150"/>
        <c:axId val="89220992"/>
        <c:axId val="8922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A733-41A6-B06C-91E9C8D2B4D2}"/>
            </c:ext>
          </c:extLst>
        </c:ser>
        <c:dLbls>
          <c:showLegendKey val="0"/>
          <c:showVal val="0"/>
          <c:showCatName val="0"/>
          <c:showSerName val="0"/>
          <c:showPercent val="0"/>
          <c:showBubbleSize val="0"/>
        </c:dLbls>
        <c:marker val="1"/>
        <c:smooth val="0"/>
        <c:axId val="89220992"/>
        <c:axId val="89223168"/>
      </c:lineChart>
      <c:dateAx>
        <c:axId val="89220992"/>
        <c:scaling>
          <c:orientation val="minMax"/>
        </c:scaling>
        <c:delete val="1"/>
        <c:axPos val="b"/>
        <c:numFmt formatCode="ge" sourceLinked="1"/>
        <c:majorTickMark val="none"/>
        <c:minorTickMark val="none"/>
        <c:tickLblPos val="none"/>
        <c:crossAx val="89223168"/>
        <c:crosses val="autoZero"/>
        <c:auto val="1"/>
        <c:lblOffset val="100"/>
        <c:baseTimeUnit val="years"/>
      </c:dateAx>
      <c:valAx>
        <c:axId val="8922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20.72</c:v>
                </c:pt>
                <c:pt idx="1">
                  <c:v>18.95</c:v>
                </c:pt>
                <c:pt idx="2">
                  <c:v>26</c:v>
                </c:pt>
                <c:pt idx="3">
                  <c:v>27.65</c:v>
                </c:pt>
                <c:pt idx="4">
                  <c:v>29.34</c:v>
                </c:pt>
              </c:numCache>
            </c:numRef>
          </c:val>
          <c:extLst>
            <c:ext xmlns:c16="http://schemas.microsoft.com/office/drawing/2014/chart" uri="{C3380CC4-5D6E-409C-BE32-E72D297353CC}">
              <c16:uniqueId val="{00000000-51D9-4CB1-8AA3-403C9A1076C4}"/>
            </c:ext>
          </c:extLst>
        </c:ser>
        <c:dLbls>
          <c:showLegendKey val="0"/>
          <c:showVal val="0"/>
          <c:showCatName val="0"/>
          <c:showSerName val="0"/>
          <c:showPercent val="0"/>
          <c:showBubbleSize val="0"/>
        </c:dLbls>
        <c:gapWidth val="150"/>
        <c:axId val="89257472"/>
        <c:axId val="892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51D9-4CB1-8AA3-403C9A1076C4}"/>
            </c:ext>
          </c:extLst>
        </c:ser>
        <c:dLbls>
          <c:showLegendKey val="0"/>
          <c:showVal val="0"/>
          <c:showCatName val="0"/>
          <c:showSerName val="0"/>
          <c:showPercent val="0"/>
          <c:showBubbleSize val="0"/>
        </c:dLbls>
        <c:marker val="1"/>
        <c:smooth val="0"/>
        <c:axId val="89257472"/>
        <c:axId val="89259392"/>
      </c:lineChart>
      <c:dateAx>
        <c:axId val="89257472"/>
        <c:scaling>
          <c:orientation val="minMax"/>
        </c:scaling>
        <c:delete val="1"/>
        <c:axPos val="b"/>
        <c:numFmt formatCode="ge" sourceLinked="1"/>
        <c:majorTickMark val="none"/>
        <c:minorTickMark val="none"/>
        <c:tickLblPos val="none"/>
        <c:crossAx val="89259392"/>
        <c:crosses val="autoZero"/>
        <c:auto val="1"/>
        <c:lblOffset val="100"/>
        <c:baseTimeUnit val="years"/>
      </c:dateAx>
      <c:valAx>
        <c:axId val="892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0.37</c:v>
                </c:pt>
                <c:pt idx="3" formatCode="#,##0.00;&quot;△&quot;#,##0.00;&quot;-&quot;">
                  <c:v>0.8</c:v>
                </c:pt>
                <c:pt idx="4" formatCode="#,##0.00;&quot;△&quot;#,##0.00;&quot;-&quot;">
                  <c:v>0.8</c:v>
                </c:pt>
              </c:numCache>
            </c:numRef>
          </c:val>
          <c:extLst>
            <c:ext xmlns:c16="http://schemas.microsoft.com/office/drawing/2014/chart" uri="{C3380CC4-5D6E-409C-BE32-E72D297353CC}">
              <c16:uniqueId val="{00000000-C0AB-4510-92BE-C9FB163B523A}"/>
            </c:ext>
          </c:extLst>
        </c:ser>
        <c:dLbls>
          <c:showLegendKey val="0"/>
          <c:showVal val="0"/>
          <c:showCatName val="0"/>
          <c:showSerName val="0"/>
          <c:showPercent val="0"/>
          <c:showBubbleSize val="0"/>
        </c:dLbls>
        <c:gapWidth val="150"/>
        <c:axId val="89416832"/>
        <c:axId val="894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C0AB-4510-92BE-C9FB163B523A}"/>
            </c:ext>
          </c:extLst>
        </c:ser>
        <c:dLbls>
          <c:showLegendKey val="0"/>
          <c:showVal val="0"/>
          <c:showCatName val="0"/>
          <c:showSerName val="0"/>
          <c:showPercent val="0"/>
          <c:showBubbleSize val="0"/>
        </c:dLbls>
        <c:marker val="1"/>
        <c:smooth val="0"/>
        <c:axId val="89416832"/>
        <c:axId val="89418752"/>
      </c:lineChart>
      <c:dateAx>
        <c:axId val="89416832"/>
        <c:scaling>
          <c:orientation val="minMax"/>
        </c:scaling>
        <c:delete val="1"/>
        <c:axPos val="b"/>
        <c:numFmt formatCode="ge" sourceLinked="1"/>
        <c:majorTickMark val="none"/>
        <c:minorTickMark val="none"/>
        <c:tickLblPos val="none"/>
        <c:crossAx val="89418752"/>
        <c:crosses val="autoZero"/>
        <c:auto val="1"/>
        <c:lblOffset val="100"/>
        <c:baseTimeUnit val="years"/>
      </c:dateAx>
      <c:valAx>
        <c:axId val="894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173.67</c:v>
                </c:pt>
                <c:pt idx="1">
                  <c:v>280.62</c:v>
                </c:pt>
                <c:pt idx="2">
                  <c:v>88.72</c:v>
                </c:pt>
                <c:pt idx="3">
                  <c:v>114.28</c:v>
                </c:pt>
                <c:pt idx="4">
                  <c:v>137.12</c:v>
                </c:pt>
              </c:numCache>
            </c:numRef>
          </c:val>
          <c:extLst>
            <c:ext xmlns:c16="http://schemas.microsoft.com/office/drawing/2014/chart" uri="{C3380CC4-5D6E-409C-BE32-E72D297353CC}">
              <c16:uniqueId val="{00000000-8CA1-4A36-A921-E2B512623307}"/>
            </c:ext>
          </c:extLst>
        </c:ser>
        <c:dLbls>
          <c:showLegendKey val="0"/>
          <c:showVal val="0"/>
          <c:showCatName val="0"/>
          <c:showSerName val="0"/>
          <c:showPercent val="0"/>
          <c:showBubbleSize val="0"/>
        </c:dLbls>
        <c:gapWidth val="150"/>
        <c:axId val="89449600"/>
        <c:axId val="894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8CA1-4A36-A921-E2B512623307}"/>
            </c:ext>
          </c:extLst>
        </c:ser>
        <c:dLbls>
          <c:showLegendKey val="0"/>
          <c:showVal val="0"/>
          <c:showCatName val="0"/>
          <c:showSerName val="0"/>
          <c:showPercent val="0"/>
          <c:showBubbleSize val="0"/>
        </c:dLbls>
        <c:marker val="1"/>
        <c:smooth val="0"/>
        <c:axId val="89449600"/>
        <c:axId val="89451520"/>
      </c:lineChart>
      <c:dateAx>
        <c:axId val="89449600"/>
        <c:scaling>
          <c:orientation val="minMax"/>
        </c:scaling>
        <c:delete val="1"/>
        <c:axPos val="b"/>
        <c:numFmt formatCode="ge" sourceLinked="1"/>
        <c:majorTickMark val="none"/>
        <c:minorTickMark val="none"/>
        <c:tickLblPos val="none"/>
        <c:crossAx val="89451520"/>
        <c:crosses val="autoZero"/>
        <c:auto val="1"/>
        <c:lblOffset val="100"/>
        <c:baseTimeUnit val="years"/>
      </c:dateAx>
      <c:valAx>
        <c:axId val="8945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2970.58</c:v>
                </c:pt>
                <c:pt idx="1">
                  <c:v>650.39</c:v>
                </c:pt>
                <c:pt idx="2">
                  <c:v>311.33</c:v>
                </c:pt>
                <c:pt idx="3">
                  <c:v>312.07</c:v>
                </c:pt>
                <c:pt idx="4">
                  <c:v>386.36</c:v>
                </c:pt>
              </c:numCache>
            </c:numRef>
          </c:val>
          <c:extLst>
            <c:ext xmlns:c16="http://schemas.microsoft.com/office/drawing/2014/chart" uri="{C3380CC4-5D6E-409C-BE32-E72D297353CC}">
              <c16:uniqueId val="{00000000-BBA0-469E-B729-E5B4554285BA}"/>
            </c:ext>
          </c:extLst>
        </c:ser>
        <c:dLbls>
          <c:showLegendKey val="0"/>
          <c:showVal val="0"/>
          <c:showCatName val="0"/>
          <c:showSerName val="0"/>
          <c:showPercent val="0"/>
          <c:showBubbleSize val="0"/>
        </c:dLbls>
        <c:gapWidth val="150"/>
        <c:axId val="89744128"/>
        <c:axId val="897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BBA0-469E-B729-E5B4554285BA}"/>
            </c:ext>
          </c:extLst>
        </c:ser>
        <c:dLbls>
          <c:showLegendKey val="0"/>
          <c:showVal val="0"/>
          <c:showCatName val="0"/>
          <c:showSerName val="0"/>
          <c:showPercent val="0"/>
          <c:showBubbleSize val="0"/>
        </c:dLbls>
        <c:marker val="1"/>
        <c:smooth val="0"/>
        <c:axId val="89744128"/>
        <c:axId val="89746048"/>
      </c:lineChart>
      <c:dateAx>
        <c:axId val="89744128"/>
        <c:scaling>
          <c:orientation val="minMax"/>
        </c:scaling>
        <c:delete val="1"/>
        <c:axPos val="b"/>
        <c:numFmt formatCode="ge" sourceLinked="1"/>
        <c:majorTickMark val="none"/>
        <c:minorTickMark val="none"/>
        <c:tickLblPos val="none"/>
        <c:crossAx val="89746048"/>
        <c:crosses val="autoZero"/>
        <c:auto val="1"/>
        <c:lblOffset val="100"/>
        <c:baseTimeUnit val="years"/>
      </c:dateAx>
      <c:valAx>
        <c:axId val="8974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2070.2199999999998</c:v>
                </c:pt>
                <c:pt idx="1">
                  <c:v>2122.5700000000002</c:v>
                </c:pt>
                <c:pt idx="2">
                  <c:v>2162.37</c:v>
                </c:pt>
                <c:pt idx="3">
                  <c:v>2173.9299999999998</c:v>
                </c:pt>
                <c:pt idx="4">
                  <c:v>2076.11</c:v>
                </c:pt>
              </c:numCache>
            </c:numRef>
          </c:val>
          <c:extLst>
            <c:ext xmlns:c16="http://schemas.microsoft.com/office/drawing/2014/chart" uri="{C3380CC4-5D6E-409C-BE32-E72D297353CC}">
              <c16:uniqueId val="{00000000-5703-4595-A844-942381E0AD00}"/>
            </c:ext>
          </c:extLst>
        </c:ser>
        <c:dLbls>
          <c:showLegendKey val="0"/>
          <c:showVal val="0"/>
          <c:showCatName val="0"/>
          <c:showSerName val="0"/>
          <c:showPercent val="0"/>
          <c:showBubbleSize val="0"/>
        </c:dLbls>
        <c:gapWidth val="150"/>
        <c:axId val="89768320"/>
        <c:axId val="897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5703-4595-A844-942381E0AD00}"/>
            </c:ext>
          </c:extLst>
        </c:ser>
        <c:dLbls>
          <c:showLegendKey val="0"/>
          <c:showVal val="0"/>
          <c:showCatName val="0"/>
          <c:showSerName val="0"/>
          <c:showPercent val="0"/>
          <c:showBubbleSize val="0"/>
        </c:dLbls>
        <c:marker val="1"/>
        <c:smooth val="0"/>
        <c:axId val="89768320"/>
        <c:axId val="89770240"/>
      </c:lineChart>
      <c:dateAx>
        <c:axId val="89768320"/>
        <c:scaling>
          <c:orientation val="minMax"/>
        </c:scaling>
        <c:delete val="1"/>
        <c:axPos val="b"/>
        <c:numFmt formatCode="ge" sourceLinked="1"/>
        <c:majorTickMark val="none"/>
        <c:minorTickMark val="none"/>
        <c:tickLblPos val="none"/>
        <c:crossAx val="89770240"/>
        <c:crosses val="autoZero"/>
        <c:auto val="1"/>
        <c:lblOffset val="100"/>
        <c:baseTimeUnit val="years"/>
      </c:dateAx>
      <c:valAx>
        <c:axId val="8977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65.23</c:v>
                </c:pt>
                <c:pt idx="1">
                  <c:v>63.36</c:v>
                </c:pt>
                <c:pt idx="2">
                  <c:v>63.79</c:v>
                </c:pt>
                <c:pt idx="3">
                  <c:v>65.459999999999994</c:v>
                </c:pt>
                <c:pt idx="4">
                  <c:v>66.22</c:v>
                </c:pt>
              </c:numCache>
            </c:numRef>
          </c:val>
          <c:extLst>
            <c:ext xmlns:c16="http://schemas.microsoft.com/office/drawing/2014/chart" uri="{C3380CC4-5D6E-409C-BE32-E72D297353CC}">
              <c16:uniqueId val="{00000000-16BC-419F-8764-26CB6AA6DFEC}"/>
            </c:ext>
          </c:extLst>
        </c:ser>
        <c:dLbls>
          <c:showLegendKey val="0"/>
          <c:showVal val="0"/>
          <c:showCatName val="0"/>
          <c:showSerName val="0"/>
          <c:showPercent val="0"/>
          <c:showBubbleSize val="0"/>
        </c:dLbls>
        <c:gapWidth val="150"/>
        <c:axId val="89812992"/>
        <c:axId val="898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16BC-419F-8764-26CB6AA6DFEC}"/>
            </c:ext>
          </c:extLst>
        </c:ser>
        <c:dLbls>
          <c:showLegendKey val="0"/>
          <c:showVal val="0"/>
          <c:showCatName val="0"/>
          <c:showSerName val="0"/>
          <c:showPercent val="0"/>
          <c:showBubbleSize val="0"/>
        </c:dLbls>
        <c:marker val="1"/>
        <c:smooth val="0"/>
        <c:axId val="89812992"/>
        <c:axId val="89814912"/>
      </c:lineChart>
      <c:dateAx>
        <c:axId val="89812992"/>
        <c:scaling>
          <c:orientation val="minMax"/>
        </c:scaling>
        <c:delete val="1"/>
        <c:axPos val="b"/>
        <c:numFmt formatCode="ge" sourceLinked="1"/>
        <c:majorTickMark val="none"/>
        <c:minorTickMark val="none"/>
        <c:tickLblPos val="none"/>
        <c:crossAx val="89814912"/>
        <c:crosses val="autoZero"/>
        <c:auto val="1"/>
        <c:lblOffset val="100"/>
        <c:baseTimeUnit val="years"/>
      </c:dateAx>
      <c:valAx>
        <c:axId val="898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223.39</c:v>
                </c:pt>
                <c:pt idx="1">
                  <c:v>228.93</c:v>
                </c:pt>
                <c:pt idx="2">
                  <c:v>226.78</c:v>
                </c:pt>
                <c:pt idx="3">
                  <c:v>226.22</c:v>
                </c:pt>
                <c:pt idx="4">
                  <c:v>226.34</c:v>
                </c:pt>
              </c:numCache>
            </c:numRef>
          </c:val>
          <c:extLst>
            <c:ext xmlns:c16="http://schemas.microsoft.com/office/drawing/2014/chart" uri="{C3380CC4-5D6E-409C-BE32-E72D297353CC}">
              <c16:uniqueId val="{00000000-F96C-41F9-A259-6B65B41541B5}"/>
            </c:ext>
          </c:extLst>
        </c:ser>
        <c:dLbls>
          <c:showLegendKey val="0"/>
          <c:showVal val="0"/>
          <c:showCatName val="0"/>
          <c:showSerName val="0"/>
          <c:showPercent val="0"/>
          <c:showBubbleSize val="0"/>
        </c:dLbls>
        <c:gapWidth val="150"/>
        <c:axId val="89845120"/>
        <c:axId val="898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F96C-41F9-A259-6B65B41541B5}"/>
            </c:ext>
          </c:extLst>
        </c:ser>
        <c:dLbls>
          <c:showLegendKey val="0"/>
          <c:showVal val="0"/>
          <c:showCatName val="0"/>
          <c:showSerName val="0"/>
          <c:showPercent val="0"/>
          <c:showBubbleSize val="0"/>
        </c:dLbls>
        <c:marker val="1"/>
        <c:smooth val="0"/>
        <c:axId val="89845120"/>
        <c:axId val="89847296"/>
      </c:lineChart>
      <c:dateAx>
        <c:axId val="89845120"/>
        <c:scaling>
          <c:orientation val="minMax"/>
        </c:scaling>
        <c:delete val="1"/>
        <c:axPos val="b"/>
        <c:numFmt formatCode="ge" sourceLinked="1"/>
        <c:majorTickMark val="none"/>
        <c:minorTickMark val="none"/>
        <c:tickLblPos val="none"/>
        <c:crossAx val="89847296"/>
        <c:crosses val="autoZero"/>
        <c:auto val="1"/>
        <c:lblOffset val="100"/>
        <c:baseTimeUnit val="years"/>
      </c:dateAx>
      <c:valAx>
        <c:axId val="898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91" t="s">
        <v>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row>
    <row r="3" spans="1:78" ht="9.75" customHeight="1">
      <c r="A3" s="2"/>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row>
    <row r="4" spans="1:78" ht="9.75" customHeight="1">
      <c r="A4" s="2"/>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92" t="str">
        <f>データ!H6</f>
        <v>愛媛県　東温市</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3"/>
      <c r="AE6" s="93"/>
      <c r="AF6" s="93"/>
      <c r="AG6" s="93"/>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5"/>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4"/>
      <c r="BK7" s="4"/>
      <c r="BL7" s="6" t="s">
        <v>9</v>
      </c>
      <c r="BM7" s="7"/>
      <c r="BN7" s="7"/>
      <c r="BO7" s="7"/>
      <c r="BP7" s="7"/>
      <c r="BQ7" s="7"/>
      <c r="BR7" s="7"/>
      <c r="BS7" s="7"/>
      <c r="BT7" s="7"/>
      <c r="BU7" s="7"/>
      <c r="BV7" s="7"/>
      <c r="BW7" s="7"/>
      <c r="BX7" s="7"/>
      <c r="BY7" s="8"/>
    </row>
    <row r="8" spans="1:78" ht="18.75" customHeight="1">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A5</v>
      </c>
      <c r="X8" s="89"/>
      <c r="Y8" s="89"/>
      <c r="Z8" s="89"/>
      <c r="AA8" s="89"/>
      <c r="AB8" s="89"/>
      <c r="AC8" s="89"/>
      <c r="AD8" s="90" t="s">
        <v>119</v>
      </c>
      <c r="AE8" s="90"/>
      <c r="AF8" s="90"/>
      <c r="AG8" s="90"/>
      <c r="AH8" s="90"/>
      <c r="AI8" s="90"/>
      <c r="AJ8" s="90"/>
      <c r="AK8" s="5"/>
      <c r="AL8" s="77">
        <f>データ!$R$6</f>
        <v>33586</v>
      </c>
      <c r="AM8" s="77"/>
      <c r="AN8" s="77"/>
      <c r="AO8" s="77"/>
      <c r="AP8" s="77"/>
      <c r="AQ8" s="77"/>
      <c r="AR8" s="77"/>
      <c r="AS8" s="77"/>
      <c r="AT8" s="73">
        <f>データ!$S$6</f>
        <v>211.3</v>
      </c>
      <c r="AU8" s="74"/>
      <c r="AV8" s="74"/>
      <c r="AW8" s="74"/>
      <c r="AX8" s="74"/>
      <c r="AY8" s="74"/>
      <c r="AZ8" s="74"/>
      <c r="BA8" s="74"/>
      <c r="BB8" s="76">
        <f>データ!$T$6</f>
        <v>158.94999999999999</v>
      </c>
      <c r="BC8" s="76"/>
      <c r="BD8" s="76"/>
      <c r="BE8" s="76"/>
      <c r="BF8" s="76"/>
      <c r="BG8" s="76"/>
      <c r="BH8" s="76"/>
      <c r="BI8" s="76"/>
      <c r="BJ8" s="4"/>
      <c r="BK8" s="4"/>
      <c r="BL8" s="80" t="s">
        <v>10</v>
      </c>
      <c r="BM8" s="81"/>
      <c r="BN8" s="9" t="s">
        <v>11</v>
      </c>
      <c r="BO8" s="10"/>
      <c r="BP8" s="10"/>
      <c r="BQ8" s="10"/>
      <c r="BR8" s="10"/>
      <c r="BS8" s="10"/>
      <c r="BT8" s="10"/>
      <c r="BU8" s="10"/>
      <c r="BV8" s="10"/>
      <c r="BW8" s="10"/>
      <c r="BX8" s="10"/>
      <c r="BY8" s="11"/>
    </row>
    <row r="9" spans="1:78" ht="18.75" customHeight="1">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5"/>
      <c r="AI9" s="5"/>
      <c r="AJ9" s="5"/>
      <c r="AK9" s="5"/>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4"/>
      <c r="BK9" s="4"/>
      <c r="BL9" s="71" t="s">
        <v>19</v>
      </c>
      <c r="BM9" s="72"/>
      <c r="BN9" s="12" t="s">
        <v>20</v>
      </c>
      <c r="BO9" s="13"/>
      <c r="BP9" s="13"/>
      <c r="BQ9" s="13"/>
      <c r="BR9" s="13"/>
      <c r="BS9" s="13"/>
      <c r="BT9" s="13"/>
      <c r="BU9" s="13"/>
      <c r="BV9" s="13"/>
      <c r="BW9" s="13"/>
      <c r="BX9" s="13"/>
      <c r="BY9" s="14"/>
    </row>
    <row r="10" spans="1:78" ht="18.75" customHeight="1">
      <c r="A10" s="2"/>
      <c r="B10" s="73" t="str">
        <f>データ!$N$6</f>
        <v>-</v>
      </c>
      <c r="C10" s="74"/>
      <c r="D10" s="74"/>
      <c r="E10" s="74"/>
      <c r="F10" s="74"/>
      <c r="G10" s="74"/>
      <c r="H10" s="74"/>
      <c r="I10" s="73">
        <f>データ!$O$6</f>
        <v>38.43</v>
      </c>
      <c r="J10" s="74"/>
      <c r="K10" s="74"/>
      <c r="L10" s="74"/>
      <c r="M10" s="74"/>
      <c r="N10" s="74"/>
      <c r="O10" s="75"/>
      <c r="P10" s="76">
        <f>データ!$P$6</f>
        <v>97.33</v>
      </c>
      <c r="Q10" s="76"/>
      <c r="R10" s="76"/>
      <c r="S10" s="76"/>
      <c r="T10" s="76"/>
      <c r="U10" s="76"/>
      <c r="V10" s="76"/>
      <c r="W10" s="77">
        <f>データ!$Q$6</f>
        <v>2520</v>
      </c>
      <c r="X10" s="77"/>
      <c r="Y10" s="77"/>
      <c r="Z10" s="77"/>
      <c r="AA10" s="77"/>
      <c r="AB10" s="77"/>
      <c r="AC10" s="77"/>
      <c r="AD10" s="2"/>
      <c r="AE10" s="2"/>
      <c r="AF10" s="2"/>
      <c r="AG10" s="2"/>
      <c r="AH10" s="5"/>
      <c r="AI10" s="5"/>
      <c r="AJ10" s="5"/>
      <c r="AK10" s="5"/>
      <c r="AL10" s="77">
        <f>データ!$U$6</f>
        <v>32600</v>
      </c>
      <c r="AM10" s="77"/>
      <c r="AN10" s="77"/>
      <c r="AO10" s="77"/>
      <c r="AP10" s="77"/>
      <c r="AQ10" s="77"/>
      <c r="AR10" s="77"/>
      <c r="AS10" s="77"/>
      <c r="AT10" s="73">
        <f>データ!$V$6</f>
        <v>36.5</v>
      </c>
      <c r="AU10" s="74"/>
      <c r="AV10" s="74"/>
      <c r="AW10" s="74"/>
      <c r="AX10" s="74"/>
      <c r="AY10" s="74"/>
      <c r="AZ10" s="74"/>
      <c r="BA10" s="74"/>
      <c r="BB10" s="76">
        <f>データ!$W$6</f>
        <v>893.15</v>
      </c>
      <c r="BC10" s="76"/>
      <c r="BD10" s="76"/>
      <c r="BE10" s="76"/>
      <c r="BF10" s="76"/>
      <c r="BG10" s="76"/>
      <c r="BH10" s="76"/>
      <c r="BI10" s="76"/>
      <c r="BJ10" s="2"/>
      <c r="BK10" s="2"/>
      <c r="BL10" s="78" t="s">
        <v>21</v>
      </c>
      <c r="BM10" s="79"/>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8" t="s">
        <v>118</v>
      </c>
      <c r="BM16" s="69"/>
      <c r="BN16" s="69"/>
      <c r="BO16" s="69"/>
      <c r="BP16" s="69"/>
      <c r="BQ16" s="69"/>
      <c r="BR16" s="69"/>
      <c r="BS16" s="69"/>
      <c r="BT16" s="69"/>
      <c r="BU16" s="69"/>
      <c r="BV16" s="69"/>
      <c r="BW16" s="69"/>
      <c r="BX16" s="69"/>
      <c r="BY16" s="69"/>
      <c r="BZ16" s="70"/>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8"/>
      <c r="BM17" s="69"/>
      <c r="BN17" s="69"/>
      <c r="BO17" s="69"/>
      <c r="BP17" s="69"/>
      <c r="BQ17" s="69"/>
      <c r="BR17" s="69"/>
      <c r="BS17" s="69"/>
      <c r="BT17" s="69"/>
      <c r="BU17" s="69"/>
      <c r="BV17" s="69"/>
      <c r="BW17" s="69"/>
      <c r="BX17" s="69"/>
      <c r="BY17" s="69"/>
      <c r="BZ17" s="70"/>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8"/>
      <c r="BM18" s="69"/>
      <c r="BN18" s="69"/>
      <c r="BO18" s="69"/>
      <c r="BP18" s="69"/>
      <c r="BQ18" s="69"/>
      <c r="BR18" s="69"/>
      <c r="BS18" s="69"/>
      <c r="BT18" s="69"/>
      <c r="BU18" s="69"/>
      <c r="BV18" s="69"/>
      <c r="BW18" s="69"/>
      <c r="BX18" s="69"/>
      <c r="BY18" s="69"/>
      <c r="BZ18" s="70"/>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8"/>
      <c r="BM19" s="69"/>
      <c r="BN19" s="69"/>
      <c r="BO19" s="69"/>
      <c r="BP19" s="69"/>
      <c r="BQ19" s="69"/>
      <c r="BR19" s="69"/>
      <c r="BS19" s="69"/>
      <c r="BT19" s="69"/>
      <c r="BU19" s="69"/>
      <c r="BV19" s="69"/>
      <c r="BW19" s="69"/>
      <c r="BX19" s="69"/>
      <c r="BY19" s="69"/>
      <c r="BZ19" s="70"/>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8"/>
      <c r="BM20" s="69"/>
      <c r="BN20" s="69"/>
      <c r="BO20" s="69"/>
      <c r="BP20" s="69"/>
      <c r="BQ20" s="69"/>
      <c r="BR20" s="69"/>
      <c r="BS20" s="69"/>
      <c r="BT20" s="69"/>
      <c r="BU20" s="69"/>
      <c r="BV20" s="69"/>
      <c r="BW20" s="69"/>
      <c r="BX20" s="69"/>
      <c r="BY20" s="69"/>
      <c r="BZ20" s="70"/>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8"/>
      <c r="BM21" s="69"/>
      <c r="BN21" s="69"/>
      <c r="BO21" s="69"/>
      <c r="BP21" s="69"/>
      <c r="BQ21" s="69"/>
      <c r="BR21" s="69"/>
      <c r="BS21" s="69"/>
      <c r="BT21" s="69"/>
      <c r="BU21" s="69"/>
      <c r="BV21" s="69"/>
      <c r="BW21" s="69"/>
      <c r="BX21" s="69"/>
      <c r="BY21" s="69"/>
      <c r="BZ21" s="70"/>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8"/>
      <c r="BM22" s="69"/>
      <c r="BN22" s="69"/>
      <c r="BO22" s="69"/>
      <c r="BP22" s="69"/>
      <c r="BQ22" s="69"/>
      <c r="BR22" s="69"/>
      <c r="BS22" s="69"/>
      <c r="BT22" s="69"/>
      <c r="BU22" s="69"/>
      <c r="BV22" s="69"/>
      <c r="BW22" s="69"/>
      <c r="BX22" s="69"/>
      <c r="BY22" s="69"/>
      <c r="BZ22" s="70"/>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8"/>
      <c r="BM23" s="69"/>
      <c r="BN23" s="69"/>
      <c r="BO23" s="69"/>
      <c r="BP23" s="69"/>
      <c r="BQ23" s="69"/>
      <c r="BR23" s="69"/>
      <c r="BS23" s="69"/>
      <c r="BT23" s="69"/>
      <c r="BU23" s="69"/>
      <c r="BV23" s="69"/>
      <c r="BW23" s="69"/>
      <c r="BX23" s="69"/>
      <c r="BY23" s="69"/>
      <c r="BZ23" s="70"/>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8"/>
      <c r="BM24" s="69"/>
      <c r="BN24" s="69"/>
      <c r="BO24" s="69"/>
      <c r="BP24" s="69"/>
      <c r="BQ24" s="69"/>
      <c r="BR24" s="69"/>
      <c r="BS24" s="69"/>
      <c r="BT24" s="69"/>
      <c r="BU24" s="69"/>
      <c r="BV24" s="69"/>
      <c r="BW24" s="69"/>
      <c r="BX24" s="69"/>
      <c r="BY24" s="69"/>
      <c r="BZ24" s="70"/>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8"/>
      <c r="BM25" s="69"/>
      <c r="BN25" s="69"/>
      <c r="BO25" s="69"/>
      <c r="BP25" s="69"/>
      <c r="BQ25" s="69"/>
      <c r="BR25" s="69"/>
      <c r="BS25" s="69"/>
      <c r="BT25" s="69"/>
      <c r="BU25" s="69"/>
      <c r="BV25" s="69"/>
      <c r="BW25" s="69"/>
      <c r="BX25" s="69"/>
      <c r="BY25" s="69"/>
      <c r="BZ25" s="70"/>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8"/>
      <c r="BM26" s="69"/>
      <c r="BN26" s="69"/>
      <c r="BO26" s="69"/>
      <c r="BP26" s="69"/>
      <c r="BQ26" s="69"/>
      <c r="BR26" s="69"/>
      <c r="BS26" s="69"/>
      <c r="BT26" s="69"/>
      <c r="BU26" s="69"/>
      <c r="BV26" s="69"/>
      <c r="BW26" s="69"/>
      <c r="BX26" s="69"/>
      <c r="BY26" s="69"/>
      <c r="BZ26" s="70"/>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8"/>
      <c r="BM27" s="69"/>
      <c r="BN27" s="69"/>
      <c r="BO27" s="69"/>
      <c r="BP27" s="69"/>
      <c r="BQ27" s="69"/>
      <c r="BR27" s="69"/>
      <c r="BS27" s="69"/>
      <c r="BT27" s="69"/>
      <c r="BU27" s="69"/>
      <c r="BV27" s="69"/>
      <c r="BW27" s="69"/>
      <c r="BX27" s="69"/>
      <c r="BY27" s="69"/>
      <c r="BZ27" s="70"/>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8"/>
      <c r="BM28" s="69"/>
      <c r="BN28" s="69"/>
      <c r="BO28" s="69"/>
      <c r="BP28" s="69"/>
      <c r="BQ28" s="69"/>
      <c r="BR28" s="69"/>
      <c r="BS28" s="69"/>
      <c r="BT28" s="69"/>
      <c r="BU28" s="69"/>
      <c r="BV28" s="69"/>
      <c r="BW28" s="69"/>
      <c r="BX28" s="69"/>
      <c r="BY28" s="69"/>
      <c r="BZ28" s="70"/>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8"/>
      <c r="BM29" s="69"/>
      <c r="BN29" s="69"/>
      <c r="BO29" s="69"/>
      <c r="BP29" s="69"/>
      <c r="BQ29" s="69"/>
      <c r="BR29" s="69"/>
      <c r="BS29" s="69"/>
      <c r="BT29" s="69"/>
      <c r="BU29" s="69"/>
      <c r="BV29" s="69"/>
      <c r="BW29" s="69"/>
      <c r="BX29" s="69"/>
      <c r="BY29" s="69"/>
      <c r="BZ29" s="70"/>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8"/>
      <c r="BM30" s="69"/>
      <c r="BN30" s="69"/>
      <c r="BO30" s="69"/>
      <c r="BP30" s="69"/>
      <c r="BQ30" s="69"/>
      <c r="BR30" s="69"/>
      <c r="BS30" s="69"/>
      <c r="BT30" s="69"/>
      <c r="BU30" s="69"/>
      <c r="BV30" s="69"/>
      <c r="BW30" s="69"/>
      <c r="BX30" s="69"/>
      <c r="BY30" s="69"/>
      <c r="BZ30" s="70"/>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8"/>
      <c r="BM31" s="69"/>
      <c r="BN31" s="69"/>
      <c r="BO31" s="69"/>
      <c r="BP31" s="69"/>
      <c r="BQ31" s="69"/>
      <c r="BR31" s="69"/>
      <c r="BS31" s="69"/>
      <c r="BT31" s="69"/>
      <c r="BU31" s="69"/>
      <c r="BV31" s="69"/>
      <c r="BW31" s="69"/>
      <c r="BX31" s="69"/>
      <c r="BY31" s="69"/>
      <c r="BZ31" s="70"/>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8"/>
      <c r="BM32" s="69"/>
      <c r="BN32" s="69"/>
      <c r="BO32" s="69"/>
      <c r="BP32" s="69"/>
      <c r="BQ32" s="69"/>
      <c r="BR32" s="69"/>
      <c r="BS32" s="69"/>
      <c r="BT32" s="69"/>
      <c r="BU32" s="69"/>
      <c r="BV32" s="69"/>
      <c r="BW32" s="69"/>
      <c r="BX32" s="69"/>
      <c r="BY32" s="69"/>
      <c r="BZ32" s="70"/>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8"/>
      <c r="BM33" s="69"/>
      <c r="BN33" s="69"/>
      <c r="BO33" s="69"/>
      <c r="BP33" s="69"/>
      <c r="BQ33" s="69"/>
      <c r="BR33" s="69"/>
      <c r="BS33" s="69"/>
      <c r="BT33" s="69"/>
      <c r="BU33" s="69"/>
      <c r="BV33" s="69"/>
      <c r="BW33" s="69"/>
      <c r="BX33" s="69"/>
      <c r="BY33" s="69"/>
      <c r="BZ33" s="70"/>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8"/>
      <c r="BM34" s="69"/>
      <c r="BN34" s="69"/>
      <c r="BO34" s="69"/>
      <c r="BP34" s="69"/>
      <c r="BQ34" s="69"/>
      <c r="BR34" s="69"/>
      <c r="BS34" s="69"/>
      <c r="BT34" s="69"/>
      <c r="BU34" s="69"/>
      <c r="BV34" s="69"/>
      <c r="BW34" s="69"/>
      <c r="BX34" s="69"/>
      <c r="BY34" s="69"/>
      <c r="BZ34" s="70"/>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8"/>
      <c r="BM35" s="69"/>
      <c r="BN35" s="69"/>
      <c r="BO35" s="69"/>
      <c r="BP35" s="69"/>
      <c r="BQ35" s="69"/>
      <c r="BR35" s="69"/>
      <c r="BS35" s="69"/>
      <c r="BT35" s="69"/>
      <c r="BU35" s="69"/>
      <c r="BV35" s="69"/>
      <c r="BW35" s="69"/>
      <c r="BX35" s="69"/>
      <c r="BY35" s="69"/>
      <c r="BZ35" s="70"/>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8"/>
      <c r="BM36" s="69"/>
      <c r="BN36" s="69"/>
      <c r="BO36" s="69"/>
      <c r="BP36" s="69"/>
      <c r="BQ36" s="69"/>
      <c r="BR36" s="69"/>
      <c r="BS36" s="69"/>
      <c r="BT36" s="69"/>
      <c r="BU36" s="69"/>
      <c r="BV36" s="69"/>
      <c r="BW36" s="69"/>
      <c r="BX36" s="69"/>
      <c r="BY36" s="69"/>
      <c r="BZ36" s="70"/>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8"/>
      <c r="BM37" s="69"/>
      <c r="BN37" s="69"/>
      <c r="BO37" s="69"/>
      <c r="BP37" s="69"/>
      <c r="BQ37" s="69"/>
      <c r="BR37" s="69"/>
      <c r="BS37" s="69"/>
      <c r="BT37" s="69"/>
      <c r="BU37" s="69"/>
      <c r="BV37" s="69"/>
      <c r="BW37" s="69"/>
      <c r="BX37" s="69"/>
      <c r="BY37" s="69"/>
      <c r="BZ37" s="70"/>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8"/>
      <c r="BM38" s="69"/>
      <c r="BN38" s="69"/>
      <c r="BO38" s="69"/>
      <c r="BP38" s="69"/>
      <c r="BQ38" s="69"/>
      <c r="BR38" s="69"/>
      <c r="BS38" s="69"/>
      <c r="BT38" s="69"/>
      <c r="BU38" s="69"/>
      <c r="BV38" s="69"/>
      <c r="BW38" s="69"/>
      <c r="BX38" s="69"/>
      <c r="BY38" s="69"/>
      <c r="BZ38" s="70"/>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8"/>
      <c r="BM39" s="69"/>
      <c r="BN39" s="69"/>
      <c r="BO39" s="69"/>
      <c r="BP39" s="69"/>
      <c r="BQ39" s="69"/>
      <c r="BR39" s="69"/>
      <c r="BS39" s="69"/>
      <c r="BT39" s="69"/>
      <c r="BU39" s="69"/>
      <c r="BV39" s="69"/>
      <c r="BW39" s="69"/>
      <c r="BX39" s="69"/>
      <c r="BY39" s="69"/>
      <c r="BZ39" s="70"/>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8"/>
      <c r="BM40" s="69"/>
      <c r="BN40" s="69"/>
      <c r="BO40" s="69"/>
      <c r="BP40" s="69"/>
      <c r="BQ40" s="69"/>
      <c r="BR40" s="69"/>
      <c r="BS40" s="69"/>
      <c r="BT40" s="69"/>
      <c r="BU40" s="69"/>
      <c r="BV40" s="69"/>
      <c r="BW40" s="69"/>
      <c r="BX40" s="69"/>
      <c r="BY40" s="69"/>
      <c r="BZ40" s="70"/>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8"/>
      <c r="BM41" s="69"/>
      <c r="BN41" s="69"/>
      <c r="BO41" s="69"/>
      <c r="BP41" s="69"/>
      <c r="BQ41" s="69"/>
      <c r="BR41" s="69"/>
      <c r="BS41" s="69"/>
      <c r="BT41" s="69"/>
      <c r="BU41" s="69"/>
      <c r="BV41" s="69"/>
      <c r="BW41" s="69"/>
      <c r="BX41" s="69"/>
      <c r="BY41" s="69"/>
      <c r="BZ41" s="70"/>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8"/>
      <c r="BM42" s="69"/>
      <c r="BN42" s="69"/>
      <c r="BO42" s="69"/>
      <c r="BP42" s="69"/>
      <c r="BQ42" s="69"/>
      <c r="BR42" s="69"/>
      <c r="BS42" s="69"/>
      <c r="BT42" s="69"/>
      <c r="BU42" s="69"/>
      <c r="BV42" s="69"/>
      <c r="BW42" s="69"/>
      <c r="BX42" s="69"/>
      <c r="BY42" s="69"/>
      <c r="BZ42" s="70"/>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8"/>
      <c r="BM43" s="69"/>
      <c r="BN43" s="69"/>
      <c r="BO43" s="69"/>
      <c r="BP43" s="69"/>
      <c r="BQ43" s="69"/>
      <c r="BR43" s="69"/>
      <c r="BS43" s="69"/>
      <c r="BT43" s="69"/>
      <c r="BU43" s="69"/>
      <c r="BV43" s="69"/>
      <c r="BW43" s="69"/>
      <c r="BX43" s="69"/>
      <c r="BY43" s="69"/>
      <c r="BZ43" s="70"/>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8"/>
      <c r="BM44" s="69"/>
      <c r="BN44" s="69"/>
      <c r="BO44" s="69"/>
      <c r="BP44" s="69"/>
      <c r="BQ44" s="69"/>
      <c r="BR44" s="69"/>
      <c r="BS44" s="69"/>
      <c r="BT44" s="69"/>
      <c r="BU44" s="69"/>
      <c r="BV44" s="69"/>
      <c r="BW44" s="69"/>
      <c r="BX44" s="69"/>
      <c r="BY44" s="69"/>
      <c r="BZ44" s="70"/>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116</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382159</v>
      </c>
      <c r="D6" s="34">
        <f t="shared" si="3"/>
        <v>46</v>
      </c>
      <c r="E6" s="34">
        <f t="shared" si="3"/>
        <v>1</v>
      </c>
      <c r="F6" s="34">
        <f t="shared" si="3"/>
        <v>0</v>
      </c>
      <c r="G6" s="34">
        <f t="shared" si="3"/>
        <v>1</v>
      </c>
      <c r="H6" s="34" t="str">
        <f t="shared" si="3"/>
        <v>愛媛県　東温市</v>
      </c>
      <c r="I6" s="34" t="str">
        <f t="shared" si="3"/>
        <v>法適用</v>
      </c>
      <c r="J6" s="34" t="str">
        <f t="shared" si="3"/>
        <v>水道事業</v>
      </c>
      <c r="K6" s="34" t="str">
        <f t="shared" si="3"/>
        <v>末端給水事業</v>
      </c>
      <c r="L6" s="34" t="str">
        <f t="shared" si="3"/>
        <v>A5</v>
      </c>
      <c r="M6" s="34">
        <f t="shared" si="3"/>
        <v>0</v>
      </c>
      <c r="N6" s="35" t="str">
        <f t="shared" si="3"/>
        <v>-</v>
      </c>
      <c r="O6" s="35">
        <f t="shared" si="3"/>
        <v>38.43</v>
      </c>
      <c r="P6" s="35">
        <f t="shared" si="3"/>
        <v>97.33</v>
      </c>
      <c r="Q6" s="35">
        <f t="shared" si="3"/>
        <v>2520</v>
      </c>
      <c r="R6" s="35">
        <f t="shared" si="3"/>
        <v>33586</v>
      </c>
      <c r="S6" s="35">
        <f t="shared" si="3"/>
        <v>211.3</v>
      </c>
      <c r="T6" s="35">
        <f t="shared" si="3"/>
        <v>158.94999999999999</v>
      </c>
      <c r="U6" s="35">
        <f t="shared" si="3"/>
        <v>32600</v>
      </c>
      <c r="V6" s="35">
        <f t="shared" si="3"/>
        <v>36.5</v>
      </c>
      <c r="W6" s="35">
        <f t="shared" si="3"/>
        <v>893.15</v>
      </c>
      <c r="X6" s="36">
        <f>IF(X7="",NA(),X7)</f>
        <v>82.5</v>
      </c>
      <c r="Y6" s="36">
        <f t="shared" ref="Y6:AG6" si="4">IF(Y7="",NA(),Y7)</f>
        <v>80.040000000000006</v>
      </c>
      <c r="Z6" s="36">
        <f t="shared" si="4"/>
        <v>83.9</v>
      </c>
      <c r="AA6" s="36">
        <f t="shared" si="4"/>
        <v>85.64</v>
      </c>
      <c r="AB6" s="36">
        <f t="shared" si="4"/>
        <v>85.72</v>
      </c>
      <c r="AC6" s="36">
        <f t="shared" si="4"/>
        <v>106.41</v>
      </c>
      <c r="AD6" s="36">
        <f t="shared" si="4"/>
        <v>106.89</v>
      </c>
      <c r="AE6" s="36">
        <f t="shared" si="4"/>
        <v>109.04</v>
      </c>
      <c r="AF6" s="36">
        <f t="shared" si="4"/>
        <v>109.64</v>
      </c>
      <c r="AG6" s="36">
        <f t="shared" si="4"/>
        <v>110.95</v>
      </c>
      <c r="AH6" s="35" t="str">
        <f>IF(AH7="","",IF(AH7="-","【-】","【"&amp;SUBSTITUTE(TEXT(AH7,"#,##0.00"),"-","△")&amp;"】"))</f>
        <v>【114.35】</v>
      </c>
      <c r="AI6" s="36">
        <f>IF(AI7="",NA(),AI7)</f>
        <v>173.67</v>
      </c>
      <c r="AJ6" s="36">
        <f t="shared" ref="AJ6:AR6" si="5">IF(AJ7="",NA(),AJ7)</f>
        <v>280.62</v>
      </c>
      <c r="AK6" s="36">
        <f t="shared" si="5"/>
        <v>88.72</v>
      </c>
      <c r="AL6" s="36">
        <f t="shared" si="5"/>
        <v>114.28</v>
      </c>
      <c r="AM6" s="36">
        <f t="shared" si="5"/>
        <v>137.12</v>
      </c>
      <c r="AN6" s="36">
        <f t="shared" si="5"/>
        <v>6.33</v>
      </c>
      <c r="AO6" s="36">
        <f t="shared" si="5"/>
        <v>7.76</v>
      </c>
      <c r="AP6" s="36">
        <f t="shared" si="5"/>
        <v>3.77</v>
      </c>
      <c r="AQ6" s="36">
        <f t="shared" si="5"/>
        <v>3.62</v>
      </c>
      <c r="AR6" s="36">
        <f t="shared" si="5"/>
        <v>3.91</v>
      </c>
      <c r="AS6" s="35" t="str">
        <f>IF(AS7="","",IF(AS7="-","【-】","【"&amp;SUBSTITUTE(TEXT(AS7,"#,##0.00"),"-","△")&amp;"】"))</f>
        <v>【0.79】</v>
      </c>
      <c r="AT6" s="36">
        <f>IF(AT7="",NA(),AT7)</f>
        <v>2970.58</v>
      </c>
      <c r="AU6" s="36">
        <f t="shared" ref="AU6:BC6" si="6">IF(AU7="",NA(),AU7)</f>
        <v>650.39</v>
      </c>
      <c r="AV6" s="36">
        <f t="shared" si="6"/>
        <v>311.33</v>
      </c>
      <c r="AW6" s="36">
        <f t="shared" si="6"/>
        <v>312.07</v>
      </c>
      <c r="AX6" s="36">
        <f t="shared" si="6"/>
        <v>386.36</v>
      </c>
      <c r="AY6" s="36">
        <f t="shared" si="6"/>
        <v>852.01</v>
      </c>
      <c r="AZ6" s="36">
        <f t="shared" si="6"/>
        <v>909.68</v>
      </c>
      <c r="BA6" s="36">
        <f t="shared" si="6"/>
        <v>382.09</v>
      </c>
      <c r="BB6" s="36">
        <f t="shared" si="6"/>
        <v>371.31</v>
      </c>
      <c r="BC6" s="36">
        <f t="shared" si="6"/>
        <v>377.63</v>
      </c>
      <c r="BD6" s="35" t="str">
        <f>IF(BD7="","",IF(BD7="-","【-】","【"&amp;SUBSTITUTE(TEXT(BD7,"#,##0.00"),"-","△")&amp;"】"))</f>
        <v>【262.87】</v>
      </c>
      <c r="BE6" s="36">
        <f>IF(BE7="",NA(),BE7)</f>
        <v>2070.2199999999998</v>
      </c>
      <c r="BF6" s="36">
        <f t="shared" ref="BF6:BN6" si="7">IF(BF7="",NA(),BF7)</f>
        <v>2122.5700000000002</v>
      </c>
      <c r="BG6" s="36">
        <f t="shared" si="7"/>
        <v>2162.37</v>
      </c>
      <c r="BH6" s="36">
        <f t="shared" si="7"/>
        <v>2173.9299999999998</v>
      </c>
      <c r="BI6" s="36">
        <f t="shared" si="7"/>
        <v>2076.11</v>
      </c>
      <c r="BJ6" s="36">
        <f t="shared" si="7"/>
        <v>391.4</v>
      </c>
      <c r="BK6" s="36">
        <f t="shared" si="7"/>
        <v>382.65</v>
      </c>
      <c r="BL6" s="36">
        <f t="shared" si="7"/>
        <v>385.06</v>
      </c>
      <c r="BM6" s="36">
        <f t="shared" si="7"/>
        <v>373.09</v>
      </c>
      <c r="BN6" s="36">
        <f t="shared" si="7"/>
        <v>364.71</v>
      </c>
      <c r="BO6" s="35" t="str">
        <f>IF(BO7="","",IF(BO7="-","【-】","【"&amp;SUBSTITUTE(TEXT(BO7,"#,##0.00"),"-","△")&amp;"】"))</f>
        <v>【270.87】</v>
      </c>
      <c r="BP6" s="36">
        <f>IF(BP7="",NA(),BP7)</f>
        <v>65.23</v>
      </c>
      <c r="BQ6" s="36">
        <f t="shared" ref="BQ6:BY6" si="8">IF(BQ7="",NA(),BQ7)</f>
        <v>63.36</v>
      </c>
      <c r="BR6" s="36">
        <f t="shared" si="8"/>
        <v>63.79</v>
      </c>
      <c r="BS6" s="36">
        <f t="shared" si="8"/>
        <v>65.459999999999994</v>
      </c>
      <c r="BT6" s="36">
        <f t="shared" si="8"/>
        <v>66.22</v>
      </c>
      <c r="BU6" s="36">
        <f t="shared" si="8"/>
        <v>95.91</v>
      </c>
      <c r="BV6" s="36">
        <f t="shared" si="8"/>
        <v>96.1</v>
      </c>
      <c r="BW6" s="36">
        <f t="shared" si="8"/>
        <v>99.07</v>
      </c>
      <c r="BX6" s="36">
        <f t="shared" si="8"/>
        <v>99.99</v>
      </c>
      <c r="BY6" s="36">
        <f t="shared" si="8"/>
        <v>100.65</v>
      </c>
      <c r="BZ6" s="35" t="str">
        <f>IF(BZ7="","",IF(BZ7="-","【-】","【"&amp;SUBSTITUTE(TEXT(BZ7,"#,##0.00"),"-","△")&amp;"】"))</f>
        <v>【105.59】</v>
      </c>
      <c r="CA6" s="36">
        <f>IF(CA7="",NA(),CA7)</f>
        <v>223.39</v>
      </c>
      <c r="CB6" s="36">
        <f t="shared" ref="CB6:CJ6" si="9">IF(CB7="",NA(),CB7)</f>
        <v>228.93</v>
      </c>
      <c r="CC6" s="36">
        <f t="shared" si="9"/>
        <v>226.78</v>
      </c>
      <c r="CD6" s="36">
        <f t="shared" si="9"/>
        <v>226.22</v>
      </c>
      <c r="CE6" s="36">
        <f t="shared" si="9"/>
        <v>226.34</v>
      </c>
      <c r="CF6" s="36">
        <f t="shared" si="9"/>
        <v>179.29</v>
      </c>
      <c r="CG6" s="36">
        <f t="shared" si="9"/>
        <v>178.39</v>
      </c>
      <c r="CH6" s="36">
        <f t="shared" si="9"/>
        <v>173.03</v>
      </c>
      <c r="CI6" s="36">
        <f t="shared" si="9"/>
        <v>171.15</v>
      </c>
      <c r="CJ6" s="36">
        <f t="shared" si="9"/>
        <v>170.19</v>
      </c>
      <c r="CK6" s="35" t="str">
        <f>IF(CK7="","",IF(CK7="-","【-】","【"&amp;SUBSTITUTE(TEXT(CK7,"#,##0.00"),"-","△")&amp;"】"))</f>
        <v>【163.27】</v>
      </c>
      <c r="CL6" s="36">
        <f>IF(CL7="",NA(),CL7)</f>
        <v>54.95</v>
      </c>
      <c r="CM6" s="36">
        <f t="shared" ref="CM6:CU6" si="10">IF(CM7="",NA(),CM7)</f>
        <v>51.91</v>
      </c>
      <c r="CN6" s="36">
        <f t="shared" si="10"/>
        <v>51.97</v>
      </c>
      <c r="CO6" s="36">
        <f t="shared" si="10"/>
        <v>51.45</v>
      </c>
      <c r="CP6" s="36">
        <f t="shared" si="10"/>
        <v>51.55</v>
      </c>
      <c r="CQ6" s="36">
        <f t="shared" si="10"/>
        <v>59.09</v>
      </c>
      <c r="CR6" s="36">
        <f t="shared" si="10"/>
        <v>59.23</v>
      </c>
      <c r="CS6" s="36">
        <f t="shared" si="10"/>
        <v>58.58</v>
      </c>
      <c r="CT6" s="36">
        <f t="shared" si="10"/>
        <v>58.53</v>
      </c>
      <c r="CU6" s="36">
        <f t="shared" si="10"/>
        <v>59.01</v>
      </c>
      <c r="CV6" s="35" t="str">
        <f>IF(CV7="","",IF(CV7="-","【-】","【"&amp;SUBSTITUTE(TEXT(CV7,"#,##0.00"),"-","△")&amp;"】"))</f>
        <v>【59.94】</v>
      </c>
      <c r="CW6" s="36">
        <f>IF(CW7="",NA(),CW7)</f>
        <v>85.28</v>
      </c>
      <c r="CX6" s="36">
        <f t="shared" ref="CX6:DF6" si="11">IF(CX7="",NA(),CX7)</f>
        <v>89.1</v>
      </c>
      <c r="CY6" s="36">
        <f t="shared" si="11"/>
        <v>87.43</v>
      </c>
      <c r="CZ6" s="36">
        <f t="shared" si="11"/>
        <v>85.78</v>
      </c>
      <c r="DA6" s="36">
        <f t="shared" si="11"/>
        <v>87.34</v>
      </c>
      <c r="DB6" s="36">
        <f t="shared" si="11"/>
        <v>85.4</v>
      </c>
      <c r="DC6" s="36">
        <f t="shared" si="11"/>
        <v>85.53</v>
      </c>
      <c r="DD6" s="36">
        <f t="shared" si="11"/>
        <v>85.23</v>
      </c>
      <c r="DE6" s="36">
        <f t="shared" si="11"/>
        <v>85.26</v>
      </c>
      <c r="DF6" s="36">
        <f t="shared" si="11"/>
        <v>85.37</v>
      </c>
      <c r="DG6" s="35" t="str">
        <f>IF(DG7="","",IF(DG7="-","【-】","【"&amp;SUBSTITUTE(TEXT(DG7,"#,##0.00"),"-","△")&amp;"】"))</f>
        <v>【90.22】</v>
      </c>
      <c r="DH6" s="36">
        <f>IF(DH7="",NA(),DH7)</f>
        <v>20.72</v>
      </c>
      <c r="DI6" s="36">
        <f t="shared" ref="DI6:DQ6" si="12">IF(DI7="",NA(),DI7)</f>
        <v>18.95</v>
      </c>
      <c r="DJ6" s="36">
        <f t="shared" si="12"/>
        <v>26</v>
      </c>
      <c r="DK6" s="36">
        <f t="shared" si="12"/>
        <v>27.65</v>
      </c>
      <c r="DL6" s="36">
        <f t="shared" si="12"/>
        <v>29.34</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6">
        <f t="shared" si="13"/>
        <v>0.37</v>
      </c>
      <c r="DV6" s="36">
        <f t="shared" si="13"/>
        <v>0.8</v>
      </c>
      <c r="DW6" s="36">
        <f t="shared" si="13"/>
        <v>0.8</v>
      </c>
      <c r="DX6" s="36">
        <f t="shared" si="13"/>
        <v>7.8</v>
      </c>
      <c r="DY6" s="36">
        <f t="shared" si="13"/>
        <v>8.39</v>
      </c>
      <c r="DZ6" s="36">
        <f t="shared" si="13"/>
        <v>10.09</v>
      </c>
      <c r="EA6" s="36">
        <f t="shared" si="13"/>
        <v>10.54</v>
      </c>
      <c r="EB6" s="36">
        <f t="shared" si="13"/>
        <v>12.03</v>
      </c>
      <c r="EC6" s="35" t="str">
        <f>IF(EC7="","",IF(EC7="-","【-】","【"&amp;SUBSTITUTE(TEXT(EC7,"#,##0.00"),"-","△")&amp;"】"))</f>
        <v>【15.00】</v>
      </c>
      <c r="ED6" s="36">
        <f>IF(ED7="",NA(),ED7)</f>
        <v>2.5</v>
      </c>
      <c r="EE6" s="36">
        <f t="shared" ref="EE6:EM6" si="14">IF(EE7="",NA(),EE7)</f>
        <v>0.94</v>
      </c>
      <c r="EF6" s="36">
        <f t="shared" si="14"/>
        <v>1.19</v>
      </c>
      <c r="EG6" s="35">
        <f t="shared" si="14"/>
        <v>0</v>
      </c>
      <c r="EH6" s="35">
        <f t="shared" si="14"/>
        <v>0</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382159</v>
      </c>
      <c r="D7" s="38">
        <v>46</v>
      </c>
      <c r="E7" s="38">
        <v>1</v>
      </c>
      <c r="F7" s="38">
        <v>0</v>
      </c>
      <c r="G7" s="38">
        <v>1</v>
      </c>
      <c r="H7" s="38" t="s">
        <v>105</v>
      </c>
      <c r="I7" s="38" t="s">
        <v>106</v>
      </c>
      <c r="J7" s="38" t="s">
        <v>107</v>
      </c>
      <c r="K7" s="38" t="s">
        <v>108</v>
      </c>
      <c r="L7" s="38" t="s">
        <v>109</v>
      </c>
      <c r="M7" s="38"/>
      <c r="N7" s="39" t="s">
        <v>110</v>
      </c>
      <c r="O7" s="39">
        <v>38.43</v>
      </c>
      <c r="P7" s="39">
        <v>97.33</v>
      </c>
      <c r="Q7" s="39">
        <v>2520</v>
      </c>
      <c r="R7" s="39">
        <v>33586</v>
      </c>
      <c r="S7" s="39">
        <v>211.3</v>
      </c>
      <c r="T7" s="39">
        <v>158.94999999999999</v>
      </c>
      <c r="U7" s="39">
        <v>32600</v>
      </c>
      <c r="V7" s="39">
        <v>36.5</v>
      </c>
      <c r="W7" s="39">
        <v>893.15</v>
      </c>
      <c r="X7" s="39">
        <v>82.5</v>
      </c>
      <c r="Y7" s="39">
        <v>80.040000000000006</v>
      </c>
      <c r="Z7" s="39">
        <v>83.9</v>
      </c>
      <c r="AA7" s="39">
        <v>85.64</v>
      </c>
      <c r="AB7" s="39">
        <v>85.72</v>
      </c>
      <c r="AC7" s="39">
        <v>106.41</v>
      </c>
      <c r="AD7" s="39">
        <v>106.89</v>
      </c>
      <c r="AE7" s="39">
        <v>109.04</v>
      </c>
      <c r="AF7" s="39">
        <v>109.64</v>
      </c>
      <c r="AG7" s="39">
        <v>110.95</v>
      </c>
      <c r="AH7" s="39">
        <v>114.35</v>
      </c>
      <c r="AI7" s="39">
        <v>173.67</v>
      </c>
      <c r="AJ7" s="39">
        <v>280.62</v>
      </c>
      <c r="AK7" s="39">
        <v>88.72</v>
      </c>
      <c r="AL7" s="39">
        <v>114.28</v>
      </c>
      <c r="AM7" s="39">
        <v>137.12</v>
      </c>
      <c r="AN7" s="39">
        <v>6.33</v>
      </c>
      <c r="AO7" s="39">
        <v>7.76</v>
      </c>
      <c r="AP7" s="39">
        <v>3.77</v>
      </c>
      <c r="AQ7" s="39">
        <v>3.62</v>
      </c>
      <c r="AR7" s="39">
        <v>3.91</v>
      </c>
      <c r="AS7" s="39">
        <v>0.79</v>
      </c>
      <c r="AT7" s="39">
        <v>2970.58</v>
      </c>
      <c r="AU7" s="39">
        <v>650.39</v>
      </c>
      <c r="AV7" s="39">
        <v>311.33</v>
      </c>
      <c r="AW7" s="39">
        <v>312.07</v>
      </c>
      <c r="AX7" s="39">
        <v>386.36</v>
      </c>
      <c r="AY7" s="39">
        <v>852.01</v>
      </c>
      <c r="AZ7" s="39">
        <v>909.68</v>
      </c>
      <c r="BA7" s="39">
        <v>382.09</v>
      </c>
      <c r="BB7" s="39">
        <v>371.31</v>
      </c>
      <c r="BC7" s="39">
        <v>377.63</v>
      </c>
      <c r="BD7" s="39">
        <v>262.87</v>
      </c>
      <c r="BE7" s="39">
        <v>2070.2199999999998</v>
      </c>
      <c r="BF7" s="39">
        <v>2122.5700000000002</v>
      </c>
      <c r="BG7" s="39">
        <v>2162.37</v>
      </c>
      <c r="BH7" s="39">
        <v>2173.9299999999998</v>
      </c>
      <c r="BI7" s="39">
        <v>2076.11</v>
      </c>
      <c r="BJ7" s="39">
        <v>391.4</v>
      </c>
      <c r="BK7" s="39">
        <v>382.65</v>
      </c>
      <c r="BL7" s="39">
        <v>385.06</v>
      </c>
      <c r="BM7" s="39">
        <v>373.09</v>
      </c>
      <c r="BN7" s="39">
        <v>364.71</v>
      </c>
      <c r="BO7" s="39">
        <v>270.87</v>
      </c>
      <c r="BP7" s="39">
        <v>65.23</v>
      </c>
      <c r="BQ7" s="39">
        <v>63.36</v>
      </c>
      <c r="BR7" s="39">
        <v>63.79</v>
      </c>
      <c r="BS7" s="39">
        <v>65.459999999999994</v>
      </c>
      <c r="BT7" s="39">
        <v>66.22</v>
      </c>
      <c r="BU7" s="39">
        <v>95.91</v>
      </c>
      <c r="BV7" s="39">
        <v>96.1</v>
      </c>
      <c r="BW7" s="39">
        <v>99.07</v>
      </c>
      <c r="BX7" s="39">
        <v>99.99</v>
      </c>
      <c r="BY7" s="39">
        <v>100.65</v>
      </c>
      <c r="BZ7" s="39">
        <v>105.59</v>
      </c>
      <c r="CA7" s="39">
        <v>223.39</v>
      </c>
      <c r="CB7" s="39">
        <v>228.93</v>
      </c>
      <c r="CC7" s="39">
        <v>226.78</v>
      </c>
      <c r="CD7" s="39">
        <v>226.22</v>
      </c>
      <c r="CE7" s="39">
        <v>226.34</v>
      </c>
      <c r="CF7" s="39">
        <v>179.29</v>
      </c>
      <c r="CG7" s="39">
        <v>178.39</v>
      </c>
      <c r="CH7" s="39">
        <v>173.03</v>
      </c>
      <c r="CI7" s="39">
        <v>171.15</v>
      </c>
      <c r="CJ7" s="39">
        <v>170.19</v>
      </c>
      <c r="CK7" s="39">
        <v>163.27000000000001</v>
      </c>
      <c r="CL7" s="39">
        <v>54.95</v>
      </c>
      <c r="CM7" s="39">
        <v>51.91</v>
      </c>
      <c r="CN7" s="39">
        <v>51.97</v>
      </c>
      <c r="CO7" s="39">
        <v>51.45</v>
      </c>
      <c r="CP7" s="39">
        <v>51.55</v>
      </c>
      <c r="CQ7" s="39">
        <v>59.09</v>
      </c>
      <c r="CR7" s="39">
        <v>59.23</v>
      </c>
      <c r="CS7" s="39">
        <v>58.58</v>
      </c>
      <c r="CT7" s="39">
        <v>58.53</v>
      </c>
      <c r="CU7" s="39">
        <v>59.01</v>
      </c>
      <c r="CV7" s="39">
        <v>59.94</v>
      </c>
      <c r="CW7" s="39">
        <v>85.28</v>
      </c>
      <c r="CX7" s="39">
        <v>89.1</v>
      </c>
      <c r="CY7" s="39">
        <v>87.43</v>
      </c>
      <c r="CZ7" s="39">
        <v>85.78</v>
      </c>
      <c r="DA7" s="39">
        <v>87.34</v>
      </c>
      <c r="DB7" s="39">
        <v>85.4</v>
      </c>
      <c r="DC7" s="39">
        <v>85.53</v>
      </c>
      <c r="DD7" s="39">
        <v>85.23</v>
      </c>
      <c r="DE7" s="39">
        <v>85.26</v>
      </c>
      <c r="DF7" s="39">
        <v>85.37</v>
      </c>
      <c r="DG7" s="39">
        <v>90.22</v>
      </c>
      <c r="DH7" s="39">
        <v>20.72</v>
      </c>
      <c r="DI7" s="39">
        <v>18.95</v>
      </c>
      <c r="DJ7" s="39">
        <v>26</v>
      </c>
      <c r="DK7" s="39">
        <v>27.65</v>
      </c>
      <c r="DL7" s="39">
        <v>29.34</v>
      </c>
      <c r="DM7" s="39">
        <v>36.36</v>
      </c>
      <c r="DN7" s="39">
        <v>37.340000000000003</v>
      </c>
      <c r="DO7" s="39">
        <v>44.31</v>
      </c>
      <c r="DP7" s="39">
        <v>45.75</v>
      </c>
      <c r="DQ7" s="39">
        <v>46.9</v>
      </c>
      <c r="DR7" s="39">
        <v>47.91</v>
      </c>
      <c r="DS7" s="39">
        <v>0</v>
      </c>
      <c r="DT7" s="39">
        <v>0</v>
      </c>
      <c r="DU7" s="39">
        <v>0.37</v>
      </c>
      <c r="DV7" s="39">
        <v>0.8</v>
      </c>
      <c r="DW7" s="39">
        <v>0.8</v>
      </c>
      <c r="DX7" s="39">
        <v>7.8</v>
      </c>
      <c r="DY7" s="39">
        <v>8.39</v>
      </c>
      <c r="DZ7" s="39">
        <v>10.09</v>
      </c>
      <c r="EA7" s="39">
        <v>10.54</v>
      </c>
      <c r="EB7" s="39">
        <v>12.03</v>
      </c>
      <c r="EC7" s="39">
        <v>15</v>
      </c>
      <c r="ED7" s="39">
        <v>2.5</v>
      </c>
      <c r="EE7" s="39">
        <v>0.94</v>
      </c>
      <c r="EF7" s="39">
        <v>1.19</v>
      </c>
      <c r="EG7" s="39">
        <v>0</v>
      </c>
      <c r="EH7" s="39">
        <v>0</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2018-01-31T00:44:31Z</cp:lastPrinted>
  <dcterms:created xsi:type="dcterms:W3CDTF">2017-12-25T01:35:40Z</dcterms:created>
  <dcterms:modified xsi:type="dcterms:W3CDTF">2018-01-31T01:28:52Z</dcterms:modified>
  <cp:category/>
</cp:coreProperties>
</file>