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oonfile02\転送用フォルダ\総務部\企画財政課\◇関家　一平\Ｈ28経営比較分析表（水道課）\"/>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AT10" i="4"/>
  <c r="AL10" i="4"/>
  <c r="P10" i="4"/>
  <c r="I10" i="4"/>
  <c r="BB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<sst xmlns="http://schemas.openxmlformats.org/spreadsheetml/2006/main" count="237" uniqueCount="123">
  <si>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</si>
  <si>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</si>
  <si>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</si>
  <si>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</si>
  <si>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</si>
  <si>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</si>
  <si>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</si>
  <si>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</si>
  <si>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</si>
  <si>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</si>
  <si>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</si>
  <si>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</si>
  <si>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</si>
  <si>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</si>
  <si>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</si>
  <si>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</si>
  <si>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</si>
  <si>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</si>
  <si>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</si>
  <si>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</si>
  <si>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</si>
  <si>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</si>
  <si>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</si>
  <si>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</si>
  <si>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</si>
  <si>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</si>
  <si>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</si>
  <si>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</si>
  <si>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</si>
  <si>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</si>
  <si>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</si>
  <si>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</si>
  <si>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</si>
  <si>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</si>
  <si>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</si>
  <si>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</si>
  <si>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</si>
  <si>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</si>
  <si>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</si>
  <si>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</si>
  <si>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</si>
  <si>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</si>
  <si>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</si>
  <si>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</si>
  <si>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</si>
  <si>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</si>
  <si>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</si>
  <si>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</si>
  <si>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</si>
  <si>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</si>
  <si>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</si>
  <si>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</si>
  <si>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</si>
  <si>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</si>
  <si>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</si>
  <si>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</si>
  <si>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</si>
  <si>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</si>
  <si>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</si>
  <si>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</si>
  <si>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</si>
  <si>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</si>
  <si>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</si>
  <si>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</si>
  <si>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</si>
  <si>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</si>
  <si>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</si>
  <si>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</si>
  <si>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</si>
  <si>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</si>
  <si>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</si>
  <si>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</si>
  <si>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</si>
  <si>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</si>
  <si>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</si>
  <si>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</si>
  <si>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</si>
  <si>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</si>
  <si>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</si>
  <si>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</si>
  <si>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</si>
  <si>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</si>
  <si>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</si>
  <si>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</si>
  <si>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</si>
  <si>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</si>
  <si>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</si>
  <si>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</si>
  <si>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</si>
  <si>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</si>
  <si>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</si>
  <si>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</si>
  <si>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</si>
  <si>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</si>
  <si>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</si>
  <si>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</si>
  <si>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</si>
  <si>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</si>
  <si>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</si>
  <si>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</si>
  <si>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</si>
  <si>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</si>
  <si>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</si>
  <si>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</si>
  <si>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</si>
  <si>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</si>
  <si>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</si>
  <si>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東温市</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</si>
  <si>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</si>
  <si>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</si>
  <si>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</si>
  <si>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</si>
  <si>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</si>
  <si>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</si>
  <si>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</si>
  <si>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</si>
  <si>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</si>
  <si>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</si>
  <si>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</si>
  <si>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管路の更新率が過去5年間0%であるのは、上水道事業への統合に係る管路の布設替の費用等を上水道事業で負担しているためである。</t>
    <phoneticPr fontId="7"/>
  </si>
  <si>
    <r>
      <rPr>
        <sz val="11"/>
        <rFont val="ＭＳ ゴシック"/>
        <family val="3"/>
        <charset val="128"/>
      </rPr>
      <t>　平成11年から実施している川内町統合簡易水道事業により平成28年度末には上水道事業への統合が全て完了し、平成29年3月31日をもって会計閉鎖している。</t>
    </r>
    <r>
      <rPr>
        <sz val="11"/>
        <color theme="1"/>
        <rFont val="ＭＳ ゴシック"/>
        <family val="3"/>
        <charset val="128"/>
      </rPr>
      <t xml:space="preserve">
</t>
    </r>
    <rPh sb="1" eb="3">
      <t>ヘイセイ</t>
    </rPh>
    <rPh sb="5" eb="6">
      <t>ネン</t>
    </rPh>
    <rPh sb="8" eb="10">
      <t>ジッシ</t>
    </rPh>
    <rPh sb="14" eb="17">
      <t>カワウチチョウ</t>
    </rPh>
    <rPh sb="17" eb="19">
      <t>トウゴウ</t>
    </rPh>
    <rPh sb="19" eb="21">
      <t>カンイ</t>
    </rPh>
    <rPh sb="21" eb="23">
      <t>スイドウ</t>
    </rPh>
    <rPh sb="23" eb="25">
      <t>ジギョウ</t>
    </rPh>
    <rPh sb="28" eb="30">
      <t>ヘイセイ</t>
    </rPh>
    <rPh sb="32" eb="34">
      <t>ネンド</t>
    </rPh>
    <rPh sb="34" eb="35">
      <t>マツ</t>
    </rPh>
    <rPh sb="37" eb="38">
      <t>ジョウ</t>
    </rPh>
    <rPh sb="38" eb="40">
      <t>スイドウ</t>
    </rPh>
    <rPh sb="40" eb="42">
      <t>ジギョウ</t>
    </rPh>
    <rPh sb="44" eb="46">
      <t>トウゴウ</t>
    </rPh>
    <rPh sb="47" eb="48">
      <t>スベ</t>
    </rPh>
    <rPh sb="49" eb="51">
      <t>カンリョウ</t>
    </rPh>
    <rPh sb="53" eb="55">
      <t>ヘイセイ</t>
    </rPh>
    <rPh sb="57" eb="58">
      <t>ネン</t>
    </rPh>
    <rPh sb="59" eb="60">
      <t>ガツ</t>
    </rPh>
    <rPh sb="62" eb="63">
      <t>ニチ</t>
    </rPh>
    <rPh sb="67" eb="69">
      <t>カイケイ</t>
    </rPh>
    <rPh sb="69" eb="71">
      <t>ヘイサ</t>
    </rPh>
    <phoneticPr fontId="7"/>
  </si>
  <si>
    <t xml:space="preserve">　平成28年度末の給水人口が85人の昭和50年代に整備を行った山間部の小規模な水道施設を管理運営している会計で、平成28年度末で上水道事業への統合が全て完了した。
　経営状況については、収益的収支比率が23.42%で昨年度より大きく下回っているが、理由としては上水道事業への統合に伴い修繕費用等がかかったためである。
　なお、料金回収率についても23.42%で、これも上水道事業への統合に伴い修繕費用等の影響で給水原価が高くなったためである。
　施設利用率16.28%は類似団体平均46.90%を下回っているが、当市は山間部のみの施設であるため、上水道事業への統廃合による給水人口の減少が影響していると考えられる。
　有収率については、過去5年間90%以上で推移しており、類似団体平均の約74.63%を上回ってる。これは早期の漏水修繕、また施設規模も小さいこと等から類似団体と比較しても高い水準にあるといえる。
</t>
    <rPh sb="74" eb="75">
      <t>スベ</t>
    </rPh>
    <rPh sb="108" eb="111">
      <t>サクネンド</t>
    </rPh>
    <rPh sb="116" eb="117">
      <t>シタ</t>
    </rPh>
    <rPh sb="130" eb="133">
      <t>ジョウスイドウ</t>
    </rPh>
    <rPh sb="133" eb="135">
      <t>ジギョウ</t>
    </rPh>
    <rPh sb="137" eb="139">
      <t>トウゴウ</t>
    </rPh>
    <rPh sb="140" eb="141">
      <t>トモナ</t>
    </rPh>
    <rPh sb="144" eb="146">
      <t>ヒヨウ</t>
    </rPh>
    <rPh sb="184" eb="185">
      <t>ウエ</t>
    </rPh>
    <rPh sb="185" eb="187">
      <t>スイドウ</t>
    </rPh>
    <rPh sb="187" eb="189">
      <t>ジギョウ</t>
    </rPh>
    <rPh sb="191" eb="193">
      <t>トウゴウ</t>
    </rPh>
    <rPh sb="194" eb="195">
      <t>トモナ</t>
    </rPh>
    <rPh sb="196" eb="198">
      <t>シュウゼン</t>
    </rPh>
    <rPh sb="198" eb="200">
      <t>ヒヨウ</t>
    </rPh>
    <rPh sb="200" eb="201">
      <t>トウ</t>
    </rPh>
    <rPh sb="202" eb="204">
      <t>エイキョウ</t>
    </rPh>
    <rPh sb="205" eb="207">
      <t>キュウスイ</t>
    </rPh>
    <rPh sb="207" eb="209">
      <t>ゲンカ</t>
    </rPh>
    <rPh sb="210" eb="211">
      <t>タカ</t>
    </rPh>
    <rPh sb="273" eb="276">
      <t>ジョウスイドウ</t>
    </rPh>
    <rPh sb="276" eb="278">
      <t>ジギョウ</t>
    </rPh>
    <rPh sb="280" eb="283">
      <t>トウハイゴウ</t>
    </rPh>
    <rPh sb="326" eb="328">
      <t>イジョウ</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</si>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</sst>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24-4E6D-98DC-71A65678D9E7}"/>
            </c:ext>
          </c:extLst>
        </c:ser>
        <c:dLbls>
          <c:showLegendKey val="0"/>
          <c:showVal val="0"/>
          <c:showCatName val="0"/>
          <c:showSerName val="0"/>
          <c:showPercent val="0"/>
          <c:showBubbleSize val="0"/>
        </c:dLbls>
        <c:gapWidth val="150"/>
        <c:axId val="119252864"/>
        <c:axId val="1192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c:ext xmlns:c16="http://schemas.microsoft.com/office/drawing/2014/chart" uri="{C3380CC4-5D6E-409C-BE32-E72D297353CC}">
              <c16:uniqueId val="{00000001-0C24-4E6D-98DC-71A65678D9E7}"/>
            </c:ext>
          </c:extLst>
        </c:ser>
        <c:dLbls>
          <c:showLegendKey val="0"/>
          <c:showVal val="0"/>
          <c:showCatName val="0"/>
          <c:showSerName val="0"/>
          <c:showPercent val="0"/>
          <c:showBubbleSize val="0"/>
        </c:dLbls>
        <c:marker val="1"/>
        <c:smooth val="0"/>
        <c:axId val="119252864"/>
        <c:axId val="119271424"/>
      </c:lineChart>
      <c:dateAx>
        <c:axId val="119252864"/>
        <c:scaling>
          <c:orientation val="minMax"/>
        </c:scaling>
        <c:delete val="1"/>
        <c:axPos val="b"/>
        <c:numFmt formatCode="ge" sourceLinked="1"/>
        <c:majorTickMark val="none"/>
        <c:minorTickMark val="none"/>
        <c:tickLblPos val="none"/>
        <c:crossAx val="119271424"/>
        <c:crosses val="autoZero"/>
        <c:auto val="1"/>
        <c:lblOffset val="100"/>
        <c:baseTimeUnit val="years"/>
      </c:dateAx>
      <c:valAx>
        <c:axId val="1192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31.64</c:v>
                </c:pt>
                <c:pt idx="1">
                  <c:v>31.22</c:v>
                </c:pt>
                <c:pt idx="2">
                  <c:v>25.47</c:v>
                </c:pt>
                <c:pt idx="3">
                  <c:v>24.97</c:v>
                </c:pt>
                <c:pt idx="4">
                  <c:v>16.28</c:v>
                </c:pt>
              </c:numCache>
            </c:numRef>
          </c:val>
          <c:extLst>
            <c:ext xmlns:c16="http://schemas.microsoft.com/office/drawing/2014/chart" uri="{C3380CC4-5D6E-409C-BE32-E72D297353CC}">
              <c16:uniqueId val="{00000000-F976-40D2-AA8C-D2B958F6C106}"/>
            </c:ext>
          </c:extLst>
        </c:ser>
        <c:dLbls>
          <c:showLegendKey val="0"/>
          <c:showVal val="0"/>
          <c:showCatName val="0"/>
          <c:showSerName val="0"/>
          <c:showPercent val="0"/>
          <c:showBubbleSize val="0"/>
        </c:dLbls>
        <c:gapWidth val="150"/>
        <c:axId val="140749824"/>
        <c:axId val="1407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c:ext xmlns:c16="http://schemas.microsoft.com/office/drawing/2014/chart" uri="{C3380CC4-5D6E-409C-BE32-E72D297353CC}">
              <c16:uniqueId val="{00000001-F976-40D2-AA8C-D2B958F6C106}"/>
            </c:ext>
          </c:extLst>
        </c:ser>
        <c:dLbls>
          <c:showLegendKey val="0"/>
          <c:showVal val="0"/>
          <c:showCatName val="0"/>
          <c:showSerName val="0"/>
          <c:showPercent val="0"/>
          <c:showBubbleSize val="0"/>
        </c:dLbls>
        <c:marker val="1"/>
        <c:smooth val="0"/>
        <c:axId val="140749824"/>
        <c:axId val="140760192"/>
      </c:lineChart>
      <c:dateAx>
        <c:axId val="140749824"/>
        <c:scaling>
          <c:orientation val="minMax"/>
        </c:scaling>
        <c:delete val="1"/>
        <c:axPos val="b"/>
        <c:numFmt formatCode="ge" sourceLinked="1"/>
        <c:majorTickMark val="none"/>
        <c:minorTickMark val="none"/>
        <c:tickLblPos val="none"/>
        <c:crossAx val="140760192"/>
        <c:crosses val="autoZero"/>
        <c:auto val="1"/>
        <c:lblOffset val="100"/>
        <c:baseTimeUnit val="years"/>
      </c:dateAx>
      <c:valAx>
        <c:axId val="1407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49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95.24</c:v>
                </c:pt>
                <c:pt idx="1">
                  <c:v>95.23</c:v>
                </c:pt>
                <c:pt idx="2">
                  <c:v>95.23</c:v>
                </c:pt>
                <c:pt idx="3">
                  <c:v>95.43</c:v>
                </c:pt>
                <c:pt idx="4">
                  <c:v>90.92</c:v>
                </c:pt>
              </c:numCache>
            </c:numRef>
          </c:val>
          <c:extLst>
            <c:ext xmlns:c16="http://schemas.microsoft.com/office/drawing/2014/chart" uri="{C3380CC4-5D6E-409C-BE32-E72D297353CC}">
              <c16:uniqueId val="{00000000-F27D-491E-B2AB-7ABFFA9694B2}"/>
            </c:ext>
          </c:extLst>
        </c:ser>
        <c:dLbls>
          <c:showLegendKey val="0"/>
          <c:showVal val="0"/>
          <c:showCatName val="0"/>
          <c:showSerName val="0"/>
          <c:showPercent val="0"/>
          <c:showBubbleSize val="0"/>
        </c:dLbls>
        <c:gapWidth val="150"/>
        <c:axId val="140847744"/>
        <c:axId val="14086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c:ext xmlns:c16="http://schemas.microsoft.com/office/drawing/2014/chart" uri="{C3380CC4-5D6E-409C-BE32-E72D297353CC}">
              <c16:uniqueId val="{00000001-F27D-491E-B2AB-7ABFFA9694B2}"/>
            </c:ext>
          </c:extLst>
        </c:ser>
        <c:dLbls>
          <c:showLegendKey val="0"/>
          <c:showVal val="0"/>
          <c:showCatName val="0"/>
          <c:showSerName val="0"/>
          <c:showPercent val="0"/>
          <c:showBubbleSize val="0"/>
        </c:dLbls>
        <c:marker val="1"/>
        <c:smooth val="0"/>
        <c:axId val="140847744"/>
        <c:axId val="140862208"/>
      </c:lineChart>
      <c:dateAx>
        <c:axId val="140847744"/>
        <c:scaling>
          <c:orientation val="minMax"/>
        </c:scaling>
        <c:delete val="1"/>
        <c:axPos val="b"/>
        <c:numFmt formatCode="ge" sourceLinked="1"/>
        <c:majorTickMark val="none"/>
        <c:minorTickMark val="none"/>
        <c:tickLblPos val="none"/>
        <c:crossAx val="140862208"/>
        <c:crosses val="autoZero"/>
        <c:auto val="1"/>
        <c:lblOffset val="100"/>
        <c:baseTimeUnit val="years"/>
      </c:dateAx>
      <c:valAx>
        <c:axId val="14086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84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51.94</c:v>
                </c:pt>
                <c:pt idx="1">
                  <c:v>88.83</c:v>
                </c:pt>
                <c:pt idx="2">
                  <c:v>55.99</c:v>
                </c:pt>
                <c:pt idx="3">
                  <c:v>96.02</c:v>
                </c:pt>
                <c:pt idx="4">
                  <c:v>23.42</c:v>
                </c:pt>
              </c:numCache>
            </c:numRef>
          </c:val>
          <c:extLst>
            <c:ext xmlns:c16="http://schemas.microsoft.com/office/drawing/2014/chart" uri="{C3380CC4-5D6E-409C-BE32-E72D297353CC}">
              <c16:uniqueId val="{00000000-5FAA-443A-8FB3-9850F64C27F6}"/>
            </c:ext>
          </c:extLst>
        </c:ser>
        <c:dLbls>
          <c:showLegendKey val="0"/>
          <c:showVal val="0"/>
          <c:showCatName val="0"/>
          <c:showSerName val="0"/>
          <c:showPercent val="0"/>
          <c:showBubbleSize val="0"/>
        </c:dLbls>
        <c:gapWidth val="150"/>
        <c:axId val="119244288"/>
        <c:axId val="1192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c:ext xmlns:c16="http://schemas.microsoft.com/office/drawing/2014/chart" uri="{C3380CC4-5D6E-409C-BE32-E72D297353CC}">
              <c16:uniqueId val="{00000001-5FAA-443A-8FB3-9850F64C27F6}"/>
            </c:ext>
          </c:extLst>
        </c:ser>
        <c:dLbls>
          <c:showLegendKey val="0"/>
          <c:showVal val="0"/>
          <c:showCatName val="0"/>
          <c:showSerName val="0"/>
          <c:showPercent val="0"/>
          <c:showBubbleSize val="0"/>
        </c:dLbls>
        <c:marker val="1"/>
        <c:smooth val="0"/>
        <c:axId val="119244288"/>
        <c:axId val="119246208"/>
      </c:lineChart>
      <c:dateAx>
        <c:axId val="119244288"/>
        <c:scaling>
          <c:orientation val="minMax"/>
        </c:scaling>
        <c:delete val="1"/>
        <c:axPos val="b"/>
        <c:numFmt formatCode="ge" sourceLinked="1"/>
        <c:majorTickMark val="none"/>
        <c:minorTickMark val="none"/>
        <c:tickLblPos val="none"/>
        <c:crossAx val="119246208"/>
        <c:crosses val="autoZero"/>
        <c:auto val="1"/>
        <c:lblOffset val="100"/>
        <c:baseTimeUnit val="years"/>
      </c:dateAx>
      <c:valAx>
        <c:axId val="1192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4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BC-41B8-AB52-61489C58DA87}"/>
            </c:ext>
          </c:extLst>
        </c:ser>
        <c:dLbls>
          <c:showLegendKey val="0"/>
          <c:showVal val="0"/>
          <c:showCatName val="0"/>
          <c:showSerName val="0"/>
          <c:showPercent val="0"/>
          <c:showBubbleSize val="0"/>
        </c:dLbls>
        <c:gapWidth val="150"/>
        <c:axId val="132035712"/>
        <c:axId val="1320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BC-41B8-AB52-61489C58DA87}"/>
            </c:ext>
          </c:extLst>
        </c:ser>
        <c:dLbls>
          <c:showLegendKey val="0"/>
          <c:showVal val="0"/>
          <c:showCatName val="0"/>
          <c:showSerName val="0"/>
          <c:showPercent val="0"/>
          <c:showBubbleSize val="0"/>
        </c:dLbls>
        <c:marker val="1"/>
        <c:smooth val="0"/>
        <c:axId val="132035712"/>
        <c:axId val="132037632"/>
      </c:lineChart>
      <c:dateAx>
        <c:axId val="132035712"/>
        <c:scaling>
          <c:orientation val="minMax"/>
        </c:scaling>
        <c:delete val="1"/>
        <c:axPos val="b"/>
        <c:numFmt formatCode="ge" sourceLinked="1"/>
        <c:majorTickMark val="none"/>
        <c:minorTickMark val="none"/>
        <c:tickLblPos val="none"/>
        <c:crossAx val="132037632"/>
        <c:crosses val="autoZero"/>
        <c:auto val="1"/>
        <c:lblOffset val="100"/>
        <c:baseTimeUnit val="years"/>
      </c:dateAx>
      <c:valAx>
        <c:axId val="1320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71-4AF0-A94C-61BBAA409EA8}"/>
            </c:ext>
          </c:extLst>
        </c:ser>
        <c:dLbls>
          <c:showLegendKey val="0"/>
          <c:showVal val="0"/>
          <c:showCatName val="0"/>
          <c:showSerName val="0"/>
          <c:showPercent val="0"/>
          <c:showBubbleSize val="0"/>
        </c:dLbls>
        <c:gapWidth val="150"/>
        <c:axId val="132068096"/>
        <c:axId val="1320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71-4AF0-A94C-61BBAA409EA8}"/>
            </c:ext>
          </c:extLst>
        </c:ser>
        <c:dLbls>
          <c:showLegendKey val="0"/>
          <c:showVal val="0"/>
          <c:showCatName val="0"/>
          <c:showSerName val="0"/>
          <c:showPercent val="0"/>
          <c:showBubbleSize val="0"/>
        </c:dLbls>
        <c:marker val="1"/>
        <c:smooth val="0"/>
        <c:axId val="132068096"/>
        <c:axId val="132070016"/>
      </c:lineChart>
      <c:dateAx>
        <c:axId val="132068096"/>
        <c:scaling>
          <c:orientation val="minMax"/>
        </c:scaling>
        <c:delete val="1"/>
        <c:axPos val="b"/>
        <c:numFmt formatCode="ge" sourceLinked="1"/>
        <c:majorTickMark val="none"/>
        <c:minorTickMark val="none"/>
        <c:tickLblPos val="none"/>
        <c:crossAx val="132070016"/>
        <c:crosses val="autoZero"/>
        <c:auto val="1"/>
        <c:lblOffset val="100"/>
        <c:baseTimeUnit val="years"/>
      </c:dateAx>
      <c:valAx>
        <c:axId val="1320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6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85-4B49-8279-9B1455453B88}"/>
            </c:ext>
          </c:extLst>
        </c:ser>
        <c:dLbls>
          <c:showLegendKey val="0"/>
          <c:showVal val="0"/>
          <c:showCatName val="0"/>
          <c:showSerName val="0"/>
          <c:showPercent val="0"/>
          <c:showBubbleSize val="0"/>
        </c:dLbls>
        <c:gapWidth val="150"/>
        <c:axId val="132088576"/>
        <c:axId val="13209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85-4B49-8279-9B1455453B88}"/>
            </c:ext>
          </c:extLst>
        </c:ser>
        <c:dLbls>
          <c:showLegendKey val="0"/>
          <c:showVal val="0"/>
          <c:showCatName val="0"/>
          <c:showSerName val="0"/>
          <c:showPercent val="0"/>
          <c:showBubbleSize val="0"/>
        </c:dLbls>
        <c:marker val="1"/>
        <c:smooth val="0"/>
        <c:axId val="132088576"/>
        <c:axId val="132090496"/>
      </c:lineChart>
      <c:dateAx>
        <c:axId val="132088576"/>
        <c:scaling>
          <c:orientation val="minMax"/>
        </c:scaling>
        <c:delete val="1"/>
        <c:axPos val="b"/>
        <c:numFmt formatCode="ge" sourceLinked="1"/>
        <c:majorTickMark val="none"/>
        <c:minorTickMark val="none"/>
        <c:tickLblPos val="none"/>
        <c:crossAx val="132090496"/>
        <c:crosses val="autoZero"/>
        <c:auto val="1"/>
        <c:lblOffset val="100"/>
        <c:baseTimeUnit val="years"/>
      </c:dateAx>
      <c:valAx>
        <c:axId val="13209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8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41-48DE-915B-E6BA74A8386F}"/>
            </c:ext>
          </c:extLst>
        </c:ser>
        <c:dLbls>
          <c:showLegendKey val="0"/>
          <c:showVal val="0"/>
          <c:showCatName val="0"/>
          <c:showSerName val="0"/>
          <c:showPercent val="0"/>
          <c:showBubbleSize val="0"/>
        </c:dLbls>
        <c:gapWidth val="150"/>
        <c:axId val="140022144"/>
        <c:axId val="1400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41-48DE-915B-E6BA74A8386F}"/>
            </c:ext>
          </c:extLst>
        </c:ser>
        <c:dLbls>
          <c:showLegendKey val="0"/>
          <c:showVal val="0"/>
          <c:showCatName val="0"/>
          <c:showSerName val="0"/>
          <c:showPercent val="0"/>
          <c:showBubbleSize val="0"/>
        </c:dLbls>
        <c:marker val="1"/>
        <c:smooth val="0"/>
        <c:axId val="140022144"/>
        <c:axId val="140024064"/>
      </c:lineChart>
      <c:dateAx>
        <c:axId val="140022144"/>
        <c:scaling>
          <c:orientation val="minMax"/>
        </c:scaling>
        <c:delete val="1"/>
        <c:axPos val="b"/>
        <c:numFmt formatCode="ge" sourceLinked="1"/>
        <c:majorTickMark val="none"/>
        <c:minorTickMark val="none"/>
        <c:tickLblPos val="none"/>
        <c:crossAx val="140024064"/>
        <c:crosses val="autoZero"/>
        <c:auto val="1"/>
        <c:lblOffset val="100"/>
        <c:baseTimeUnit val="years"/>
      </c:dateAx>
      <c:valAx>
        <c:axId val="1400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8D-4C18-854B-3FAB69204689}"/>
            </c:ext>
          </c:extLst>
        </c:ser>
        <c:dLbls>
          <c:showLegendKey val="0"/>
          <c:showVal val="0"/>
          <c:showCatName val="0"/>
          <c:showSerName val="0"/>
          <c:showPercent val="0"/>
          <c:showBubbleSize val="0"/>
        </c:dLbls>
        <c:gapWidth val="150"/>
        <c:axId val="140206080"/>
        <c:axId val="140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c:ext xmlns:c16="http://schemas.microsoft.com/office/drawing/2014/chart" uri="{C3380CC4-5D6E-409C-BE32-E72D297353CC}">
              <c16:uniqueId val="{00000001-938D-4C18-854B-3FAB69204689}"/>
            </c:ext>
          </c:extLst>
        </c:ser>
        <c:dLbls>
          <c:showLegendKey val="0"/>
          <c:showVal val="0"/>
          <c:showCatName val="0"/>
          <c:showSerName val="0"/>
          <c:showPercent val="0"/>
          <c:showBubbleSize val="0"/>
        </c:dLbls>
        <c:marker val="1"/>
        <c:smooth val="0"/>
        <c:axId val="140206080"/>
        <c:axId val="140208000"/>
      </c:lineChart>
      <c:dateAx>
        <c:axId val="140206080"/>
        <c:scaling>
          <c:orientation val="minMax"/>
        </c:scaling>
        <c:delete val="1"/>
        <c:axPos val="b"/>
        <c:numFmt formatCode="ge" sourceLinked="1"/>
        <c:majorTickMark val="none"/>
        <c:minorTickMark val="none"/>
        <c:tickLblPos val="none"/>
        <c:crossAx val="140208000"/>
        <c:crosses val="autoZero"/>
        <c:auto val="1"/>
        <c:lblOffset val="100"/>
        <c:baseTimeUnit val="years"/>
      </c:dateAx>
      <c:valAx>
        <c:axId val="140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20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50.24</c:v>
                </c:pt>
                <c:pt idx="1">
                  <c:v>88.83</c:v>
                </c:pt>
                <c:pt idx="2">
                  <c:v>55.99</c:v>
                </c:pt>
                <c:pt idx="3">
                  <c:v>96.02</c:v>
                </c:pt>
                <c:pt idx="4">
                  <c:v>23.42</c:v>
                </c:pt>
              </c:numCache>
            </c:numRef>
          </c:val>
          <c:extLst>
            <c:ext xmlns:c16="http://schemas.microsoft.com/office/drawing/2014/chart" uri="{C3380CC4-5D6E-409C-BE32-E72D297353CC}">
              <c16:uniqueId val="{00000000-6C93-415D-945C-FD032C1DED94}"/>
            </c:ext>
          </c:extLst>
        </c:ser>
        <c:dLbls>
          <c:showLegendKey val="0"/>
          <c:showVal val="0"/>
          <c:showCatName val="0"/>
          <c:showSerName val="0"/>
          <c:showPercent val="0"/>
          <c:showBubbleSize val="0"/>
        </c:dLbls>
        <c:gapWidth val="150"/>
        <c:axId val="140525952"/>
        <c:axId val="14052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c:ext xmlns:c16="http://schemas.microsoft.com/office/drawing/2014/chart" uri="{C3380CC4-5D6E-409C-BE32-E72D297353CC}">
              <c16:uniqueId val="{00000001-6C93-415D-945C-FD032C1DED94}"/>
            </c:ext>
          </c:extLst>
        </c:ser>
        <c:dLbls>
          <c:showLegendKey val="0"/>
          <c:showVal val="0"/>
          <c:showCatName val="0"/>
          <c:showSerName val="0"/>
          <c:showPercent val="0"/>
          <c:showBubbleSize val="0"/>
        </c:dLbls>
        <c:marker val="1"/>
        <c:smooth val="0"/>
        <c:axId val="140525952"/>
        <c:axId val="140527488"/>
      </c:lineChart>
      <c:dateAx>
        <c:axId val="140525952"/>
        <c:scaling>
          <c:orientation val="minMax"/>
        </c:scaling>
        <c:delete val="1"/>
        <c:axPos val="b"/>
        <c:numFmt formatCode="ge" sourceLinked="1"/>
        <c:majorTickMark val="none"/>
        <c:minorTickMark val="none"/>
        <c:tickLblPos val="none"/>
        <c:crossAx val="140527488"/>
        <c:crosses val="autoZero"/>
        <c:auto val="1"/>
        <c:lblOffset val="100"/>
        <c:baseTimeUnit val="years"/>
      </c:dateAx>
      <c:valAx>
        <c:axId val="14052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2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130.94</c:v>
                </c:pt>
                <c:pt idx="1">
                  <c:v>73.62</c:v>
                </c:pt>
                <c:pt idx="2">
                  <c:v>116.47</c:v>
                </c:pt>
                <c:pt idx="3">
                  <c:v>59.23</c:v>
                </c:pt>
                <c:pt idx="4">
                  <c:v>158.08000000000001</c:v>
                </c:pt>
              </c:numCache>
            </c:numRef>
          </c:val>
          <c:extLst>
            <c:ext xmlns:c16="http://schemas.microsoft.com/office/drawing/2014/chart" uri="{C3380CC4-5D6E-409C-BE32-E72D297353CC}">
              <c16:uniqueId val="{00000000-0716-4780-81EF-BBED9CB5FDD0}"/>
            </c:ext>
          </c:extLst>
        </c:ser>
        <c:dLbls>
          <c:showLegendKey val="0"/>
          <c:showVal val="0"/>
          <c:showCatName val="0"/>
          <c:showSerName val="0"/>
          <c:showPercent val="0"/>
          <c:showBubbleSize val="0"/>
        </c:dLbls>
        <c:gapWidth val="150"/>
        <c:axId val="140545408"/>
        <c:axId val="1405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c:ext xmlns:c16="http://schemas.microsoft.com/office/drawing/2014/chart" uri="{C3380CC4-5D6E-409C-BE32-E72D297353CC}">
              <c16:uniqueId val="{00000001-0716-4780-81EF-BBED9CB5FDD0}"/>
            </c:ext>
          </c:extLst>
        </c:ser>
        <c:dLbls>
          <c:showLegendKey val="0"/>
          <c:showVal val="0"/>
          <c:showCatName val="0"/>
          <c:showSerName val="0"/>
          <c:showPercent val="0"/>
          <c:showBubbleSize val="0"/>
        </c:dLbls>
        <c:marker val="1"/>
        <c:smooth val="0"/>
        <c:axId val="140545408"/>
        <c:axId val="140547584"/>
      </c:lineChart>
      <c:dateAx>
        <c:axId val="140545408"/>
        <c:scaling>
          <c:orientation val="minMax"/>
        </c:scaling>
        <c:delete val="1"/>
        <c:axPos val="b"/>
        <c:numFmt formatCode="ge" sourceLinked="1"/>
        <c:majorTickMark val="none"/>
        <c:minorTickMark val="none"/>
        <c:tickLblPos val="none"/>
        <c:crossAx val="140547584"/>
        <c:crosses val="autoZero"/>
        <c:auto val="1"/>
        <c:lblOffset val="100"/>
        <c:baseTimeUnit val="years"/>
      </c:dateAx>
      <c:valAx>
        <c:axId val="1405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54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E1" zoomScaleNormal="100" workbookViewId="0">
      <selection activeCell="AD9" sqref="AD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愛媛県　東温市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122</v>
      </c>
      <c r="AE8" s="74"/>
      <c r="AF8" s="74"/>
      <c r="AG8" s="74"/>
      <c r="AH8" s="74"/>
      <c r="AI8" s="74"/>
      <c r="AJ8" s="74"/>
      <c r="AK8" s="2"/>
      <c r="AL8" s="67">
        <f>データ!$R$6</f>
        <v>33586</v>
      </c>
      <c r="AM8" s="67"/>
      <c r="AN8" s="67"/>
      <c r="AO8" s="67"/>
      <c r="AP8" s="67"/>
      <c r="AQ8" s="67"/>
      <c r="AR8" s="67"/>
      <c r="AS8" s="67"/>
      <c r="AT8" s="66">
        <f>データ!$S$6</f>
        <v>211.3</v>
      </c>
      <c r="AU8" s="66"/>
      <c r="AV8" s="66"/>
      <c r="AW8" s="66"/>
      <c r="AX8" s="66"/>
      <c r="AY8" s="66"/>
      <c r="AZ8" s="66"/>
      <c r="BA8" s="66"/>
      <c r="BB8" s="66">
        <f>データ!$T$6</f>
        <v>158.94999999999999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c r="A10" s="2"/>
      <c r="B10" s="66" t="str">
        <f>データ!$N$6</f>
        <v>-</v>
      </c>
      <c r="C10" s="66"/>
      <c r="D10" s="66"/>
      <c r="E10" s="66"/>
      <c r="F10" s="66"/>
      <c r="G10" s="66"/>
      <c r="H10" s="66"/>
      <c r="I10" s="66" t="str">
        <f>データ!$O$6</f>
        <v>該当数値なし</v>
      </c>
      <c r="J10" s="66"/>
      <c r="K10" s="66"/>
      <c r="L10" s="66"/>
      <c r="M10" s="66"/>
      <c r="N10" s="66"/>
      <c r="O10" s="66"/>
      <c r="P10" s="66">
        <f>データ!$P$6</f>
        <v>0.25</v>
      </c>
      <c r="Q10" s="66"/>
      <c r="R10" s="66"/>
      <c r="S10" s="66"/>
      <c r="T10" s="66"/>
      <c r="U10" s="66"/>
      <c r="V10" s="66"/>
      <c r="W10" s="67">
        <f>データ!$Q$6</f>
        <v>750</v>
      </c>
      <c r="X10" s="67"/>
      <c r="Y10" s="67"/>
      <c r="Z10" s="67"/>
      <c r="AA10" s="67"/>
      <c r="AB10" s="67"/>
      <c r="AC10" s="67"/>
      <c r="AD10" s="2"/>
      <c r="AE10" s="2"/>
      <c r="AF10" s="2"/>
      <c r="AG10" s="2"/>
      <c r="AH10" s="2"/>
      <c r="AI10" s="2"/>
      <c r="AJ10" s="2"/>
      <c r="AK10" s="2"/>
      <c r="AL10" s="67">
        <f>データ!$U$6</f>
        <v>85</v>
      </c>
      <c r="AM10" s="67"/>
      <c r="AN10" s="67"/>
      <c r="AO10" s="67"/>
      <c r="AP10" s="67"/>
      <c r="AQ10" s="67"/>
      <c r="AR10" s="67"/>
      <c r="AS10" s="67"/>
      <c r="AT10" s="66">
        <f>データ!$V$6</f>
        <v>0.86</v>
      </c>
      <c r="AU10" s="66"/>
      <c r="AV10" s="66"/>
      <c r="AW10" s="66"/>
      <c r="AX10" s="66"/>
      <c r="AY10" s="66"/>
      <c r="AZ10" s="66"/>
      <c r="BA10" s="66"/>
      <c r="BB10" s="66">
        <f>データ!$W$6</f>
        <v>98.84</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121</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382159</v>
      </c>
      <c r="D6" s="34">
        <f t="shared" si="3"/>
        <v>47</v>
      </c>
      <c r="E6" s="34">
        <f t="shared" si="3"/>
        <v>1</v>
      </c>
      <c r="F6" s="34">
        <f t="shared" si="3"/>
        <v>0</v>
      </c>
      <c r="G6" s="34">
        <f t="shared" si="3"/>
        <v>0</v>
      </c>
      <c r="H6" s="34" t="str">
        <f t="shared" si="3"/>
        <v>愛媛県　東温市</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0.25</v>
      </c>
      <c r="Q6" s="35">
        <f t="shared" si="3"/>
        <v>750</v>
      </c>
      <c r="R6" s="35">
        <f t="shared" si="3"/>
        <v>33586</v>
      </c>
      <c r="S6" s="35">
        <f t="shared" si="3"/>
        <v>211.3</v>
      </c>
      <c r="T6" s="35">
        <f t="shared" si="3"/>
        <v>158.94999999999999</v>
      </c>
      <c r="U6" s="35">
        <f t="shared" si="3"/>
        <v>85</v>
      </c>
      <c r="V6" s="35">
        <f t="shared" si="3"/>
        <v>0.86</v>
      </c>
      <c r="W6" s="35">
        <f t="shared" si="3"/>
        <v>98.84</v>
      </c>
      <c r="X6" s="36">
        <f>IF(X7="",NA(),X7)</f>
        <v>51.94</v>
      </c>
      <c r="Y6" s="36">
        <f t="shared" ref="Y6:AG6" si="4">IF(Y7="",NA(),Y7)</f>
        <v>88.83</v>
      </c>
      <c r="Z6" s="36">
        <f t="shared" si="4"/>
        <v>55.99</v>
      </c>
      <c r="AA6" s="36">
        <f t="shared" si="4"/>
        <v>96.02</v>
      </c>
      <c r="AB6" s="36">
        <f t="shared" si="4"/>
        <v>23.42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5">
        <f>IF(BE7="",NA(),BE7)</f>
        <v>0</v>
      </c>
      <c r="BF6" s="35">
        <f t="shared" ref="BF6:BN6" si="7">IF(BF7="",NA(),BF7)</f>
        <v>0</v>
      </c>
      <c r="BG6" s="35">
        <f t="shared" si="7"/>
        <v>0</v>
      </c>
      <c r="BH6" s="35">
        <f t="shared" si="7"/>
        <v>0</v>
      </c>
      <c r="BI6" s="35">
        <f t="shared" si="7"/>
        <v>0</v>
      </c>
      <c r="BJ6" s="36">
        <f t="shared" si="7"/>
        <v>1496.15</v>
      </c>
      <c r="BK6" s="36">
        <f t="shared" si="7"/>
        <v>1462.56</v>
      </c>
      <c r="BL6" s="36">
        <f t="shared" si="7"/>
        <v>1486.62</v>
      </c>
      <c r="BM6" s="36">
        <f t="shared" si="7"/>
        <v>1510.14</v>
      </c>
      <c r="BN6" s="36">
        <f t="shared" si="7"/>
        <v>1595.62</v>
      </c>
      <c r="BO6" s="35" t="str">
        <f>IF(BO7="","",IF(BO7="-","【-】","【"&amp;SUBSTITUTE(TEXT(BO7,"#,##0.00"),"-","△")&amp;"】"))</f>
        <v>【1,280.76】</v>
      </c>
      <c r="BP6" s="36">
        <f>IF(BP7="",NA(),BP7)</f>
        <v>50.24</v>
      </c>
      <c r="BQ6" s="36">
        <f t="shared" ref="BQ6:BY6" si="8">IF(BQ7="",NA(),BQ7)</f>
        <v>88.83</v>
      </c>
      <c r="BR6" s="36">
        <f t="shared" si="8"/>
        <v>55.99</v>
      </c>
      <c r="BS6" s="36">
        <f t="shared" si="8"/>
        <v>96.02</v>
      </c>
      <c r="BT6" s="36">
        <f t="shared" si="8"/>
        <v>23.42</v>
      </c>
      <c r="BU6" s="36">
        <f t="shared" si="8"/>
        <v>33.01</v>
      </c>
      <c r="BV6" s="36">
        <f t="shared" si="8"/>
        <v>32.39</v>
      </c>
      <c r="BW6" s="36">
        <f t="shared" si="8"/>
        <v>24.39</v>
      </c>
      <c r="BX6" s="36">
        <f t="shared" si="8"/>
        <v>22.67</v>
      </c>
      <c r="BY6" s="36">
        <f t="shared" si="8"/>
        <v>37.92</v>
      </c>
      <c r="BZ6" s="35" t="str">
        <f>IF(BZ7="","",IF(BZ7="-","【-】","【"&amp;SUBSTITUTE(TEXT(BZ7,"#,##0.00"),"-","△")&amp;"】"))</f>
        <v>【53.06】</v>
      </c>
      <c r="CA6" s="36">
        <f>IF(CA7="",NA(),CA7)</f>
        <v>130.94</v>
      </c>
      <c r="CB6" s="36">
        <f t="shared" ref="CB6:CJ6" si="9">IF(CB7="",NA(),CB7)</f>
        <v>73.62</v>
      </c>
      <c r="CC6" s="36">
        <f t="shared" si="9"/>
        <v>116.47</v>
      </c>
      <c r="CD6" s="36">
        <f t="shared" si="9"/>
        <v>59.23</v>
      </c>
      <c r="CE6" s="36">
        <f t="shared" si="9"/>
        <v>158.08000000000001</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31.64</v>
      </c>
      <c r="CM6" s="36">
        <f t="shared" ref="CM6:CU6" si="10">IF(CM7="",NA(),CM7)</f>
        <v>31.22</v>
      </c>
      <c r="CN6" s="36">
        <f t="shared" si="10"/>
        <v>25.47</v>
      </c>
      <c r="CO6" s="36">
        <f t="shared" si="10"/>
        <v>24.97</v>
      </c>
      <c r="CP6" s="36">
        <f t="shared" si="10"/>
        <v>16.28</v>
      </c>
      <c r="CQ6" s="36">
        <f t="shared" si="10"/>
        <v>51.11</v>
      </c>
      <c r="CR6" s="36">
        <f t="shared" si="10"/>
        <v>50.49</v>
      </c>
      <c r="CS6" s="36">
        <f t="shared" si="10"/>
        <v>48.36</v>
      </c>
      <c r="CT6" s="36">
        <f t="shared" si="10"/>
        <v>48.7</v>
      </c>
      <c r="CU6" s="36">
        <f t="shared" si="10"/>
        <v>46.9</v>
      </c>
      <c r="CV6" s="35" t="str">
        <f>IF(CV7="","",IF(CV7="-","【-】","【"&amp;SUBSTITUTE(TEXT(CV7,"#,##0.00"),"-","△")&amp;"】"))</f>
        <v>【56.28】</v>
      </c>
      <c r="CW6" s="36">
        <f>IF(CW7="",NA(),CW7)</f>
        <v>95.24</v>
      </c>
      <c r="CX6" s="36">
        <f t="shared" ref="CX6:DF6" si="11">IF(CX7="",NA(),CX7)</f>
        <v>95.23</v>
      </c>
      <c r="CY6" s="36">
        <f t="shared" si="11"/>
        <v>95.23</v>
      </c>
      <c r="CZ6" s="36">
        <f t="shared" si="11"/>
        <v>95.43</v>
      </c>
      <c r="DA6" s="36">
        <f t="shared" si="11"/>
        <v>90.92</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0.37</v>
      </c>
      <c r="EJ6" s="36">
        <f t="shared" si="14"/>
        <v>0.7</v>
      </c>
      <c r="EK6" s="36">
        <f t="shared" si="14"/>
        <v>0.91</v>
      </c>
      <c r="EL6" s="36">
        <f t="shared" si="14"/>
        <v>1.26</v>
      </c>
      <c r="EM6" s="36">
        <f t="shared" si="14"/>
        <v>0.78</v>
      </c>
      <c r="EN6" s="35" t="str">
        <f>IF(EN7="","",IF(EN7="-","【-】","【"&amp;SUBSTITUTE(TEXT(EN7,"#,##0.00"),"-","△")&amp;"】"))</f>
        <v>【0.59】</v>
      </c>
    </row>
    <row r="7" spans="1:144" s="37" customFormat="1">
      <c r="A7" s="29"/>
      <c r="B7" s="38">
        <v>2016</v>
      </c>
      <c r="C7" s="38">
        <v>382159</v>
      </c>
      <c r="D7" s="38">
        <v>47</v>
      </c>
      <c r="E7" s="38">
        <v>1</v>
      </c>
      <c r="F7" s="38">
        <v>0</v>
      </c>
      <c r="G7" s="38">
        <v>0</v>
      </c>
      <c r="H7" s="38" t="s">
        <v>107</v>
      </c>
      <c r="I7" s="38" t="s">
        <v>108</v>
      </c>
      <c r="J7" s="38" t="s">
        <v>109</v>
      </c>
      <c r="K7" s="38" t="s">
        <v>110</v>
      </c>
      <c r="L7" s="38" t="s">
        <v>111</v>
      </c>
      <c r="M7" s="38"/>
      <c r="N7" s="39" t="s">
        <v>112</v>
      </c>
      <c r="O7" s="39" t="s">
        <v>113</v>
      </c>
      <c r="P7" s="39">
        <v>0.25</v>
      </c>
      <c r="Q7" s="39">
        <v>750</v>
      </c>
      <c r="R7" s="39">
        <v>33586</v>
      </c>
      <c r="S7" s="39">
        <v>211.3</v>
      </c>
      <c r="T7" s="39">
        <v>158.94999999999999</v>
      </c>
      <c r="U7" s="39">
        <v>85</v>
      </c>
      <c r="V7" s="39">
        <v>0.86</v>
      </c>
      <c r="W7" s="39">
        <v>98.84</v>
      </c>
      <c r="X7" s="39">
        <v>51.94</v>
      </c>
      <c r="Y7" s="39">
        <v>88.83</v>
      </c>
      <c r="Z7" s="39">
        <v>55.99</v>
      </c>
      <c r="AA7" s="39">
        <v>96.02</v>
      </c>
      <c r="AB7" s="39">
        <v>23.42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0</v>
      </c>
      <c r="BF7" s="39">
        <v>0</v>
      </c>
      <c r="BG7" s="39">
        <v>0</v>
      </c>
      <c r="BH7" s="39">
        <v>0</v>
      </c>
      <c r="BI7" s="39">
        <v>0</v>
      </c>
      <c r="BJ7" s="39">
        <v>1496.15</v>
      </c>
      <c r="BK7" s="39">
        <v>1462.56</v>
      </c>
      <c r="BL7" s="39">
        <v>1486.62</v>
      </c>
      <c r="BM7" s="39">
        <v>1510.14</v>
      </c>
      <c r="BN7" s="39">
        <v>1595.62</v>
      </c>
      <c r="BO7" s="39">
        <v>1280.76</v>
      </c>
      <c r="BP7" s="39">
        <v>50.24</v>
      </c>
      <c r="BQ7" s="39">
        <v>88.83</v>
      </c>
      <c r="BR7" s="39">
        <v>55.99</v>
      </c>
      <c r="BS7" s="39">
        <v>96.02</v>
      </c>
      <c r="BT7" s="39">
        <v>23.42</v>
      </c>
      <c r="BU7" s="39">
        <v>33.01</v>
      </c>
      <c r="BV7" s="39">
        <v>32.39</v>
      </c>
      <c r="BW7" s="39">
        <v>24.39</v>
      </c>
      <c r="BX7" s="39">
        <v>22.67</v>
      </c>
      <c r="BY7" s="39">
        <v>37.92</v>
      </c>
      <c r="BZ7" s="39">
        <v>53.06</v>
      </c>
      <c r="CA7" s="39">
        <v>130.94</v>
      </c>
      <c r="CB7" s="39">
        <v>73.62</v>
      </c>
      <c r="CC7" s="39">
        <v>116.47</v>
      </c>
      <c r="CD7" s="39">
        <v>59.23</v>
      </c>
      <c r="CE7" s="39">
        <v>158.08000000000001</v>
      </c>
      <c r="CF7" s="39">
        <v>523.08000000000004</v>
      </c>
      <c r="CG7" s="39">
        <v>530.83000000000004</v>
      </c>
      <c r="CH7" s="39">
        <v>734.18</v>
      </c>
      <c r="CI7" s="39">
        <v>789.62</v>
      </c>
      <c r="CJ7" s="39">
        <v>423.18</v>
      </c>
      <c r="CK7" s="39">
        <v>314.83</v>
      </c>
      <c r="CL7" s="39">
        <v>31.64</v>
      </c>
      <c r="CM7" s="39">
        <v>31.22</v>
      </c>
      <c r="CN7" s="39">
        <v>25.47</v>
      </c>
      <c r="CO7" s="39">
        <v>24.97</v>
      </c>
      <c r="CP7" s="39">
        <v>16.28</v>
      </c>
      <c r="CQ7" s="39">
        <v>51.11</v>
      </c>
      <c r="CR7" s="39">
        <v>50.49</v>
      </c>
      <c r="CS7" s="39">
        <v>48.36</v>
      </c>
      <c r="CT7" s="39">
        <v>48.7</v>
      </c>
      <c r="CU7" s="39">
        <v>46.9</v>
      </c>
      <c r="CV7" s="39">
        <v>56.28</v>
      </c>
      <c r="CW7" s="39">
        <v>95.24</v>
      </c>
      <c r="CX7" s="39">
        <v>95.23</v>
      </c>
      <c r="CY7" s="39">
        <v>95.23</v>
      </c>
      <c r="CZ7" s="39">
        <v>95.43</v>
      </c>
      <c r="DA7" s="39">
        <v>90.92</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0.37</v>
      </c>
      <c r="EJ7" s="39">
        <v>0.7</v>
      </c>
      <c r="EK7" s="39">
        <v>0.91</v>
      </c>
      <c r="EL7" s="39">
        <v>1.26</v>
      </c>
      <c r="EM7" s="39">
        <v>0.78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2018-01-29T02:57:53Z</cp:lastPrinted>
  <dcterms:created xsi:type="dcterms:W3CDTF">2017-12-25T01:46:57Z</dcterms:created>
  <dcterms:modified xsi:type="dcterms:W3CDTF">2018-01-31T01:29:10Z</dcterms:modified>
  <cp:category/>
</cp:coreProperties>
</file>