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300" yWindow="900" windowWidth="26895" windowHeight="12360"/>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Q6" i="5"/>
  <c r="P6" i="5"/>
  <c r="O6" i="5"/>
  <c r="N6" i="5"/>
  <c r="B10" i="4" s="1"/>
  <c r="M6" i="5"/>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E85" i="4"/>
  <c r="AT10" i="4"/>
  <c r="AL10" i="4"/>
  <c r="W10" i="4"/>
  <c r="P10" i="4"/>
  <c r="I10" i="4"/>
  <c r="BB8" i="4"/>
  <c r="AL8" i="4"/>
  <c r="P8" i="4"/>
  <c r="I8" i="4"/>
  <c r="B8" i="4"/>
  <c r="C10" i="5" l="1"/>
  <c r="D10" i="5"/>
  <c r="E10" i="5"/>
  <c r="B10" i="5"/>
</calcChain>
</file>

<file path=xl/sharedStrings.xml><?xml version="1.0" encoding="utf-8"?>
<sst xmlns="http://schemas.openxmlformats.org/spreadsheetml/2006/main" count="237" uniqueCount="123">
  <si>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</si>
  <si>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</si>
  <si>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</si>
  <si>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</si>
  <si>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</si>
  <si>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</si>
  <si>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</si>
  <si>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</si>
  <si>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</si>
  <si>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</si>
  <si>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</si>
  <si>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</si>
  <si>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</si>
  <si>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</si>
  <si>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</si>
  <si>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</si>
  <si>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</si>
  <si>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</si>
  <si>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</si>
  <si>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</si>
  <si>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</si>
  <si>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</si>
  <si>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</si>
  <si>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</si>
  <si>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</si>
  <si>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</si>
  <si>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</si>
  <si>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</si>
  <si>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</si>
  <si>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</si>
  <si>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</si>
  <si>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</si>
  <si>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</si>
  <si>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</si>
  <si>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</si>
  <si>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</si>
  <si>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</si>
  <si>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</si>
  <si>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</si>
  <si>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</si>
  <si>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</si>
  <si>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</si>
  <si>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</si>
  <si>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</si>
  <si>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</si>
  <si>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</si>
  <si>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</si>
  <si>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</si>
  <si>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</si>
  <si>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</si>
  <si>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</si>
  <si>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</si>
  <si>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</si>
  <si>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</si>
  <si>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</si>
  <si>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</si>
  <si>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</si>
  <si>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</si>
  <si>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</si>
  <si>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</si>
  <si>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</si>
  <si>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</si>
  <si>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</si>
  <si>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</si>
  <si>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</si>
  <si>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</si>
  <si>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</si>
  <si>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</si>
  <si>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</si>
  <si>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</si>
  <si>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</si>
  <si>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</si>
  <si>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</si>
  <si>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</si>
  <si>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</si>
  <si>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</si>
  <si>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</si>
  <si>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</si>
  <si>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</si>
  <si>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</si>
  <si>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</si>
  <si>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</si>
  <si>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</si>
  <si>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</si>
  <si>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</si>
  <si>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</si>
  <si>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</si>
  <si>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</si>
  <si>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</si>
  <si>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</si>
  <si>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</si>
  <si>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</si>
  <si>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</si>
  <si>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</si>
  <si>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</si>
  <si>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</si>
  <si>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</si>
  <si>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</si>
  <si>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</si>
  <si>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</si>
  <si>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</si>
  <si>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</si>
  <si>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</si>
  <si>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</si>
  <si>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</si>
  <si>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</si>
  <si>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</si>
  <si>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愛媛県　上島町</t>
  </si>
  <si>
    <t>法非適用</t>
  </si>
  <si>
    <t>水道事業</t>
  </si>
  <si>
    <t>簡易水道事業</t>
  </si>
  <si>
    <t>D4</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</si>
  <si>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</si>
  <si>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</si>
  <si>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</si>
  <si>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</si>
  <si>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</si>
  <si>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</si>
  <si>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</si>
  <si>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水道施設の老朽化も進んでおり、また、給水人口に見合った施設規模にあわせて、今後更新が必要となってくると思われるが、現状での給水収益の増加は見込めないため、一般会計からの繰入に頼らざるを得ない状況である。現状においても、水道料金は、上水道で全国で10位内に位置する上島町上水道と同等程度の料金を徴収していることから、大幅な改定は難しい状況ではあるが、会計制度の見直し（企業会計への移行による透明化）、過疎化・高齢化による給水件数の減少による水需要の減少などの社会環境の変化に対応した料金体系の見直しについての検討をすすめるなどの経営改善策を講じていく必要がある。</t>
    <phoneticPr fontId="4"/>
  </si>
  <si>
    <t>　管路更新については、現在更新されておらず、平成２８年度に高井神地区の送水管・導水管の一部更新を行った。他の管路及び貯水槽の更新についても早急な検討が必要である。水道施設については魚島地区の海水淡水化施設の建設、高井神地区の膜ろ過施設の建設を実施し安定した水源の確保を行う。</t>
    <rPh sb="48" eb="49">
      <t>オコナ</t>
    </rPh>
    <phoneticPr fontId="4"/>
  </si>
  <si>
    <t>　経営の健全性について、収益的収支比率は類似団体の平均値と比較して高いが、給水収益は少なく、一般会計からの繰入金に大きく依存している。また、平成２７～２８年度で実施した魚島地区の海水淡水化施設の建設、平成２９～３０年度で実施する高井神地区の膜ろ過施設の建設により、資本費の高騰が継続するため、今後も繰入金に頼らざるを得ない状況が続くものと思われる。
　通常であれば経営改善に向け料金の見直しを含めて検討しなけらばならないが、過疎・高齢化による人口の減少により収入の増加も見込めず、給水原価に相当する料金を住民に頼ることも難しいため、安易に料金改定もできず、料金改定を実施したとしても大幅な改定は望めないものと思われる。
　経営の効率性については、給水原価においては他団体と比較して高くなっているが、様々な状況を勘案しても改善はむずかしいと思われる。施設利用率については計画時の給水人口が現在の給水人口を大きく上回っており、現存の施設規模が大きすぎると思われる。有収率については、給水規模が小さいため漏水等の影響を受けやすくなっており、多少のばらつきが出ている。やはり過疎・高齢化による人口の減少による影響が出ているものと思われる。</t>
    <rPh sb="97" eb="99">
      <t>ケンセツ</t>
    </rPh>
    <rPh sb="110" eb="112">
      <t>ジッシ</t>
    </rPh>
    <rPh sb="323" eb="325">
      <t>キュウスイ</t>
    </rPh>
    <rPh sb="325" eb="327">
      <t>ゲンカ</t>
    </rPh>
    <rPh sb="332" eb="333">
      <t>ホカ</t>
    </rPh>
    <rPh sb="333" eb="335">
      <t>ダンタイ</t>
    </rPh>
    <rPh sb="336" eb="338">
      <t>ヒカク</t>
    </rPh>
    <rPh sb="340" eb="341">
      <t>タカ</t>
    </rPh>
    <rPh sb="349" eb="351">
      <t>サマザマ</t>
    </rPh>
    <rPh sb="352" eb="354">
      <t>ジョウキョウ</t>
    </rPh>
    <rPh sb="355" eb="357">
      <t>カンアン</t>
    </rPh>
    <rPh sb="360" eb="362">
      <t>カイゼン</t>
    </rPh>
    <rPh sb="369" eb="370">
      <t>オモ</t>
    </rPh>
    <rPh sb="430" eb="433">
      <t>ユウシュウリツ</t>
    </rPh>
    <rPh sb="439" eb="441">
      <t>キュウスイ</t>
    </rPh>
    <rPh sb="441" eb="443">
      <t>キボ</t>
    </rPh>
    <rPh sb="444" eb="445">
      <t>チイ</t>
    </rPh>
    <rPh sb="449" eb="451">
      <t>ロウスイ</t>
    </rPh>
    <rPh sb="451" eb="452">
      <t>トウ</t>
    </rPh>
    <rPh sb="453" eb="455">
      <t>エイキョウ</t>
    </rPh>
    <rPh sb="456" eb="457">
      <t>ウ</t>
    </rPh>
    <rPh sb="467" eb="469">
      <t>タショウ</t>
    </rPh>
    <rPh sb="475" eb="476">
      <t>デ</t>
    </rPh>
    <phoneticPr fontId="4"/>
  </si>
  <si>
    <t>非設置</t>
    <rPh sb="0" eb="3">
      <t>ヒセッチ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</si>
</sst>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1">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176" fontId="5" fillId="0" borderId="2" xfId="1" applyNumberFormat="1" applyFont="1" applyBorder="1" applyAlignment="1" applyProtection="1">
      <alignment horizontal="center" vertical="center" shrinkToFit="1"/>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16" fillId="0" borderId="6" xfId="1" applyFont="1" applyBorder="1" applyAlignment="1" applyProtection="1">
      <alignment horizontal="left" vertical="top" wrapText="1"/>
      <protection locked="0"/>
    </xf>
    <xf numFmtId="0" fontId="16" fillId="0" borderId="0" xfId="1" applyFont="1" applyBorder="1" applyAlignment="1" applyProtection="1">
      <alignment horizontal="left" vertical="top" wrapText="1"/>
      <protection locked="0"/>
    </xf>
    <xf numFmtId="0" fontId="16" fillId="0" borderId="7" xfId="1" applyFont="1" applyBorder="1" applyAlignment="1" applyProtection="1">
      <alignment horizontal="left" vertical="top" wrapText="1"/>
      <protection locked="0"/>
    </xf>
    <xf numFmtId="0" fontId="16" fillId="0" borderId="8" xfId="1" applyFont="1" applyBorder="1" applyAlignment="1" applyProtection="1">
      <alignment horizontal="left" vertical="top" wrapText="1"/>
      <protection locked="0"/>
    </xf>
    <xf numFmtId="0" fontId="16" fillId="0" borderId="1" xfId="1" applyFont="1" applyBorder="1" applyAlignment="1" applyProtection="1">
      <alignment horizontal="left" vertical="top" wrapText="1"/>
      <protection locked="0"/>
    </xf>
    <xf numFmtId="0" fontId="16"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9026432"/>
        <c:axId val="99028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0.37</c:v>
                </c:pt>
                <c:pt idx="1">
                  <c:v>0.7</c:v>
                </c:pt>
                <c:pt idx="2">
                  <c:v>0.91</c:v>
                </c:pt>
                <c:pt idx="3">
                  <c:v>1.26</c:v>
                </c:pt>
                <c:pt idx="4">
                  <c:v>0.78</c:v>
                </c:pt>
              </c:numCache>
            </c:numRef>
          </c:val>
          <c:smooth val="0"/>
        </c:ser>
        <c:dLbls>
          <c:showLegendKey val="0"/>
          <c:showVal val="0"/>
          <c:showCatName val="0"/>
          <c:showSerName val="0"/>
          <c:showPercent val="0"/>
          <c:showBubbleSize val="0"/>
        </c:dLbls>
        <c:marker val="1"/>
        <c:smooth val="0"/>
        <c:axId val="99026432"/>
        <c:axId val="99028352"/>
      </c:lineChart>
      <c:dateAx>
        <c:axId val="99026432"/>
        <c:scaling>
          <c:orientation val="minMax"/>
        </c:scaling>
        <c:delete val="1"/>
        <c:axPos val="b"/>
        <c:numFmt formatCode="ge" sourceLinked="1"/>
        <c:majorTickMark val="none"/>
        <c:minorTickMark val="none"/>
        <c:tickLblPos val="none"/>
        <c:crossAx val="99028352"/>
        <c:crosses val="autoZero"/>
        <c:auto val="1"/>
        <c:lblOffset val="100"/>
        <c:baseTimeUnit val="years"/>
      </c:dateAx>
      <c:valAx>
        <c:axId val="99028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026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34.340000000000003</c:v>
                </c:pt>
                <c:pt idx="1">
                  <c:v>38.799999999999997</c:v>
                </c:pt>
                <c:pt idx="2">
                  <c:v>37.15</c:v>
                </c:pt>
                <c:pt idx="3">
                  <c:v>33.31</c:v>
                </c:pt>
                <c:pt idx="4">
                  <c:v>35.869999999999997</c:v>
                </c:pt>
              </c:numCache>
            </c:numRef>
          </c:val>
        </c:ser>
        <c:dLbls>
          <c:showLegendKey val="0"/>
          <c:showVal val="0"/>
          <c:showCatName val="0"/>
          <c:showSerName val="0"/>
          <c:showPercent val="0"/>
          <c:showBubbleSize val="0"/>
        </c:dLbls>
        <c:gapWidth val="150"/>
        <c:axId val="103958400"/>
        <c:axId val="103968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51.11</c:v>
                </c:pt>
                <c:pt idx="1">
                  <c:v>50.49</c:v>
                </c:pt>
                <c:pt idx="2">
                  <c:v>48.36</c:v>
                </c:pt>
                <c:pt idx="3">
                  <c:v>48.7</c:v>
                </c:pt>
                <c:pt idx="4">
                  <c:v>46.9</c:v>
                </c:pt>
              </c:numCache>
            </c:numRef>
          </c:val>
          <c:smooth val="0"/>
        </c:ser>
        <c:dLbls>
          <c:showLegendKey val="0"/>
          <c:showVal val="0"/>
          <c:showCatName val="0"/>
          <c:showSerName val="0"/>
          <c:showPercent val="0"/>
          <c:showBubbleSize val="0"/>
        </c:dLbls>
        <c:marker val="1"/>
        <c:smooth val="0"/>
        <c:axId val="103958400"/>
        <c:axId val="103968768"/>
      </c:lineChart>
      <c:dateAx>
        <c:axId val="103958400"/>
        <c:scaling>
          <c:orientation val="minMax"/>
        </c:scaling>
        <c:delete val="1"/>
        <c:axPos val="b"/>
        <c:numFmt formatCode="ge" sourceLinked="1"/>
        <c:majorTickMark val="none"/>
        <c:minorTickMark val="none"/>
        <c:tickLblPos val="none"/>
        <c:crossAx val="103968768"/>
        <c:crosses val="autoZero"/>
        <c:auto val="1"/>
        <c:lblOffset val="100"/>
        <c:baseTimeUnit val="years"/>
      </c:dateAx>
      <c:valAx>
        <c:axId val="103968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958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88.67</c:v>
                </c:pt>
                <c:pt idx="1">
                  <c:v>77.17</c:v>
                </c:pt>
                <c:pt idx="2">
                  <c:v>76.459999999999994</c:v>
                </c:pt>
                <c:pt idx="3">
                  <c:v>85.92</c:v>
                </c:pt>
                <c:pt idx="4">
                  <c:v>80.260000000000005</c:v>
                </c:pt>
              </c:numCache>
            </c:numRef>
          </c:val>
        </c:ser>
        <c:dLbls>
          <c:showLegendKey val="0"/>
          <c:showVal val="0"/>
          <c:showCatName val="0"/>
          <c:showSerName val="0"/>
          <c:showPercent val="0"/>
          <c:showBubbleSize val="0"/>
        </c:dLbls>
        <c:gapWidth val="150"/>
        <c:axId val="103998976"/>
        <c:axId val="104000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74.16</c:v>
                </c:pt>
                <c:pt idx="1">
                  <c:v>74.209999999999994</c:v>
                </c:pt>
                <c:pt idx="2">
                  <c:v>75.239999999999995</c:v>
                </c:pt>
                <c:pt idx="3">
                  <c:v>74.959999999999994</c:v>
                </c:pt>
                <c:pt idx="4">
                  <c:v>74.63</c:v>
                </c:pt>
              </c:numCache>
            </c:numRef>
          </c:val>
          <c:smooth val="0"/>
        </c:ser>
        <c:dLbls>
          <c:showLegendKey val="0"/>
          <c:showVal val="0"/>
          <c:showCatName val="0"/>
          <c:showSerName val="0"/>
          <c:showPercent val="0"/>
          <c:showBubbleSize val="0"/>
        </c:dLbls>
        <c:marker val="1"/>
        <c:smooth val="0"/>
        <c:axId val="103998976"/>
        <c:axId val="104000896"/>
      </c:lineChart>
      <c:dateAx>
        <c:axId val="103998976"/>
        <c:scaling>
          <c:orientation val="minMax"/>
        </c:scaling>
        <c:delete val="1"/>
        <c:axPos val="b"/>
        <c:numFmt formatCode="ge" sourceLinked="1"/>
        <c:majorTickMark val="none"/>
        <c:minorTickMark val="none"/>
        <c:tickLblPos val="none"/>
        <c:crossAx val="104000896"/>
        <c:crosses val="autoZero"/>
        <c:auto val="1"/>
        <c:lblOffset val="100"/>
        <c:baseTimeUnit val="years"/>
      </c:dateAx>
      <c:valAx>
        <c:axId val="104000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998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89.52</c:v>
                </c:pt>
                <c:pt idx="1">
                  <c:v>91.97</c:v>
                </c:pt>
                <c:pt idx="2">
                  <c:v>97.44</c:v>
                </c:pt>
                <c:pt idx="3">
                  <c:v>125.58</c:v>
                </c:pt>
                <c:pt idx="4">
                  <c:v>105.56</c:v>
                </c:pt>
              </c:numCache>
            </c:numRef>
          </c:val>
        </c:ser>
        <c:dLbls>
          <c:showLegendKey val="0"/>
          <c:showVal val="0"/>
          <c:showCatName val="0"/>
          <c:showSerName val="0"/>
          <c:showPercent val="0"/>
          <c:showBubbleSize val="0"/>
        </c:dLbls>
        <c:gapWidth val="150"/>
        <c:axId val="99075200"/>
        <c:axId val="99077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70.760000000000005</c:v>
                </c:pt>
                <c:pt idx="1">
                  <c:v>71.66</c:v>
                </c:pt>
                <c:pt idx="2">
                  <c:v>73.06</c:v>
                </c:pt>
                <c:pt idx="3">
                  <c:v>72.03</c:v>
                </c:pt>
                <c:pt idx="4">
                  <c:v>72.11</c:v>
                </c:pt>
              </c:numCache>
            </c:numRef>
          </c:val>
          <c:smooth val="0"/>
        </c:ser>
        <c:dLbls>
          <c:showLegendKey val="0"/>
          <c:showVal val="0"/>
          <c:showCatName val="0"/>
          <c:showSerName val="0"/>
          <c:showPercent val="0"/>
          <c:showBubbleSize val="0"/>
        </c:dLbls>
        <c:marker val="1"/>
        <c:smooth val="0"/>
        <c:axId val="99075200"/>
        <c:axId val="99077120"/>
      </c:lineChart>
      <c:dateAx>
        <c:axId val="99075200"/>
        <c:scaling>
          <c:orientation val="minMax"/>
        </c:scaling>
        <c:delete val="1"/>
        <c:axPos val="b"/>
        <c:numFmt formatCode="ge" sourceLinked="1"/>
        <c:majorTickMark val="none"/>
        <c:minorTickMark val="none"/>
        <c:tickLblPos val="none"/>
        <c:crossAx val="99077120"/>
        <c:crosses val="autoZero"/>
        <c:auto val="1"/>
        <c:lblOffset val="100"/>
        <c:baseTimeUnit val="years"/>
      </c:dateAx>
      <c:valAx>
        <c:axId val="99077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075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0553472"/>
        <c:axId val="100555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0553472"/>
        <c:axId val="100555392"/>
      </c:lineChart>
      <c:dateAx>
        <c:axId val="100553472"/>
        <c:scaling>
          <c:orientation val="minMax"/>
        </c:scaling>
        <c:delete val="1"/>
        <c:axPos val="b"/>
        <c:numFmt formatCode="ge" sourceLinked="1"/>
        <c:majorTickMark val="none"/>
        <c:minorTickMark val="none"/>
        <c:tickLblPos val="none"/>
        <c:crossAx val="100555392"/>
        <c:crosses val="autoZero"/>
        <c:auto val="1"/>
        <c:lblOffset val="100"/>
        <c:baseTimeUnit val="years"/>
      </c:dateAx>
      <c:valAx>
        <c:axId val="100555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553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0587392"/>
        <c:axId val="103743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0587392"/>
        <c:axId val="103743488"/>
      </c:lineChart>
      <c:dateAx>
        <c:axId val="100587392"/>
        <c:scaling>
          <c:orientation val="minMax"/>
        </c:scaling>
        <c:delete val="1"/>
        <c:axPos val="b"/>
        <c:numFmt formatCode="ge" sourceLinked="1"/>
        <c:majorTickMark val="none"/>
        <c:minorTickMark val="none"/>
        <c:tickLblPos val="none"/>
        <c:crossAx val="103743488"/>
        <c:crosses val="autoZero"/>
        <c:auto val="1"/>
        <c:lblOffset val="100"/>
        <c:baseTimeUnit val="years"/>
      </c:dateAx>
      <c:valAx>
        <c:axId val="103743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587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3782656"/>
        <c:axId val="103788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3782656"/>
        <c:axId val="103788928"/>
      </c:lineChart>
      <c:dateAx>
        <c:axId val="103782656"/>
        <c:scaling>
          <c:orientation val="minMax"/>
        </c:scaling>
        <c:delete val="1"/>
        <c:axPos val="b"/>
        <c:numFmt formatCode="ge" sourceLinked="1"/>
        <c:majorTickMark val="none"/>
        <c:minorTickMark val="none"/>
        <c:tickLblPos val="none"/>
        <c:crossAx val="103788928"/>
        <c:crosses val="autoZero"/>
        <c:auto val="1"/>
        <c:lblOffset val="100"/>
        <c:baseTimeUnit val="years"/>
      </c:dateAx>
      <c:valAx>
        <c:axId val="103788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782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4081280"/>
        <c:axId val="104087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4081280"/>
        <c:axId val="104087552"/>
      </c:lineChart>
      <c:dateAx>
        <c:axId val="104081280"/>
        <c:scaling>
          <c:orientation val="minMax"/>
        </c:scaling>
        <c:delete val="1"/>
        <c:axPos val="b"/>
        <c:numFmt formatCode="ge" sourceLinked="1"/>
        <c:majorTickMark val="none"/>
        <c:minorTickMark val="none"/>
        <c:tickLblPos val="none"/>
        <c:crossAx val="104087552"/>
        <c:crosses val="autoZero"/>
        <c:auto val="1"/>
        <c:lblOffset val="100"/>
        <c:baseTimeUnit val="years"/>
      </c:dateAx>
      <c:valAx>
        <c:axId val="104087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081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630.84</c:v>
                </c:pt>
                <c:pt idx="1">
                  <c:v>658.14</c:v>
                </c:pt>
                <c:pt idx="2">
                  <c:v>738.71</c:v>
                </c:pt>
                <c:pt idx="3">
                  <c:v>3501.62</c:v>
                </c:pt>
                <c:pt idx="4">
                  <c:v>5613.9</c:v>
                </c:pt>
              </c:numCache>
            </c:numRef>
          </c:val>
        </c:ser>
        <c:dLbls>
          <c:showLegendKey val="0"/>
          <c:showVal val="0"/>
          <c:showCatName val="0"/>
          <c:showSerName val="0"/>
          <c:showPercent val="0"/>
          <c:showBubbleSize val="0"/>
        </c:dLbls>
        <c:gapWidth val="150"/>
        <c:axId val="104099200"/>
        <c:axId val="104121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1496.15</c:v>
                </c:pt>
                <c:pt idx="1">
                  <c:v>1462.56</c:v>
                </c:pt>
                <c:pt idx="2">
                  <c:v>1486.62</c:v>
                </c:pt>
                <c:pt idx="3">
                  <c:v>1510.14</c:v>
                </c:pt>
                <c:pt idx="4">
                  <c:v>1595.62</c:v>
                </c:pt>
              </c:numCache>
            </c:numRef>
          </c:val>
          <c:smooth val="0"/>
        </c:ser>
        <c:dLbls>
          <c:showLegendKey val="0"/>
          <c:showVal val="0"/>
          <c:showCatName val="0"/>
          <c:showSerName val="0"/>
          <c:showPercent val="0"/>
          <c:showBubbleSize val="0"/>
        </c:dLbls>
        <c:marker val="1"/>
        <c:smooth val="0"/>
        <c:axId val="104099200"/>
        <c:axId val="104121856"/>
      </c:lineChart>
      <c:dateAx>
        <c:axId val="104099200"/>
        <c:scaling>
          <c:orientation val="minMax"/>
        </c:scaling>
        <c:delete val="1"/>
        <c:axPos val="b"/>
        <c:numFmt formatCode="ge" sourceLinked="1"/>
        <c:majorTickMark val="none"/>
        <c:minorTickMark val="none"/>
        <c:tickLblPos val="none"/>
        <c:crossAx val="104121856"/>
        <c:crosses val="autoZero"/>
        <c:auto val="1"/>
        <c:lblOffset val="100"/>
        <c:baseTimeUnit val="years"/>
      </c:dateAx>
      <c:valAx>
        <c:axId val="104121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099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21.08</c:v>
                </c:pt>
                <c:pt idx="1">
                  <c:v>14.05</c:v>
                </c:pt>
                <c:pt idx="2">
                  <c:v>19.96</c:v>
                </c:pt>
                <c:pt idx="3">
                  <c:v>21.98</c:v>
                </c:pt>
                <c:pt idx="4">
                  <c:v>20.43</c:v>
                </c:pt>
              </c:numCache>
            </c:numRef>
          </c:val>
        </c:ser>
        <c:dLbls>
          <c:showLegendKey val="0"/>
          <c:showVal val="0"/>
          <c:showCatName val="0"/>
          <c:showSerName val="0"/>
          <c:showPercent val="0"/>
          <c:showBubbleSize val="0"/>
        </c:dLbls>
        <c:gapWidth val="150"/>
        <c:axId val="103824384"/>
        <c:axId val="103830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33.01</c:v>
                </c:pt>
                <c:pt idx="1">
                  <c:v>32.39</c:v>
                </c:pt>
                <c:pt idx="2">
                  <c:v>24.39</c:v>
                </c:pt>
                <c:pt idx="3">
                  <c:v>22.67</c:v>
                </c:pt>
                <c:pt idx="4">
                  <c:v>37.92</c:v>
                </c:pt>
              </c:numCache>
            </c:numRef>
          </c:val>
          <c:smooth val="0"/>
        </c:ser>
        <c:dLbls>
          <c:showLegendKey val="0"/>
          <c:showVal val="0"/>
          <c:showCatName val="0"/>
          <c:showSerName val="0"/>
          <c:showPercent val="0"/>
          <c:showBubbleSize val="0"/>
        </c:dLbls>
        <c:marker val="1"/>
        <c:smooth val="0"/>
        <c:axId val="103824384"/>
        <c:axId val="103830656"/>
      </c:lineChart>
      <c:dateAx>
        <c:axId val="103824384"/>
        <c:scaling>
          <c:orientation val="minMax"/>
        </c:scaling>
        <c:delete val="1"/>
        <c:axPos val="b"/>
        <c:numFmt formatCode="ge" sourceLinked="1"/>
        <c:majorTickMark val="none"/>
        <c:minorTickMark val="none"/>
        <c:tickLblPos val="none"/>
        <c:crossAx val="103830656"/>
        <c:crosses val="autoZero"/>
        <c:auto val="1"/>
        <c:lblOffset val="100"/>
        <c:baseTimeUnit val="years"/>
      </c:dateAx>
      <c:valAx>
        <c:axId val="103830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824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1579.46</c:v>
                </c:pt>
                <c:pt idx="1">
                  <c:v>2119.7199999999998</c:v>
                </c:pt>
                <c:pt idx="2">
                  <c:v>1647.47</c:v>
                </c:pt>
                <c:pt idx="3">
                  <c:v>1456.5</c:v>
                </c:pt>
                <c:pt idx="4">
                  <c:v>1555.83</c:v>
                </c:pt>
              </c:numCache>
            </c:numRef>
          </c:val>
        </c:ser>
        <c:dLbls>
          <c:showLegendKey val="0"/>
          <c:showVal val="0"/>
          <c:showCatName val="0"/>
          <c:showSerName val="0"/>
          <c:showPercent val="0"/>
          <c:showBubbleSize val="0"/>
        </c:dLbls>
        <c:gapWidth val="150"/>
        <c:axId val="103860480"/>
        <c:axId val="103862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523.08000000000004</c:v>
                </c:pt>
                <c:pt idx="1">
                  <c:v>530.83000000000004</c:v>
                </c:pt>
                <c:pt idx="2">
                  <c:v>734.18</c:v>
                </c:pt>
                <c:pt idx="3">
                  <c:v>789.62</c:v>
                </c:pt>
                <c:pt idx="4">
                  <c:v>423.18</c:v>
                </c:pt>
              </c:numCache>
            </c:numRef>
          </c:val>
          <c:smooth val="0"/>
        </c:ser>
        <c:dLbls>
          <c:showLegendKey val="0"/>
          <c:showVal val="0"/>
          <c:showCatName val="0"/>
          <c:showSerName val="0"/>
          <c:showPercent val="0"/>
          <c:showBubbleSize val="0"/>
        </c:dLbls>
        <c:marker val="1"/>
        <c:smooth val="0"/>
        <c:axId val="103860480"/>
        <c:axId val="103862656"/>
      </c:lineChart>
      <c:dateAx>
        <c:axId val="103860480"/>
        <c:scaling>
          <c:orientation val="minMax"/>
        </c:scaling>
        <c:delete val="1"/>
        <c:axPos val="b"/>
        <c:numFmt formatCode="ge" sourceLinked="1"/>
        <c:majorTickMark val="none"/>
        <c:minorTickMark val="none"/>
        <c:tickLblPos val="none"/>
        <c:crossAx val="103862656"/>
        <c:crosses val="autoZero"/>
        <c:auto val="1"/>
        <c:lblOffset val="100"/>
        <c:baseTimeUnit val="years"/>
      </c:dateAx>
      <c:valAx>
        <c:axId val="103862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860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90" zoomScaleNormal="90" workbookViewId="0">
      <selection activeCell="AD9" sqref="AD9"/>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4" t="str">
        <f>データ!H6</f>
        <v>愛媛県　上島町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c r="A8" s="2"/>
      <c r="B8" s="49" t="str">
        <f>データ!$I$6</f>
        <v>法非適用</v>
      </c>
      <c r="C8" s="49"/>
      <c r="D8" s="49"/>
      <c r="E8" s="49"/>
      <c r="F8" s="49"/>
      <c r="G8" s="49"/>
      <c r="H8" s="49"/>
      <c r="I8" s="49" t="str">
        <f>データ!$J$6</f>
        <v>水道事業</v>
      </c>
      <c r="J8" s="49"/>
      <c r="K8" s="49"/>
      <c r="L8" s="49"/>
      <c r="M8" s="49"/>
      <c r="N8" s="49"/>
      <c r="O8" s="49"/>
      <c r="P8" s="49" t="str">
        <f>データ!$K$6</f>
        <v>簡易水道事業</v>
      </c>
      <c r="Q8" s="49"/>
      <c r="R8" s="49"/>
      <c r="S8" s="49"/>
      <c r="T8" s="49"/>
      <c r="U8" s="49"/>
      <c r="V8" s="49"/>
      <c r="W8" s="49" t="str">
        <f>データ!$L$6</f>
        <v>D4</v>
      </c>
      <c r="X8" s="49"/>
      <c r="Y8" s="49"/>
      <c r="Z8" s="49"/>
      <c r="AA8" s="49"/>
      <c r="AB8" s="49"/>
      <c r="AC8" s="49"/>
      <c r="AD8" s="50" t="s">
        <v>122</v>
      </c>
      <c r="AE8" s="50"/>
      <c r="AF8" s="50"/>
      <c r="AG8" s="50"/>
      <c r="AH8" s="50"/>
      <c r="AI8" s="50"/>
      <c r="AJ8" s="50"/>
      <c r="AK8" s="2"/>
      <c r="AL8" s="51">
        <f>データ!$R$6</f>
        <v>7221</v>
      </c>
      <c r="AM8" s="51"/>
      <c r="AN8" s="51"/>
      <c r="AO8" s="51"/>
      <c r="AP8" s="51"/>
      <c r="AQ8" s="51"/>
      <c r="AR8" s="51"/>
      <c r="AS8" s="51"/>
      <c r="AT8" s="46">
        <f>データ!$S$6</f>
        <v>30.38</v>
      </c>
      <c r="AU8" s="46"/>
      <c r="AV8" s="46"/>
      <c r="AW8" s="46"/>
      <c r="AX8" s="46"/>
      <c r="AY8" s="46"/>
      <c r="AZ8" s="46"/>
      <c r="BA8" s="46"/>
      <c r="BB8" s="46">
        <f>データ!$T$6</f>
        <v>237.69</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4"/>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4"/>
      <c r="BK9" s="4"/>
      <c r="BL9" s="52" t="s">
        <v>19</v>
      </c>
      <c r="BM9" s="53"/>
      <c r="BN9" s="11" t="s">
        <v>20</v>
      </c>
      <c r="BO9" s="12"/>
      <c r="BP9" s="12"/>
      <c r="BQ9" s="12"/>
      <c r="BR9" s="12"/>
      <c r="BS9" s="12"/>
      <c r="BT9" s="12"/>
      <c r="BU9" s="12"/>
      <c r="BV9" s="12"/>
      <c r="BW9" s="12"/>
      <c r="BX9" s="12"/>
      <c r="BY9" s="13"/>
    </row>
    <row r="10" spans="1:78" ht="18.75" customHeight="1">
      <c r="A10" s="2"/>
      <c r="B10" s="46" t="str">
        <f>データ!$N$6</f>
        <v>-</v>
      </c>
      <c r="C10" s="46"/>
      <c r="D10" s="46"/>
      <c r="E10" s="46"/>
      <c r="F10" s="46"/>
      <c r="G10" s="46"/>
      <c r="H10" s="46"/>
      <c r="I10" s="46" t="str">
        <f>データ!$O$6</f>
        <v>該当数値なし</v>
      </c>
      <c r="J10" s="46"/>
      <c r="K10" s="46"/>
      <c r="L10" s="46"/>
      <c r="M10" s="46"/>
      <c r="N10" s="46"/>
      <c r="O10" s="46"/>
      <c r="P10" s="46">
        <f>データ!$P$6</f>
        <v>99.46</v>
      </c>
      <c r="Q10" s="46"/>
      <c r="R10" s="46"/>
      <c r="S10" s="46"/>
      <c r="T10" s="46"/>
      <c r="U10" s="46"/>
      <c r="V10" s="46"/>
      <c r="W10" s="51">
        <f>データ!$Q$6</f>
        <v>5975</v>
      </c>
      <c r="X10" s="51"/>
      <c r="Y10" s="51"/>
      <c r="Z10" s="51"/>
      <c r="AA10" s="51"/>
      <c r="AB10" s="51"/>
      <c r="AC10" s="51"/>
      <c r="AD10" s="2"/>
      <c r="AE10" s="2"/>
      <c r="AF10" s="2"/>
      <c r="AG10" s="2"/>
      <c r="AH10" s="2"/>
      <c r="AI10" s="2"/>
      <c r="AJ10" s="2"/>
      <c r="AK10" s="2"/>
      <c r="AL10" s="51">
        <f>データ!$U$6</f>
        <v>183</v>
      </c>
      <c r="AM10" s="51"/>
      <c r="AN10" s="51"/>
      <c r="AO10" s="51"/>
      <c r="AP10" s="51"/>
      <c r="AQ10" s="51"/>
      <c r="AR10" s="51"/>
      <c r="AS10" s="51"/>
      <c r="AT10" s="46">
        <f>データ!$V$6</f>
        <v>2.35</v>
      </c>
      <c r="AU10" s="46"/>
      <c r="AV10" s="46"/>
      <c r="AW10" s="46"/>
      <c r="AX10" s="46"/>
      <c r="AY10" s="46"/>
      <c r="AZ10" s="46"/>
      <c r="BA10" s="46"/>
      <c r="BB10" s="46">
        <f>データ!$W$6</f>
        <v>77.87</v>
      </c>
      <c r="BC10" s="46"/>
      <c r="BD10" s="46"/>
      <c r="BE10" s="46"/>
      <c r="BF10" s="46"/>
      <c r="BG10" s="46"/>
      <c r="BH10" s="46"/>
      <c r="BI10" s="46"/>
      <c r="BJ10" s="2"/>
      <c r="BK10" s="2"/>
      <c r="BL10" s="54" t="s">
        <v>21</v>
      </c>
      <c r="BM10" s="55"/>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25</v>
      </c>
      <c r="BM14" s="65"/>
      <c r="BN14" s="65"/>
      <c r="BO14" s="65"/>
      <c r="BP14" s="65"/>
      <c r="BQ14" s="65"/>
      <c r="BR14" s="65"/>
      <c r="BS14" s="65"/>
      <c r="BT14" s="65"/>
      <c r="BU14" s="65"/>
      <c r="BV14" s="65"/>
      <c r="BW14" s="65"/>
      <c r="BX14" s="65"/>
      <c r="BY14" s="65"/>
      <c r="BZ14" s="6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121</v>
      </c>
      <c r="BM16" s="71"/>
      <c r="BN16" s="71"/>
      <c r="BO16" s="71"/>
      <c r="BP16" s="71"/>
      <c r="BQ16" s="71"/>
      <c r="BR16" s="71"/>
      <c r="BS16" s="71"/>
      <c r="BT16" s="71"/>
      <c r="BU16" s="71"/>
      <c r="BV16" s="71"/>
      <c r="BW16" s="71"/>
      <c r="BX16" s="71"/>
      <c r="BY16" s="71"/>
      <c r="BZ16" s="72"/>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c r="A34" s="2"/>
      <c r="B34" s="17"/>
      <c r="C34" s="76" t="s">
        <v>26</v>
      </c>
      <c r="D34" s="76"/>
      <c r="E34" s="76"/>
      <c r="F34" s="76"/>
      <c r="G34" s="76"/>
      <c r="H34" s="76"/>
      <c r="I34" s="76"/>
      <c r="J34" s="76"/>
      <c r="K34" s="76"/>
      <c r="L34" s="76"/>
      <c r="M34" s="76"/>
      <c r="N34" s="76"/>
      <c r="O34" s="76"/>
      <c r="P34" s="76"/>
      <c r="Q34" s="20"/>
      <c r="R34" s="76" t="s">
        <v>27</v>
      </c>
      <c r="S34" s="76"/>
      <c r="T34" s="76"/>
      <c r="U34" s="76"/>
      <c r="V34" s="76"/>
      <c r="W34" s="76"/>
      <c r="X34" s="76"/>
      <c r="Y34" s="76"/>
      <c r="Z34" s="76"/>
      <c r="AA34" s="76"/>
      <c r="AB34" s="76"/>
      <c r="AC34" s="76"/>
      <c r="AD34" s="76"/>
      <c r="AE34" s="76"/>
      <c r="AF34" s="20"/>
      <c r="AG34" s="76" t="s">
        <v>28</v>
      </c>
      <c r="AH34" s="76"/>
      <c r="AI34" s="76"/>
      <c r="AJ34" s="76"/>
      <c r="AK34" s="76"/>
      <c r="AL34" s="76"/>
      <c r="AM34" s="76"/>
      <c r="AN34" s="76"/>
      <c r="AO34" s="76"/>
      <c r="AP34" s="76"/>
      <c r="AQ34" s="76"/>
      <c r="AR34" s="76"/>
      <c r="AS34" s="76"/>
      <c r="AT34" s="76"/>
      <c r="AU34" s="20"/>
      <c r="AV34" s="76" t="s">
        <v>29</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30</v>
      </c>
      <c r="BM45" s="65"/>
      <c r="BN45" s="65"/>
      <c r="BO45" s="65"/>
      <c r="BP45" s="65"/>
      <c r="BQ45" s="65"/>
      <c r="BR45" s="65"/>
      <c r="BS45" s="65"/>
      <c r="BT45" s="65"/>
      <c r="BU45" s="65"/>
      <c r="BV45" s="65"/>
      <c r="BW45" s="65"/>
      <c r="BX45" s="65"/>
      <c r="BY45" s="65"/>
      <c r="BZ45" s="66"/>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120</v>
      </c>
      <c r="BM47" s="71"/>
      <c r="BN47" s="71"/>
      <c r="BO47" s="71"/>
      <c r="BP47" s="71"/>
      <c r="BQ47" s="71"/>
      <c r="BR47" s="71"/>
      <c r="BS47" s="71"/>
      <c r="BT47" s="71"/>
      <c r="BU47" s="71"/>
      <c r="BV47" s="71"/>
      <c r="BW47" s="71"/>
      <c r="BX47" s="71"/>
      <c r="BY47" s="71"/>
      <c r="BZ47" s="72"/>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c r="A56" s="2"/>
      <c r="B56" s="17"/>
      <c r="C56" s="76" t="s">
        <v>31</v>
      </c>
      <c r="D56" s="76"/>
      <c r="E56" s="76"/>
      <c r="F56" s="76"/>
      <c r="G56" s="76"/>
      <c r="H56" s="76"/>
      <c r="I56" s="76"/>
      <c r="J56" s="76"/>
      <c r="K56" s="76"/>
      <c r="L56" s="76"/>
      <c r="M56" s="76"/>
      <c r="N56" s="76"/>
      <c r="O56" s="76"/>
      <c r="P56" s="76"/>
      <c r="Q56" s="20"/>
      <c r="R56" s="76" t="s">
        <v>32</v>
      </c>
      <c r="S56" s="76"/>
      <c r="T56" s="76"/>
      <c r="U56" s="76"/>
      <c r="V56" s="76"/>
      <c r="W56" s="76"/>
      <c r="X56" s="76"/>
      <c r="Y56" s="76"/>
      <c r="Z56" s="76"/>
      <c r="AA56" s="76"/>
      <c r="AB56" s="76"/>
      <c r="AC56" s="76"/>
      <c r="AD56" s="76"/>
      <c r="AE56" s="76"/>
      <c r="AF56" s="20"/>
      <c r="AG56" s="76" t="s">
        <v>33</v>
      </c>
      <c r="AH56" s="76"/>
      <c r="AI56" s="76"/>
      <c r="AJ56" s="76"/>
      <c r="AK56" s="76"/>
      <c r="AL56" s="76"/>
      <c r="AM56" s="76"/>
      <c r="AN56" s="76"/>
      <c r="AO56" s="76"/>
      <c r="AP56" s="76"/>
      <c r="AQ56" s="76"/>
      <c r="AR56" s="76"/>
      <c r="AS56" s="76"/>
      <c r="AT56" s="76"/>
      <c r="AU56" s="20"/>
      <c r="AV56" s="76" t="s">
        <v>34</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c r="A60" s="2"/>
      <c r="B60" s="61" t="s">
        <v>35</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36</v>
      </c>
      <c r="BM64" s="65"/>
      <c r="BN64" s="65"/>
      <c r="BO64" s="65"/>
      <c r="BP64" s="65"/>
      <c r="BQ64" s="65"/>
      <c r="BR64" s="65"/>
      <c r="BS64" s="65"/>
      <c r="BT64" s="65"/>
      <c r="BU64" s="65"/>
      <c r="BV64" s="65"/>
      <c r="BW64" s="65"/>
      <c r="BX64" s="65"/>
      <c r="BY64" s="65"/>
      <c r="BZ64" s="66"/>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7" t="s">
        <v>119</v>
      </c>
      <c r="BM66" s="78"/>
      <c r="BN66" s="78"/>
      <c r="BO66" s="78"/>
      <c r="BP66" s="78"/>
      <c r="BQ66" s="78"/>
      <c r="BR66" s="78"/>
      <c r="BS66" s="78"/>
      <c r="BT66" s="78"/>
      <c r="BU66" s="78"/>
      <c r="BV66" s="78"/>
      <c r="BW66" s="78"/>
      <c r="BX66" s="78"/>
      <c r="BY66" s="78"/>
      <c r="BZ66" s="79"/>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7"/>
      <c r="BM67" s="78"/>
      <c r="BN67" s="78"/>
      <c r="BO67" s="78"/>
      <c r="BP67" s="78"/>
      <c r="BQ67" s="78"/>
      <c r="BR67" s="78"/>
      <c r="BS67" s="78"/>
      <c r="BT67" s="78"/>
      <c r="BU67" s="78"/>
      <c r="BV67" s="78"/>
      <c r="BW67" s="78"/>
      <c r="BX67" s="78"/>
      <c r="BY67" s="78"/>
      <c r="BZ67" s="79"/>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7"/>
      <c r="BM68" s="78"/>
      <c r="BN68" s="78"/>
      <c r="BO68" s="78"/>
      <c r="BP68" s="78"/>
      <c r="BQ68" s="78"/>
      <c r="BR68" s="78"/>
      <c r="BS68" s="78"/>
      <c r="BT68" s="78"/>
      <c r="BU68" s="78"/>
      <c r="BV68" s="78"/>
      <c r="BW68" s="78"/>
      <c r="BX68" s="78"/>
      <c r="BY68" s="78"/>
      <c r="BZ68" s="79"/>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7"/>
      <c r="BM69" s="78"/>
      <c r="BN69" s="78"/>
      <c r="BO69" s="78"/>
      <c r="BP69" s="78"/>
      <c r="BQ69" s="78"/>
      <c r="BR69" s="78"/>
      <c r="BS69" s="78"/>
      <c r="BT69" s="78"/>
      <c r="BU69" s="78"/>
      <c r="BV69" s="78"/>
      <c r="BW69" s="78"/>
      <c r="BX69" s="78"/>
      <c r="BY69" s="78"/>
      <c r="BZ69" s="79"/>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7"/>
      <c r="BM70" s="78"/>
      <c r="BN70" s="78"/>
      <c r="BO70" s="78"/>
      <c r="BP70" s="78"/>
      <c r="BQ70" s="78"/>
      <c r="BR70" s="78"/>
      <c r="BS70" s="78"/>
      <c r="BT70" s="78"/>
      <c r="BU70" s="78"/>
      <c r="BV70" s="78"/>
      <c r="BW70" s="78"/>
      <c r="BX70" s="78"/>
      <c r="BY70" s="78"/>
      <c r="BZ70" s="79"/>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7"/>
      <c r="BM71" s="78"/>
      <c r="BN71" s="78"/>
      <c r="BO71" s="78"/>
      <c r="BP71" s="78"/>
      <c r="BQ71" s="78"/>
      <c r="BR71" s="78"/>
      <c r="BS71" s="78"/>
      <c r="BT71" s="78"/>
      <c r="BU71" s="78"/>
      <c r="BV71" s="78"/>
      <c r="BW71" s="78"/>
      <c r="BX71" s="78"/>
      <c r="BY71" s="78"/>
      <c r="BZ71" s="79"/>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7"/>
      <c r="BM72" s="78"/>
      <c r="BN72" s="78"/>
      <c r="BO72" s="78"/>
      <c r="BP72" s="78"/>
      <c r="BQ72" s="78"/>
      <c r="BR72" s="78"/>
      <c r="BS72" s="78"/>
      <c r="BT72" s="78"/>
      <c r="BU72" s="78"/>
      <c r="BV72" s="78"/>
      <c r="BW72" s="78"/>
      <c r="BX72" s="78"/>
      <c r="BY72" s="78"/>
      <c r="BZ72" s="79"/>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7"/>
      <c r="BM73" s="78"/>
      <c r="BN73" s="78"/>
      <c r="BO73" s="78"/>
      <c r="BP73" s="78"/>
      <c r="BQ73" s="78"/>
      <c r="BR73" s="78"/>
      <c r="BS73" s="78"/>
      <c r="BT73" s="78"/>
      <c r="BU73" s="78"/>
      <c r="BV73" s="78"/>
      <c r="BW73" s="78"/>
      <c r="BX73" s="78"/>
      <c r="BY73" s="78"/>
      <c r="BZ73" s="79"/>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7"/>
      <c r="BM74" s="78"/>
      <c r="BN74" s="78"/>
      <c r="BO74" s="78"/>
      <c r="BP74" s="78"/>
      <c r="BQ74" s="78"/>
      <c r="BR74" s="78"/>
      <c r="BS74" s="78"/>
      <c r="BT74" s="78"/>
      <c r="BU74" s="78"/>
      <c r="BV74" s="78"/>
      <c r="BW74" s="78"/>
      <c r="BX74" s="78"/>
      <c r="BY74" s="78"/>
      <c r="BZ74" s="79"/>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7"/>
      <c r="BM75" s="78"/>
      <c r="BN75" s="78"/>
      <c r="BO75" s="78"/>
      <c r="BP75" s="78"/>
      <c r="BQ75" s="78"/>
      <c r="BR75" s="78"/>
      <c r="BS75" s="78"/>
      <c r="BT75" s="78"/>
      <c r="BU75" s="78"/>
      <c r="BV75" s="78"/>
      <c r="BW75" s="78"/>
      <c r="BX75" s="78"/>
      <c r="BY75" s="78"/>
      <c r="BZ75" s="79"/>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7"/>
      <c r="BM76" s="78"/>
      <c r="BN76" s="78"/>
      <c r="BO76" s="78"/>
      <c r="BP76" s="78"/>
      <c r="BQ76" s="78"/>
      <c r="BR76" s="78"/>
      <c r="BS76" s="78"/>
      <c r="BT76" s="78"/>
      <c r="BU76" s="78"/>
      <c r="BV76" s="78"/>
      <c r="BW76" s="78"/>
      <c r="BX76" s="78"/>
      <c r="BY76" s="78"/>
      <c r="BZ76" s="79"/>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7"/>
      <c r="BM77" s="78"/>
      <c r="BN77" s="78"/>
      <c r="BO77" s="78"/>
      <c r="BP77" s="78"/>
      <c r="BQ77" s="78"/>
      <c r="BR77" s="78"/>
      <c r="BS77" s="78"/>
      <c r="BT77" s="78"/>
      <c r="BU77" s="78"/>
      <c r="BV77" s="78"/>
      <c r="BW77" s="78"/>
      <c r="BX77" s="78"/>
      <c r="BY77" s="78"/>
      <c r="BZ77" s="79"/>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7"/>
      <c r="BM78" s="78"/>
      <c r="BN78" s="78"/>
      <c r="BO78" s="78"/>
      <c r="BP78" s="78"/>
      <c r="BQ78" s="78"/>
      <c r="BR78" s="78"/>
      <c r="BS78" s="78"/>
      <c r="BT78" s="78"/>
      <c r="BU78" s="78"/>
      <c r="BV78" s="78"/>
      <c r="BW78" s="78"/>
      <c r="BX78" s="78"/>
      <c r="BY78" s="78"/>
      <c r="BZ78" s="79"/>
    </row>
    <row r="79" spans="1:78" ht="13.5" customHeight="1">
      <c r="A79" s="2"/>
      <c r="B79" s="17"/>
      <c r="C79" s="76" t="s">
        <v>37</v>
      </c>
      <c r="D79" s="76"/>
      <c r="E79" s="76"/>
      <c r="F79" s="76"/>
      <c r="G79" s="76"/>
      <c r="H79" s="76"/>
      <c r="I79" s="76"/>
      <c r="J79" s="76"/>
      <c r="K79" s="76"/>
      <c r="L79" s="76"/>
      <c r="M79" s="76"/>
      <c r="N79" s="76"/>
      <c r="O79" s="76"/>
      <c r="P79" s="76"/>
      <c r="Q79" s="76"/>
      <c r="R79" s="76"/>
      <c r="S79" s="76"/>
      <c r="T79" s="76"/>
      <c r="U79" s="20"/>
      <c r="V79" s="20"/>
      <c r="W79" s="76" t="s">
        <v>38</v>
      </c>
      <c r="X79" s="76"/>
      <c r="Y79" s="76"/>
      <c r="Z79" s="76"/>
      <c r="AA79" s="76"/>
      <c r="AB79" s="76"/>
      <c r="AC79" s="76"/>
      <c r="AD79" s="76"/>
      <c r="AE79" s="76"/>
      <c r="AF79" s="76"/>
      <c r="AG79" s="76"/>
      <c r="AH79" s="76"/>
      <c r="AI79" s="76"/>
      <c r="AJ79" s="76"/>
      <c r="AK79" s="76"/>
      <c r="AL79" s="76"/>
      <c r="AM79" s="76"/>
      <c r="AN79" s="76"/>
      <c r="AO79" s="20"/>
      <c r="AP79" s="20"/>
      <c r="AQ79" s="76" t="s">
        <v>39</v>
      </c>
      <c r="AR79" s="76"/>
      <c r="AS79" s="76"/>
      <c r="AT79" s="76"/>
      <c r="AU79" s="76"/>
      <c r="AV79" s="76"/>
      <c r="AW79" s="76"/>
      <c r="AX79" s="76"/>
      <c r="AY79" s="76"/>
      <c r="AZ79" s="76"/>
      <c r="BA79" s="76"/>
      <c r="BB79" s="76"/>
      <c r="BC79" s="76"/>
      <c r="BD79" s="76"/>
      <c r="BE79" s="76"/>
      <c r="BF79" s="76"/>
      <c r="BG79" s="76"/>
      <c r="BH79" s="76"/>
      <c r="BI79" s="18"/>
      <c r="BJ79" s="19"/>
      <c r="BK79" s="2"/>
      <c r="BL79" s="77"/>
      <c r="BM79" s="78"/>
      <c r="BN79" s="78"/>
      <c r="BO79" s="78"/>
      <c r="BP79" s="78"/>
      <c r="BQ79" s="78"/>
      <c r="BR79" s="78"/>
      <c r="BS79" s="78"/>
      <c r="BT79" s="78"/>
      <c r="BU79" s="78"/>
      <c r="BV79" s="78"/>
      <c r="BW79" s="78"/>
      <c r="BX79" s="78"/>
      <c r="BY79" s="78"/>
      <c r="BZ79" s="79"/>
    </row>
    <row r="80" spans="1:78" ht="13.5" customHeight="1">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7"/>
      <c r="BM80" s="78"/>
      <c r="BN80" s="78"/>
      <c r="BO80" s="78"/>
      <c r="BP80" s="78"/>
      <c r="BQ80" s="78"/>
      <c r="BR80" s="78"/>
      <c r="BS80" s="78"/>
      <c r="BT80" s="78"/>
      <c r="BU80" s="78"/>
      <c r="BV80" s="78"/>
      <c r="BW80" s="78"/>
      <c r="BX80" s="78"/>
      <c r="BY80" s="78"/>
      <c r="BZ80" s="79"/>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7"/>
      <c r="BM81" s="78"/>
      <c r="BN81" s="78"/>
      <c r="BO81" s="78"/>
      <c r="BP81" s="78"/>
      <c r="BQ81" s="78"/>
      <c r="BR81" s="78"/>
      <c r="BS81" s="78"/>
      <c r="BT81" s="78"/>
      <c r="BU81" s="78"/>
      <c r="BV81" s="78"/>
      <c r="BW81" s="78"/>
      <c r="BX81" s="78"/>
      <c r="BY81" s="78"/>
      <c r="BZ81" s="79"/>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0"/>
      <c r="BM82" s="81"/>
      <c r="BN82" s="81"/>
      <c r="BO82" s="81"/>
      <c r="BP82" s="81"/>
      <c r="BQ82" s="81"/>
      <c r="BR82" s="81"/>
      <c r="BS82" s="81"/>
      <c r="BT82" s="81"/>
      <c r="BU82" s="81"/>
      <c r="BV82" s="81"/>
      <c r="BW82" s="81"/>
      <c r="BX82" s="81"/>
      <c r="BY82" s="81"/>
      <c r="BZ82" s="82"/>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53</v>
      </c>
      <c r="N85" s="27" t="s">
        <v>53</v>
      </c>
      <c r="O85" s="27" t="str">
        <f>データ!EN6</f>
        <v>【0.59】</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1" max="1" width="9" style="3"/>
    <col min="2" max="144" width="11.875" style="3" customWidth="1"/>
    <col min="145" max="16384" width="9" style="3"/>
  </cols>
  <sheetData>
    <row r="1" spans="1:144">
      <c r="A1" s="3" t="s">
        <v>54</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55</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56</v>
      </c>
      <c r="B3" s="30" t="s">
        <v>57</v>
      </c>
      <c r="C3" s="30" t="s">
        <v>58</v>
      </c>
      <c r="D3" s="30" t="s">
        <v>59</v>
      </c>
      <c r="E3" s="30" t="s">
        <v>60</v>
      </c>
      <c r="F3" s="30" t="s">
        <v>61</v>
      </c>
      <c r="G3" s="30" t="s">
        <v>62</v>
      </c>
      <c r="H3" s="84" t="s">
        <v>63</v>
      </c>
      <c r="I3" s="85"/>
      <c r="J3" s="85"/>
      <c r="K3" s="85"/>
      <c r="L3" s="85"/>
      <c r="M3" s="85"/>
      <c r="N3" s="85"/>
      <c r="O3" s="85"/>
      <c r="P3" s="85"/>
      <c r="Q3" s="85"/>
      <c r="R3" s="85"/>
      <c r="S3" s="85"/>
      <c r="T3" s="85"/>
      <c r="U3" s="85"/>
      <c r="V3" s="85"/>
      <c r="W3" s="86"/>
      <c r="X3" s="90" t="s">
        <v>64</v>
      </c>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t="s">
        <v>65</v>
      </c>
      <c r="DI3" s="83"/>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row>
    <row r="4" spans="1:144">
      <c r="A4" s="29" t="s">
        <v>66</v>
      </c>
      <c r="B4" s="31"/>
      <c r="C4" s="31"/>
      <c r="D4" s="31"/>
      <c r="E4" s="31"/>
      <c r="F4" s="31"/>
      <c r="G4" s="31"/>
      <c r="H4" s="87"/>
      <c r="I4" s="88"/>
      <c r="J4" s="88"/>
      <c r="K4" s="88"/>
      <c r="L4" s="88"/>
      <c r="M4" s="88"/>
      <c r="N4" s="88"/>
      <c r="O4" s="88"/>
      <c r="P4" s="88"/>
      <c r="Q4" s="88"/>
      <c r="R4" s="88"/>
      <c r="S4" s="88"/>
      <c r="T4" s="88"/>
      <c r="U4" s="88"/>
      <c r="V4" s="88"/>
      <c r="W4" s="89"/>
      <c r="X4" s="83" t="s">
        <v>67</v>
      </c>
      <c r="Y4" s="83"/>
      <c r="Z4" s="83"/>
      <c r="AA4" s="83"/>
      <c r="AB4" s="83"/>
      <c r="AC4" s="83"/>
      <c r="AD4" s="83"/>
      <c r="AE4" s="83"/>
      <c r="AF4" s="83"/>
      <c r="AG4" s="83"/>
      <c r="AH4" s="83"/>
      <c r="AI4" s="83" t="s">
        <v>68</v>
      </c>
      <c r="AJ4" s="83"/>
      <c r="AK4" s="83"/>
      <c r="AL4" s="83"/>
      <c r="AM4" s="83"/>
      <c r="AN4" s="83"/>
      <c r="AO4" s="83"/>
      <c r="AP4" s="83"/>
      <c r="AQ4" s="83"/>
      <c r="AR4" s="83"/>
      <c r="AS4" s="83"/>
      <c r="AT4" s="83" t="s">
        <v>69</v>
      </c>
      <c r="AU4" s="83"/>
      <c r="AV4" s="83"/>
      <c r="AW4" s="83"/>
      <c r="AX4" s="83"/>
      <c r="AY4" s="83"/>
      <c r="AZ4" s="83"/>
      <c r="BA4" s="83"/>
      <c r="BB4" s="83"/>
      <c r="BC4" s="83"/>
      <c r="BD4" s="83"/>
      <c r="BE4" s="83" t="s">
        <v>70</v>
      </c>
      <c r="BF4" s="83"/>
      <c r="BG4" s="83"/>
      <c r="BH4" s="83"/>
      <c r="BI4" s="83"/>
      <c r="BJ4" s="83"/>
      <c r="BK4" s="83"/>
      <c r="BL4" s="83"/>
      <c r="BM4" s="83"/>
      <c r="BN4" s="83"/>
      <c r="BO4" s="83"/>
      <c r="BP4" s="83" t="s">
        <v>71</v>
      </c>
      <c r="BQ4" s="83"/>
      <c r="BR4" s="83"/>
      <c r="BS4" s="83"/>
      <c r="BT4" s="83"/>
      <c r="BU4" s="83"/>
      <c r="BV4" s="83"/>
      <c r="BW4" s="83"/>
      <c r="BX4" s="83"/>
      <c r="BY4" s="83"/>
      <c r="BZ4" s="83"/>
      <c r="CA4" s="83" t="s">
        <v>72</v>
      </c>
      <c r="CB4" s="83"/>
      <c r="CC4" s="83"/>
      <c r="CD4" s="83"/>
      <c r="CE4" s="83"/>
      <c r="CF4" s="83"/>
      <c r="CG4" s="83"/>
      <c r="CH4" s="83"/>
      <c r="CI4" s="83"/>
      <c r="CJ4" s="83"/>
      <c r="CK4" s="83"/>
      <c r="CL4" s="83" t="s">
        <v>73</v>
      </c>
      <c r="CM4" s="83"/>
      <c r="CN4" s="83"/>
      <c r="CO4" s="83"/>
      <c r="CP4" s="83"/>
      <c r="CQ4" s="83"/>
      <c r="CR4" s="83"/>
      <c r="CS4" s="83"/>
      <c r="CT4" s="83"/>
      <c r="CU4" s="83"/>
      <c r="CV4" s="83"/>
      <c r="CW4" s="83" t="s">
        <v>74</v>
      </c>
      <c r="CX4" s="83"/>
      <c r="CY4" s="83"/>
      <c r="CZ4" s="83"/>
      <c r="DA4" s="83"/>
      <c r="DB4" s="83"/>
      <c r="DC4" s="83"/>
      <c r="DD4" s="83"/>
      <c r="DE4" s="83"/>
      <c r="DF4" s="83"/>
      <c r="DG4" s="83"/>
      <c r="DH4" s="83" t="s">
        <v>75</v>
      </c>
      <c r="DI4" s="83"/>
      <c r="DJ4" s="83"/>
      <c r="DK4" s="83"/>
      <c r="DL4" s="83"/>
      <c r="DM4" s="83"/>
      <c r="DN4" s="83"/>
      <c r="DO4" s="83"/>
      <c r="DP4" s="83"/>
      <c r="DQ4" s="83"/>
      <c r="DR4" s="83"/>
      <c r="DS4" s="83" t="s">
        <v>76</v>
      </c>
      <c r="DT4" s="83"/>
      <c r="DU4" s="83"/>
      <c r="DV4" s="83"/>
      <c r="DW4" s="83"/>
      <c r="DX4" s="83"/>
      <c r="DY4" s="83"/>
      <c r="DZ4" s="83"/>
      <c r="EA4" s="83"/>
      <c r="EB4" s="83"/>
      <c r="EC4" s="83"/>
      <c r="ED4" s="83" t="s">
        <v>77</v>
      </c>
      <c r="EE4" s="83"/>
      <c r="EF4" s="83"/>
      <c r="EG4" s="83"/>
      <c r="EH4" s="83"/>
      <c r="EI4" s="83"/>
      <c r="EJ4" s="83"/>
      <c r="EK4" s="83"/>
      <c r="EL4" s="83"/>
      <c r="EM4" s="83"/>
      <c r="EN4" s="83"/>
    </row>
    <row r="5" spans="1:144">
      <c r="A5" s="29" t="s">
        <v>78</v>
      </c>
      <c r="B5" s="32"/>
      <c r="C5" s="32"/>
      <c r="D5" s="32"/>
      <c r="E5" s="32"/>
      <c r="F5" s="32"/>
      <c r="G5" s="32"/>
      <c r="H5" s="33" t="s">
        <v>79</v>
      </c>
      <c r="I5" s="33" t="s">
        <v>80</v>
      </c>
      <c r="J5" s="33" t="s">
        <v>81</v>
      </c>
      <c r="K5" s="33" t="s">
        <v>82</v>
      </c>
      <c r="L5" s="33" t="s">
        <v>83</v>
      </c>
      <c r="M5" s="33" t="s">
        <v>84</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41</v>
      </c>
      <c r="AI5" s="33" t="s">
        <v>95</v>
      </c>
      <c r="AJ5" s="33" t="s">
        <v>96</v>
      </c>
      <c r="AK5" s="33" t="s">
        <v>97</v>
      </c>
      <c r="AL5" s="33" t="s">
        <v>98</v>
      </c>
      <c r="AM5" s="33" t="s">
        <v>99</v>
      </c>
      <c r="AN5" s="33" t="s">
        <v>100</v>
      </c>
      <c r="AO5" s="33" t="s">
        <v>101</v>
      </c>
      <c r="AP5" s="33" t="s">
        <v>102</v>
      </c>
      <c r="AQ5" s="33" t="s">
        <v>103</v>
      </c>
      <c r="AR5" s="33" t="s">
        <v>104</v>
      </c>
      <c r="AS5" s="33" t="s">
        <v>105</v>
      </c>
      <c r="AT5" s="33" t="s">
        <v>95</v>
      </c>
      <c r="AU5" s="33" t="s">
        <v>96</v>
      </c>
      <c r="AV5" s="33" t="s">
        <v>97</v>
      </c>
      <c r="AW5" s="33" t="s">
        <v>98</v>
      </c>
      <c r="AX5" s="33" t="s">
        <v>99</v>
      </c>
      <c r="AY5" s="33" t="s">
        <v>100</v>
      </c>
      <c r="AZ5" s="33" t="s">
        <v>101</v>
      </c>
      <c r="BA5" s="33" t="s">
        <v>102</v>
      </c>
      <c r="BB5" s="33" t="s">
        <v>103</v>
      </c>
      <c r="BC5" s="33" t="s">
        <v>104</v>
      </c>
      <c r="BD5" s="33" t="s">
        <v>105</v>
      </c>
      <c r="BE5" s="33" t="s">
        <v>95</v>
      </c>
      <c r="BF5" s="33" t="s">
        <v>96</v>
      </c>
      <c r="BG5" s="33" t="s">
        <v>97</v>
      </c>
      <c r="BH5" s="33" t="s">
        <v>98</v>
      </c>
      <c r="BI5" s="33" t="s">
        <v>99</v>
      </c>
      <c r="BJ5" s="33" t="s">
        <v>100</v>
      </c>
      <c r="BK5" s="33" t="s">
        <v>101</v>
      </c>
      <c r="BL5" s="33" t="s">
        <v>102</v>
      </c>
      <c r="BM5" s="33" t="s">
        <v>103</v>
      </c>
      <c r="BN5" s="33" t="s">
        <v>104</v>
      </c>
      <c r="BO5" s="33" t="s">
        <v>105</v>
      </c>
      <c r="BP5" s="33" t="s">
        <v>95</v>
      </c>
      <c r="BQ5" s="33" t="s">
        <v>96</v>
      </c>
      <c r="BR5" s="33" t="s">
        <v>97</v>
      </c>
      <c r="BS5" s="33" t="s">
        <v>98</v>
      </c>
      <c r="BT5" s="33" t="s">
        <v>99</v>
      </c>
      <c r="BU5" s="33" t="s">
        <v>100</v>
      </c>
      <c r="BV5" s="33" t="s">
        <v>101</v>
      </c>
      <c r="BW5" s="33" t="s">
        <v>102</v>
      </c>
      <c r="BX5" s="33" t="s">
        <v>103</v>
      </c>
      <c r="BY5" s="33" t="s">
        <v>104</v>
      </c>
      <c r="BZ5" s="33" t="s">
        <v>105</v>
      </c>
      <c r="CA5" s="33" t="s">
        <v>95</v>
      </c>
      <c r="CB5" s="33" t="s">
        <v>96</v>
      </c>
      <c r="CC5" s="33" t="s">
        <v>97</v>
      </c>
      <c r="CD5" s="33" t="s">
        <v>98</v>
      </c>
      <c r="CE5" s="33" t="s">
        <v>99</v>
      </c>
      <c r="CF5" s="33" t="s">
        <v>100</v>
      </c>
      <c r="CG5" s="33" t="s">
        <v>101</v>
      </c>
      <c r="CH5" s="33" t="s">
        <v>102</v>
      </c>
      <c r="CI5" s="33" t="s">
        <v>103</v>
      </c>
      <c r="CJ5" s="33" t="s">
        <v>104</v>
      </c>
      <c r="CK5" s="33" t="s">
        <v>105</v>
      </c>
      <c r="CL5" s="33" t="s">
        <v>95</v>
      </c>
      <c r="CM5" s="33" t="s">
        <v>96</v>
      </c>
      <c r="CN5" s="33" t="s">
        <v>97</v>
      </c>
      <c r="CO5" s="33" t="s">
        <v>98</v>
      </c>
      <c r="CP5" s="33" t="s">
        <v>99</v>
      </c>
      <c r="CQ5" s="33" t="s">
        <v>100</v>
      </c>
      <c r="CR5" s="33" t="s">
        <v>101</v>
      </c>
      <c r="CS5" s="33" t="s">
        <v>102</v>
      </c>
      <c r="CT5" s="33" t="s">
        <v>103</v>
      </c>
      <c r="CU5" s="33" t="s">
        <v>104</v>
      </c>
      <c r="CV5" s="33" t="s">
        <v>105</v>
      </c>
      <c r="CW5" s="33" t="s">
        <v>95</v>
      </c>
      <c r="CX5" s="33" t="s">
        <v>96</v>
      </c>
      <c r="CY5" s="33" t="s">
        <v>97</v>
      </c>
      <c r="CZ5" s="33" t="s">
        <v>98</v>
      </c>
      <c r="DA5" s="33" t="s">
        <v>99</v>
      </c>
      <c r="DB5" s="33" t="s">
        <v>100</v>
      </c>
      <c r="DC5" s="33" t="s">
        <v>101</v>
      </c>
      <c r="DD5" s="33" t="s">
        <v>102</v>
      </c>
      <c r="DE5" s="33" t="s">
        <v>103</v>
      </c>
      <c r="DF5" s="33" t="s">
        <v>104</v>
      </c>
      <c r="DG5" s="33" t="s">
        <v>105</v>
      </c>
      <c r="DH5" s="33" t="s">
        <v>95</v>
      </c>
      <c r="DI5" s="33" t="s">
        <v>96</v>
      </c>
      <c r="DJ5" s="33" t="s">
        <v>97</v>
      </c>
      <c r="DK5" s="33" t="s">
        <v>98</v>
      </c>
      <c r="DL5" s="33" t="s">
        <v>99</v>
      </c>
      <c r="DM5" s="33" t="s">
        <v>100</v>
      </c>
      <c r="DN5" s="33" t="s">
        <v>101</v>
      </c>
      <c r="DO5" s="33" t="s">
        <v>102</v>
      </c>
      <c r="DP5" s="33" t="s">
        <v>103</v>
      </c>
      <c r="DQ5" s="33" t="s">
        <v>104</v>
      </c>
      <c r="DR5" s="33" t="s">
        <v>105</v>
      </c>
      <c r="DS5" s="33" t="s">
        <v>95</v>
      </c>
      <c r="DT5" s="33" t="s">
        <v>96</v>
      </c>
      <c r="DU5" s="33" t="s">
        <v>97</v>
      </c>
      <c r="DV5" s="33" t="s">
        <v>98</v>
      </c>
      <c r="DW5" s="33" t="s">
        <v>99</v>
      </c>
      <c r="DX5" s="33" t="s">
        <v>100</v>
      </c>
      <c r="DY5" s="33" t="s">
        <v>101</v>
      </c>
      <c r="DZ5" s="33" t="s">
        <v>102</v>
      </c>
      <c r="EA5" s="33" t="s">
        <v>103</v>
      </c>
      <c r="EB5" s="33" t="s">
        <v>104</v>
      </c>
      <c r="EC5" s="33" t="s">
        <v>105</v>
      </c>
      <c r="ED5" s="33" t="s">
        <v>95</v>
      </c>
      <c r="EE5" s="33" t="s">
        <v>96</v>
      </c>
      <c r="EF5" s="33" t="s">
        <v>97</v>
      </c>
      <c r="EG5" s="33" t="s">
        <v>98</v>
      </c>
      <c r="EH5" s="33" t="s">
        <v>99</v>
      </c>
      <c r="EI5" s="33" t="s">
        <v>100</v>
      </c>
      <c r="EJ5" s="33" t="s">
        <v>101</v>
      </c>
      <c r="EK5" s="33" t="s">
        <v>102</v>
      </c>
      <c r="EL5" s="33" t="s">
        <v>103</v>
      </c>
      <c r="EM5" s="33" t="s">
        <v>104</v>
      </c>
      <c r="EN5" s="33" t="s">
        <v>105</v>
      </c>
    </row>
    <row r="6" spans="1:144" s="37" customFormat="1">
      <c r="A6" s="29" t="s">
        <v>106</v>
      </c>
      <c r="B6" s="34">
        <f>B7</f>
        <v>2016</v>
      </c>
      <c r="C6" s="34">
        <f t="shared" ref="C6:W6" si="3">C7</f>
        <v>383562</v>
      </c>
      <c r="D6" s="34">
        <f t="shared" si="3"/>
        <v>47</v>
      </c>
      <c r="E6" s="34">
        <f t="shared" si="3"/>
        <v>1</v>
      </c>
      <c r="F6" s="34">
        <f t="shared" si="3"/>
        <v>0</v>
      </c>
      <c r="G6" s="34">
        <f t="shared" si="3"/>
        <v>0</v>
      </c>
      <c r="H6" s="34" t="str">
        <f t="shared" si="3"/>
        <v>愛媛県　上島町</v>
      </c>
      <c r="I6" s="34" t="str">
        <f t="shared" si="3"/>
        <v>法非適用</v>
      </c>
      <c r="J6" s="34" t="str">
        <f t="shared" si="3"/>
        <v>水道事業</v>
      </c>
      <c r="K6" s="34" t="str">
        <f t="shared" si="3"/>
        <v>簡易水道事業</v>
      </c>
      <c r="L6" s="34" t="str">
        <f t="shared" si="3"/>
        <v>D4</v>
      </c>
      <c r="M6" s="34">
        <f t="shared" si="3"/>
        <v>0</v>
      </c>
      <c r="N6" s="35" t="str">
        <f t="shared" si="3"/>
        <v>-</v>
      </c>
      <c r="O6" s="35" t="str">
        <f t="shared" si="3"/>
        <v>該当数値なし</v>
      </c>
      <c r="P6" s="35">
        <f t="shared" si="3"/>
        <v>99.46</v>
      </c>
      <c r="Q6" s="35">
        <f t="shared" si="3"/>
        <v>5975</v>
      </c>
      <c r="R6" s="35">
        <f t="shared" si="3"/>
        <v>7221</v>
      </c>
      <c r="S6" s="35">
        <f t="shared" si="3"/>
        <v>30.38</v>
      </c>
      <c r="T6" s="35">
        <f t="shared" si="3"/>
        <v>237.69</v>
      </c>
      <c r="U6" s="35">
        <f t="shared" si="3"/>
        <v>183</v>
      </c>
      <c r="V6" s="35">
        <f t="shared" si="3"/>
        <v>2.35</v>
      </c>
      <c r="W6" s="35">
        <f t="shared" si="3"/>
        <v>77.87</v>
      </c>
      <c r="X6" s="36">
        <f>IF(X7="",NA(),X7)</f>
        <v>89.52</v>
      </c>
      <c r="Y6" s="36">
        <f t="shared" ref="Y6:AG6" si="4">IF(Y7="",NA(),Y7)</f>
        <v>91.97</v>
      </c>
      <c r="Z6" s="36">
        <f t="shared" si="4"/>
        <v>97.44</v>
      </c>
      <c r="AA6" s="36">
        <f t="shared" si="4"/>
        <v>125.58</v>
      </c>
      <c r="AB6" s="36">
        <f t="shared" si="4"/>
        <v>105.56</v>
      </c>
      <c r="AC6" s="36">
        <f t="shared" si="4"/>
        <v>70.760000000000005</v>
      </c>
      <c r="AD6" s="36">
        <f t="shared" si="4"/>
        <v>71.66</v>
      </c>
      <c r="AE6" s="36">
        <f t="shared" si="4"/>
        <v>73.06</v>
      </c>
      <c r="AF6" s="36">
        <f t="shared" si="4"/>
        <v>72.03</v>
      </c>
      <c r="AG6" s="36">
        <f t="shared" si="4"/>
        <v>72.11</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630.84</v>
      </c>
      <c r="BF6" s="36">
        <f t="shared" ref="BF6:BN6" si="7">IF(BF7="",NA(),BF7)</f>
        <v>658.14</v>
      </c>
      <c r="BG6" s="36">
        <f t="shared" si="7"/>
        <v>738.71</v>
      </c>
      <c r="BH6" s="36">
        <f t="shared" si="7"/>
        <v>3501.62</v>
      </c>
      <c r="BI6" s="36">
        <f t="shared" si="7"/>
        <v>5613.9</v>
      </c>
      <c r="BJ6" s="36">
        <f t="shared" si="7"/>
        <v>1496.15</v>
      </c>
      <c r="BK6" s="36">
        <f t="shared" si="7"/>
        <v>1462.56</v>
      </c>
      <c r="BL6" s="36">
        <f t="shared" si="7"/>
        <v>1486.62</v>
      </c>
      <c r="BM6" s="36">
        <f t="shared" si="7"/>
        <v>1510.14</v>
      </c>
      <c r="BN6" s="36">
        <f t="shared" si="7"/>
        <v>1595.62</v>
      </c>
      <c r="BO6" s="35" t="str">
        <f>IF(BO7="","",IF(BO7="-","【-】","【"&amp;SUBSTITUTE(TEXT(BO7,"#,##0.00"),"-","△")&amp;"】"))</f>
        <v>【1,280.76】</v>
      </c>
      <c r="BP6" s="36">
        <f>IF(BP7="",NA(),BP7)</f>
        <v>21.08</v>
      </c>
      <c r="BQ6" s="36">
        <f t="shared" ref="BQ6:BY6" si="8">IF(BQ7="",NA(),BQ7)</f>
        <v>14.05</v>
      </c>
      <c r="BR6" s="36">
        <f t="shared" si="8"/>
        <v>19.96</v>
      </c>
      <c r="BS6" s="36">
        <f t="shared" si="8"/>
        <v>21.98</v>
      </c>
      <c r="BT6" s="36">
        <f t="shared" si="8"/>
        <v>20.43</v>
      </c>
      <c r="BU6" s="36">
        <f t="shared" si="8"/>
        <v>33.01</v>
      </c>
      <c r="BV6" s="36">
        <f t="shared" si="8"/>
        <v>32.39</v>
      </c>
      <c r="BW6" s="36">
        <f t="shared" si="8"/>
        <v>24.39</v>
      </c>
      <c r="BX6" s="36">
        <f t="shared" si="8"/>
        <v>22.67</v>
      </c>
      <c r="BY6" s="36">
        <f t="shared" si="8"/>
        <v>37.92</v>
      </c>
      <c r="BZ6" s="35" t="str">
        <f>IF(BZ7="","",IF(BZ7="-","【-】","【"&amp;SUBSTITUTE(TEXT(BZ7,"#,##0.00"),"-","△")&amp;"】"))</f>
        <v>【53.06】</v>
      </c>
      <c r="CA6" s="36">
        <f>IF(CA7="",NA(),CA7)</f>
        <v>1579.46</v>
      </c>
      <c r="CB6" s="36">
        <f t="shared" ref="CB6:CJ6" si="9">IF(CB7="",NA(),CB7)</f>
        <v>2119.7199999999998</v>
      </c>
      <c r="CC6" s="36">
        <f t="shared" si="9"/>
        <v>1647.47</v>
      </c>
      <c r="CD6" s="36">
        <f t="shared" si="9"/>
        <v>1456.5</v>
      </c>
      <c r="CE6" s="36">
        <f t="shared" si="9"/>
        <v>1555.83</v>
      </c>
      <c r="CF6" s="36">
        <f t="shared" si="9"/>
        <v>523.08000000000004</v>
      </c>
      <c r="CG6" s="36">
        <f t="shared" si="9"/>
        <v>530.83000000000004</v>
      </c>
      <c r="CH6" s="36">
        <f t="shared" si="9"/>
        <v>734.18</v>
      </c>
      <c r="CI6" s="36">
        <f t="shared" si="9"/>
        <v>789.62</v>
      </c>
      <c r="CJ6" s="36">
        <f t="shared" si="9"/>
        <v>423.18</v>
      </c>
      <c r="CK6" s="35" t="str">
        <f>IF(CK7="","",IF(CK7="-","【-】","【"&amp;SUBSTITUTE(TEXT(CK7,"#,##0.00"),"-","△")&amp;"】"))</f>
        <v>【314.83】</v>
      </c>
      <c r="CL6" s="36">
        <f>IF(CL7="",NA(),CL7)</f>
        <v>34.340000000000003</v>
      </c>
      <c r="CM6" s="36">
        <f t="shared" ref="CM6:CU6" si="10">IF(CM7="",NA(),CM7)</f>
        <v>38.799999999999997</v>
      </c>
      <c r="CN6" s="36">
        <f t="shared" si="10"/>
        <v>37.15</v>
      </c>
      <c r="CO6" s="36">
        <f t="shared" si="10"/>
        <v>33.31</v>
      </c>
      <c r="CP6" s="36">
        <f t="shared" si="10"/>
        <v>35.869999999999997</v>
      </c>
      <c r="CQ6" s="36">
        <f t="shared" si="10"/>
        <v>51.11</v>
      </c>
      <c r="CR6" s="36">
        <f t="shared" si="10"/>
        <v>50.49</v>
      </c>
      <c r="CS6" s="36">
        <f t="shared" si="10"/>
        <v>48.36</v>
      </c>
      <c r="CT6" s="36">
        <f t="shared" si="10"/>
        <v>48.7</v>
      </c>
      <c r="CU6" s="36">
        <f t="shared" si="10"/>
        <v>46.9</v>
      </c>
      <c r="CV6" s="35" t="str">
        <f>IF(CV7="","",IF(CV7="-","【-】","【"&amp;SUBSTITUTE(TEXT(CV7,"#,##0.00"),"-","△")&amp;"】"))</f>
        <v>【56.28】</v>
      </c>
      <c r="CW6" s="36">
        <f>IF(CW7="",NA(),CW7)</f>
        <v>88.67</v>
      </c>
      <c r="CX6" s="36">
        <f t="shared" ref="CX6:DF6" si="11">IF(CX7="",NA(),CX7)</f>
        <v>77.17</v>
      </c>
      <c r="CY6" s="36">
        <f t="shared" si="11"/>
        <v>76.459999999999994</v>
      </c>
      <c r="CZ6" s="36">
        <f t="shared" si="11"/>
        <v>85.92</v>
      </c>
      <c r="DA6" s="36">
        <f t="shared" si="11"/>
        <v>80.260000000000005</v>
      </c>
      <c r="DB6" s="36">
        <f t="shared" si="11"/>
        <v>74.16</v>
      </c>
      <c r="DC6" s="36">
        <f t="shared" si="11"/>
        <v>74.209999999999994</v>
      </c>
      <c r="DD6" s="36">
        <f t="shared" si="11"/>
        <v>75.239999999999995</v>
      </c>
      <c r="DE6" s="36">
        <f t="shared" si="11"/>
        <v>74.959999999999994</v>
      </c>
      <c r="DF6" s="36">
        <f t="shared" si="11"/>
        <v>74.63</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5">
        <f t="shared" si="14"/>
        <v>0</v>
      </c>
      <c r="EH6" s="35">
        <f t="shared" si="14"/>
        <v>0</v>
      </c>
      <c r="EI6" s="36">
        <f t="shared" si="14"/>
        <v>0.37</v>
      </c>
      <c r="EJ6" s="36">
        <f t="shared" si="14"/>
        <v>0.7</v>
      </c>
      <c r="EK6" s="36">
        <f t="shared" si="14"/>
        <v>0.91</v>
      </c>
      <c r="EL6" s="36">
        <f t="shared" si="14"/>
        <v>1.26</v>
      </c>
      <c r="EM6" s="36">
        <f t="shared" si="14"/>
        <v>0.78</v>
      </c>
      <c r="EN6" s="35" t="str">
        <f>IF(EN7="","",IF(EN7="-","【-】","【"&amp;SUBSTITUTE(TEXT(EN7,"#,##0.00"),"-","△")&amp;"】"))</f>
        <v>【0.59】</v>
      </c>
    </row>
    <row r="7" spans="1:144" s="37" customFormat="1">
      <c r="A7" s="29"/>
      <c r="B7" s="38">
        <v>2016</v>
      </c>
      <c r="C7" s="38">
        <v>383562</v>
      </c>
      <c r="D7" s="38">
        <v>47</v>
      </c>
      <c r="E7" s="38">
        <v>1</v>
      </c>
      <c r="F7" s="38">
        <v>0</v>
      </c>
      <c r="G7" s="38">
        <v>0</v>
      </c>
      <c r="H7" s="38" t="s">
        <v>107</v>
      </c>
      <c r="I7" s="38" t="s">
        <v>108</v>
      </c>
      <c r="J7" s="38" t="s">
        <v>109</v>
      </c>
      <c r="K7" s="38" t="s">
        <v>110</v>
      </c>
      <c r="L7" s="38" t="s">
        <v>111</v>
      </c>
      <c r="M7" s="38"/>
      <c r="N7" s="39" t="s">
        <v>112</v>
      </c>
      <c r="O7" s="39" t="s">
        <v>113</v>
      </c>
      <c r="P7" s="39">
        <v>99.46</v>
      </c>
      <c r="Q7" s="39">
        <v>5975</v>
      </c>
      <c r="R7" s="39">
        <v>7221</v>
      </c>
      <c r="S7" s="39">
        <v>30.38</v>
      </c>
      <c r="T7" s="39">
        <v>237.69</v>
      </c>
      <c r="U7" s="39">
        <v>183</v>
      </c>
      <c r="V7" s="39">
        <v>2.35</v>
      </c>
      <c r="W7" s="39">
        <v>77.87</v>
      </c>
      <c r="X7" s="39">
        <v>89.52</v>
      </c>
      <c r="Y7" s="39">
        <v>91.97</v>
      </c>
      <c r="Z7" s="39">
        <v>97.44</v>
      </c>
      <c r="AA7" s="39">
        <v>125.58</v>
      </c>
      <c r="AB7" s="39">
        <v>105.56</v>
      </c>
      <c r="AC7" s="39">
        <v>70.760000000000005</v>
      </c>
      <c r="AD7" s="39">
        <v>71.66</v>
      </c>
      <c r="AE7" s="39">
        <v>73.06</v>
      </c>
      <c r="AF7" s="39">
        <v>72.03</v>
      </c>
      <c r="AG7" s="39">
        <v>72.11</v>
      </c>
      <c r="AH7" s="39">
        <v>76.78</v>
      </c>
      <c r="AI7" s="39"/>
      <c r="AJ7" s="39"/>
      <c r="AK7" s="39"/>
      <c r="AL7" s="39"/>
      <c r="AM7" s="39"/>
      <c r="AN7" s="39"/>
      <c r="AO7" s="39"/>
      <c r="AP7" s="39"/>
      <c r="AQ7" s="39"/>
      <c r="AR7" s="39"/>
      <c r="AS7" s="39"/>
      <c r="AT7" s="39"/>
      <c r="AU7" s="39"/>
      <c r="AV7" s="39"/>
      <c r="AW7" s="39"/>
      <c r="AX7" s="39"/>
      <c r="AY7" s="39"/>
      <c r="AZ7" s="39"/>
      <c r="BA7" s="39"/>
      <c r="BB7" s="39"/>
      <c r="BC7" s="39"/>
      <c r="BD7" s="39"/>
      <c r="BE7" s="39">
        <v>630.84</v>
      </c>
      <c r="BF7" s="39">
        <v>658.14</v>
      </c>
      <c r="BG7" s="39">
        <v>738.71</v>
      </c>
      <c r="BH7" s="39">
        <v>3501.62</v>
      </c>
      <c r="BI7" s="39">
        <v>5613.9</v>
      </c>
      <c r="BJ7" s="39">
        <v>1496.15</v>
      </c>
      <c r="BK7" s="39">
        <v>1462.56</v>
      </c>
      <c r="BL7" s="39">
        <v>1486.62</v>
      </c>
      <c r="BM7" s="39">
        <v>1510.14</v>
      </c>
      <c r="BN7" s="39">
        <v>1595.62</v>
      </c>
      <c r="BO7" s="39">
        <v>1280.76</v>
      </c>
      <c r="BP7" s="39">
        <v>21.08</v>
      </c>
      <c r="BQ7" s="39">
        <v>14.05</v>
      </c>
      <c r="BR7" s="39">
        <v>19.96</v>
      </c>
      <c r="BS7" s="39">
        <v>21.98</v>
      </c>
      <c r="BT7" s="39">
        <v>20.43</v>
      </c>
      <c r="BU7" s="39">
        <v>33.01</v>
      </c>
      <c r="BV7" s="39">
        <v>32.39</v>
      </c>
      <c r="BW7" s="39">
        <v>24.39</v>
      </c>
      <c r="BX7" s="39">
        <v>22.67</v>
      </c>
      <c r="BY7" s="39">
        <v>37.92</v>
      </c>
      <c r="BZ7" s="39">
        <v>53.06</v>
      </c>
      <c r="CA7" s="39">
        <v>1579.46</v>
      </c>
      <c r="CB7" s="39">
        <v>2119.7199999999998</v>
      </c>
      <c r="CC7" s="39">
        <v>1647.47</v>
      </c>
      <c r="CD7" s="39">
        <v>1456.5</v>
      </c>
      <c r="CE7" s="39">
        <v>1555.83</v>
      </c>
      <c r="CF7" s="39">
        <v>523.08000000000004</v>
      </c>
      <c r="CG7" s="39">
        <v>530.83000000000004</v>
      </c>
      <c r="CH7" s="39">
        <v>734.18</v>
      </c>
      <c r="CI7" s="39">
        <v>789.62</v>
      </c>
      <c r="CJ7" s="39">
        <v>423.18</v>
      </c>
      <c r="CK7" s="39">
        <v>314.83</v>
      </c>
      <c r="CL7" s="39">
        <v>34.340000000000003</v>
      </c>
      <c r="CM7" s="39">
        <v>38.799999999999997</v>
      </c>
      <c r="CN7" s="39">
        <v>37.15</v>
      </c>
      <c r="CO7" s="39">
        <v>33.31</v>
      </c>
      <c r="CP7" s="39">
        <v>35.869999999999997</v>
      </c>
      <c r="CQ7" s="39">
        <v>51.11</v>
      </c>
      <c r="CR7" s="39">
        <v>50.49</v>
      </c>
      <c r="CS7" s="39">
        <v>48.36</v>
      </c>
      <c r="CT7" s="39">
        <v>48.7</v>
      </c>
      <c r="CU7" s="39">
        <v>46.9</v>
      </c>
      <c r="CV7" s="39">
        <v>56.28</v>
      </c>
      <c r="CW7" s="39">
        <v>88.67</v>
      </c>
      <c r="CX7" s="39">
        <v>77.17</v>
      </c>
      <c r="CY7" s="39">
        <v>76.459999999999994</v>
      </c>
      <c r="CZ7" s="39">
        <v>85.92</v>
      </c>
      <c r="DA7" s="39">
        <v>80.260000000000005</v>
      </c>
      <c r="DB7" s="39">
        <v>74.16</v>
      </c>
      <c r="DC7" s="39">
        <v>74.209999999999994</v>
      </c>
      <c r="DD7" s="39">
        <v>75.239999999999995</v>
      </c>
      <c r="DE7" s="39">
        <v>74.959999999999994</v>
      </c>
      <c r="DF7" s="39">
        <v>74.63</v>
      </c>
      <c r="DG7" s="39">
        <v>74.94</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0</v>
      </c>
      <c r="EH7" s="39">
        <v>0</v>
      </c>
      <c r="EI7" s="39">
        <v>0.37</v>
      </c>
      <c r="EJ7" s="39">
        <v>0.7</v>
      </c>
      <c r="EK7" s="39">
        <v>0.91</v>
      </c>
      <c r="EL7" s="39">
        <v>1.26</v>
      </c>
      <c r="EM7" s="39">
        <v>0.78</v>
      </c>
      <c r="EN7" s="39">
        <v>0.59</v>
      </c>
    </row>
    <row r="8" spans="1:144">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c r="A9" s="41"/>
      <c r="B9" s="41" t="s">
        <v>114</v>
      </c>
      <c r="C9" s="41" t="s">
        <v>115</v>
      </c>
      <c r="D9" s="41" t="s">
        <v>116</v>
      </c>
      <c r="E9" s="41" t="s">
        <v>117</v>
      </c>
      <c r="F9" s="41" t="s">
        <v>118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1" t="s">
        <v>57</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2018-02-08T04:30:06Z</cp:lastPrinted>
  <dcterms:created xsi:type="dcterms:W3CDTF">2017-12-25T01:46:58Z</dcterms:created>
  <dcterms:modified xsi:type="dcterms:W3CDTF">2018-02-14T02:16:17Z</dcterms:modified>
</cp:coreProperties>
</file>