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財政係\２９年度\07　公営企業関係\その他・調査通知等\2129【公営企業】公営企業に係る「経営比較分析表」の分析につい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<sst xmlns="http://schemas.openxmlformats.org/spreadsheetml/2006/main" count="232" uniqueCount="120">
  <si>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</si>
  <si>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</si>
  <si>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</si>
  <si>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</si>
  <si>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</si>
  <si>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</si>
  <si>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</si>
  <si>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</si>
  <si>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</si>
  <si>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</si>
  <si>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</si>
  <si>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</si>
  <si>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</si>
  <si>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</si>
  <si>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</si>
  <si>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</si>
  <si>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</si>
  <si>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</si>
  <si>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</si>
  <si>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</si>
  <si>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</si>
  <si>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</si>
  <si>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</si>
  <si>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</si>
  <si>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</si>
  <si>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</si>
  <si>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</si>
  <si>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</si>
  <si>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</si>
  <si>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</si>
  <si>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</si>
  <si>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</si>
  <si>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</si>
  <si>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</si>
  <si>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</si>
  <si>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</si>
  <si>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</si>
  <si>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</si>
  <si>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</si>
  <si>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</si>
  <si>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</si>
  <si>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</si>
  <si>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</si>
  <si>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</si>
  <si>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</si>
  <si>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</si>
  <si>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</si>
  <si>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</si>
  <si>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</si>
  <si>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</si>
  <si>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</si>
  <si>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</si>
  <si>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</si>
  <si>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</si>
  <si>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</si>
  <si>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</si>
  <si>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</si>
  <si>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</si>
  <si>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</si>
  <si>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</si>
  <si>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</si>
  <si>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</si>
  <si>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</si>
  <si>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</si>
  <si>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</si>
  <si>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</si>
  <si>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</si>
  <si>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</si>
  <si>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</si>
  <si>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</si>
  <si>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</si>
  <si>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</si>
  <si>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</si>
  <si>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</si>
  <si>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</si>
  <si>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</si>
  <si>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</si>
  <si>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</si>
  <si>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</si>
  <si>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</si>
  <si>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</si>
  <si>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</si>
  <si>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</si>
  <si>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</si>
  <si>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</si>
  <si>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</si>
  <si>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</si>
  <si>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</si>
  <si>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</si>
  <si>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</si>
  <si>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</si>
  <si>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</si>
  <si>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</si>
  <si>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</si>
  <si>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</si>
  <si>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</si>
  <si>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</si>
  <si>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</si>
  <si>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</si>
  <si>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</si>
  <si>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</si>
  <si>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</si>
  <si>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</si>
  <si>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</si>
  <si>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</si>
  <si>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砥部町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</si>
  <si>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</si>
  <si>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</si>
  <si>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</si>
  <si>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</si>
  <si>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</si>
  <si>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</si>
  <si>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</si>
  <si>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</si>
  <si>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</si>
  <si>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</si>
  <si>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漏水箇所の多い老朽管から、随時改修工事を実施している。平成28年度は給水区域全域で専門業者による漏水調査を実施して、13か所の漏水箇所を修繕した。今後も定期的な漏水調査の実施や配水管の布設年の確認により、適切な改修工事を実施し有収率の維持・向上に努める。
　平成29年度に完成予定の第8次拡張事業により、より安心・安全な飲料水を提供することができる。また施設のダウンサイジング化が図られることにより、施設利用率の向上も図られると考える。</t>
    <rPh sb="1" eb="3">
      <t>ロウスイ</t>
    </rPh>
    <rPh sb="3" eb="5">
      <t>カショ</t>
    </rPh>
    <rPh sb="6" eb="7">
      <t>オオ</t>
    </rPh>
    <rPh sb="8" eb="10">
      <t>ロウキュウ</t>
    </rPh>
    <rPh sb="10" eb="11">
      <t>カン</t>
    </rPh>
    <rPh sb="14" eb="16">
      <t>ズイジ</t>
    </rPh>
    <rPh sb="16" eb="18">
      <t>カイシュウ</t>
    </rPh>
    <rPh sb="18" eb="20">
      <t>コウジ</t>
    </rPh>
    <rPh sb="21" eb="23">
      <t>ジッシ</t>
    </rPh>
    <rPh sb="28" eb="30">
      <t>ヘイセイ</t>
    </rPh>
    <rPh sb="32" eb="34">
      <t>ネンド</t>
    </rPh>
    <rPh sb="35" eb="37">
      <t>キュウスイ</t>
    </rPh>
    <rPh sb="37" eb="39">
      <t>クイキ</t>
    </rPh>
    <rPh sb="39" eb="41">
      <t>ゼンイキ</t>
    </rPh>
    <rPh sb="42" eb="44">
      <t>センモン</t>
    </rPh>
    <rPh sb="44" eb="46">
      <t>ギョウシャ</t>
    </rPh>
    <rPh sb="49" eb="51">
      <t>ロウスイ</t>
    </rPh>
    <rPh sb="51" eb="53">
      <t>チョウサ</t>
    </rPh>
    <rPh sb="54" eb="56">
      <t>ジッシ</t>
    </rPh>
    <rPh sb="62" eb="63">
      <t>ショ</t>
    </rPh>
    <rPh sb="64" eb="66">
      <t>ロウスイ</t>
    </rPh>
    <rPh sb="66" eb="68">
      <t>カショ</t>
    </rPh>
    <rPh sb="69" eb="71">
      <t>シュウゼン</t>
    </rPh>
    <rPh sb="74" eb="76">
      <t>コンゴ</t>
    </rPh>
    <rPh sb="77" eb="80">
      <t>テイキテキ</t>
    </rPh>
    <rPh sb="81" eb="83">
      <t>ロウスイ</t>
    </rPh>
    <rPh sb="83" eb="85">
      <t>チョウサ</t>
    </rPh>
    <rPh sb="86" eb="88">
      <t>ジッシ</t>
    </rPh>
    <rPh sb="89" eb="92">
      <t>ハイスイカン</t>
    </rPh>
    <rPh sb="93" eb="95">
      <t>フセツ</t>
    </rPh>
    <rPh sb="95" eb="96">
      <t>ネン</t>
    </rPh>
    <rPh sb="97" eb="99">
      <t>カクニン</t>
    </rPh>
    <rPh sb="103" eb="105">
      <t>テキセツ</t>
    </rPh>
    <rPh sb="106" eb="108">
      <t>カイシュウ</t>
    </rPh>
    <rPh sb="108" eb="110">
      <t>コウジ</t>
    </rPh>
    <rPh sb="111" eb="113">
      <t>ジッシ</t>
    </rPh>
    <rPh sb="114" eb="116">
      <t>ユウシュウ</t>
    </rPh>
    <rPh sb="116" eb="117">
      <t>リツ</t>
    </rPh>
    <rPh sb="118" eb="120">
      <t>イジ</t>
    </rPh>
    <rPh sb="121" eb="123">
      <t>コウジョウ</t>
    </rPh>
    <rPh sb="124" eb="125">
      <t>ツト</t>
    </rPh>
    <rPh sb="130" eb="132">
      <t>ヘイセイ</t>
    </rPh>
    <rPh sb="134" eb="136">
      <t>ネンド</t>
    </rPh>
    <rPh sb="137" eb="139">
      <t>カンセイ</t>
    </rPh>
    <rPh sb="139" eb="141">
      <t>ヨテイ</t>
    </rPh>
    <rPh sb="142" eb="143">
      <t>ダイ</t>
    </rPh>
    <rPh sb="144" eb="145">
      <t>ジ</t>
    </rPh>
    <rPh sb="145" eb="147">
      <t>カクチョウ</t>
    </rPh>
    <rPh sb="147" eb="149">
      <t>ジギョウ</t>
    </rPh>
    <rPh sb="155" eb="157">
      <t>アンシン</t>
    </rPh>
    <rPh sb="158" eb="160">
      <t>アンゼン</t>
    </rPh>
    <rPh sb="161" eb="164">
      <t>インリョウスイ</t>
    </rPh>
    <rPh sb="165" eb="167">
      <t>テイキョウ</t>
    </rPh>
    <rPh sb="178" eb="180">
      <t>シセツ</t>
    </rPh>
    <rPh sb="189" eb="190">
      <t>カ</t>
    </rPh>
    <rPh sb="191" eb="192">
      <t>ハカ</t>
    </rPh>
    <rPh sb="201" eb="203">
      <t>シセツ</t>
    </rPh>
    <rPh sb="203" eb="206">
      <t>リヨウリツ</t>
    </rPh>
    <rPh sb="207" eb="209">
      <t>コウジョウ</t>
    </rPh>
    <rPh sb="210" eb="211">
      <t>ハカ</t>
    </rPh>
    <rPh sb="215" eb="216">
      <t>カンガ</t>
    </rPh>
    <phoneticPr fontId="4"/>
  </si>
  <si>
    <t>　平成28年度は第8次拡張事業で、第2.第3.第4水源地の電気計装設備等の改修及び滅菌設備等の改修工事による除却費が大幅に増加した。また平成28年度より新たに退職給付費引当金を積み立てた事による費用額の増加が要因となり、単年度決算は赤字となった。そのため経常収支比率、料金回収率が下がっているが、平成29年度からは、黒字決算と見込んでいるため、回復すると考える。
　しかし設備投資による減価償却費の増加、借入利息の支払いなど、今後費用額は増加傾向である。老朽管の布設替や、耐震の必要がある配水池の更新など、大規模な事業を進める必要があり、高額な工事費を計上しなければならないと考えている。
 流動比率が減少した要因は、第8次拡張事業の工期変更による未払金の増加によるもので、手持ち現金等に大きな変動はない。
　企業債残高対給水収益比率は高い割合となっている。今後も大規模な事業について、企業債を利用しなければならないため、補助金の活用等確認しながら、事業を進めたい。
　今後は中長期の経営計画である「経営戦略」を早期に策定し、計画的な老朽管の布設替や配水池の改修による費用の増加に対応するため、補助金の活用や適正な繰入・借入、料金改定による収入の増額等、適正な経営計画に基づき健全財政が維持できるよう、職員一丸となって努力したい。</t>
    <rPh sb="1" eb="3">
      <t>ヘイセイ</t>
    </rPh>
    <rPh sb="5" eb="7">
      <t>ネンド</t>
    </rPh>
    <rPh sb="8" eb="9">
      <t>ダイ</t>
    </rPh>
    <rPh sb="10" eb="11">
      <t>ジ</t>
    </rPh>
    <rPh sb="11" eb="13">
      <t>カクチョウ</t>
    </rPh>
    <rPh sb="13" eb="15">
      <t>ジギョウ</t>
    </rPh>
    <rPh sb="17" eb="18">
      <t>ダイ</t>
    </rPh>
    <rPh sb="20" eb="21">
      <t>ダイ</t>
    </rPh>
    <rPh sb="23" eb="24">
      <t>ダイ</t>
    </rPh>
    <rPh sb="25" eb="28">
      <t>スイゲンチ</t>
    </rPh>
    <rPh sb="29" eb="31">
      <t>デンキ</t>
    </rPh>
    <rPh sb="31" eb="33">
      <t>ケイソウ</t>
    </rPh>
    <rPh sb="33" eb="35">
      <t>セツビ</t>
    </rPh>
    <rPh sb="35" eb="36">
      <t>トウ</t>
    </rPh>
    <rPh sb="37" eb="39">
      <t>カイシュウ</t>
    </rPh>
    <rPh sb="39" eb="40">
      <t>オヨ</t>
    </rPh>
    <rPh sb="41" eb="43">
      <t>メッキン</t>
    </rPh>
    <rPh sb="43" eb="45">
      <t>セツビ</t>
    </rPh>
    <rPh sb="45" eb="46">
      <t>ナド</t>
    </rPh>
    <rPh sb="47" eb="49">
      <t>カイシュウ</t>
    </rPh>
    <rPh sb="49" eb="51">
      <t>コウジ</t>
    </rPh>
    <rPh sb="54" eb="56">
      <t>ジョキャク</t>
    </rPh>
    <rPh sb="56" eb="57">
      <t>ヒ</t>
    </rPh>
    <rPh sb="58" eb="60">
      <t>オオハバ</t>
    </rPh>
    <rPh sb="61" eb="63">
      <t>ゾウカ</t>
    </rPh>
    <rPh sb="68" eb="70">
      <t>ヘイセイ</t>
    </rPh>
    <rPh sb="72" eb="74">
      <t>ネンド</t>
    </rPh>
    <rPh sb="76" eb="77">
      <t>アラ</t>
    </rPh>
    <rPh sb="79" eb="81">
      <t>タイショク</t>
    </rPh>
    <rPh sb="81" eb="83">
      <t>キュウフ</t>
    </rPh>
    <rPh sb="83" eb="84">
      <t>ヒ</t>
    </rPh>
    <rPh sb="84" eb="86">
      <t>ヒキアテ</t>
    </rPh>
    <rPh sb="86" eb="87">
      <t>キン</t>
    </rPh>
    <rPh sb="88" eb="89">
      <t>ツ</t>
    </rPh>
    <rPh sb="90" eb="91">
      <t>タ</t>
    </rPh>
    <rPh sb="93" eb="94">
      <t>コト</t>
    </rPh>
    <rPh sb="97" eb="99">
      <t>ヒヨウ</t>
    </rPh>
    <rPh sb="99" eb="100">
      <t>ガク</t>
    </rPh>
    <rPh sb="101" eb="103">
      <t>ゾウカ</t>
    </rPh>
    <rPh sb="104" eb="106">
      <t>ヨウイン</t>
    </rPh>
    <rPh sb="110" eb="113">
      <t>タンネンド</t>
    </rPh>
    <rPh sb="113" eb="115">
      <t>ケッサン</t>
    </rPh>
    <rPh sb="116" eb="118">
      <t>アカジ</t>
    </rPh>
    <rPh sb="127" eb="129">
      <t>ケイジョウ</t>
    </rPh>
    <rPh sb="129" eb="131">
      <t>シュウシ</t>
    </rPh>
    <rPh sb="131" eb="133">
      <t>ヒリツ</t>
    </rPh>
    <rPh sb="134" eb="136">
      <t>リョウキン</t>
    </rPh>
    <rPh sb="136" eb="138">
      <t>カイシュウ</t>
    </rPh>
    <rPh sb="138" eb="139">
      <t>リツ</t>
    </rPh>
    <rPh sb="140" eb="141">
      <t>サ</t>
    </rPh>
    <rPh sb="148" eb="150">
      <t>ヘイセイ</t>
    </rPh>
    <rPh sb="152" eb="154">
      <t>ネンド</t>
    </rPh>
    <rPh sb="158" eb="160">
      <t>クロジ</t>
    </rPh>
    <rPh sb="160" eb="162">
      <t>ケッサン</t>
    </rPh>
    <rPh sb="163" eb="165">
      <t>ミコ</t>
    </rPh>
    <rPh sb="172" eb="174">
      <t>カイフク</t>
    </rPh>
    <rPh sb="177" eb="178">
      <t>カンガ</t>
    </rPh>
    <rPh sb="186" eb="188">
      <t>セツビ</t>
    </rPh>
    <rPh sb="188" eb="190">
      <t>トウシ</t>
    </rPh>
    <rPh sb="193" eb="195">
      <t>ゲンカ</t>
    </rPh>
    <rPh sb="195" eb="197">
      <t>ショウキャク</t>
    </rPh>
    <rPh sb="197" eb="198">
      <t>ヒ</t>
    </rPh>
    <rPh sb="199" eb="201">
      <t>ゾウカ</t>
    </rPh>
    <rPh sb="202" eb="204">
      <t>カリイレ</t>
    </rPh>
    <rPh sb="204" eb="206">
      <t>リソク</t>
    </rPh>
    <rPh sb="207" eb="209">
      <t>シハラ</t>
    </rPh>
    <rPh sb="213" eb="215">
      <t>コンゴ</t>
    </rPh>
    <rPh sb="215" eb="217">
      <t>ヒヨウ</t>
    </rPh>
    <rPh sb="217" eb="218">
      <t>ガク</t>
    </rPh>
    <rPh sb="219" eb="221">
      <t>ゾウカ</t>
    </rPh>
    <rPh sb="221" eb="223">
      <t>ケイコウ</t>
    </rPh>
    <rPh sb="227" eb="229">
      <t>ロウキュウ</t>
    </rPh>
    <rPh sb="229" eb="230">
      <t>カン</t>
    </rPh>
    <rPh sb="231" eb="233">
      <t>フセツ</t>
    </rPh>
    <rPh sb="233" eb="234">
      <t>カ</t>
    </rPh>
    <rPh sb="239" eb="241">
      <t>ヒツヨウ</t>
    </rPh>
    <rPh sb="244" eb="247">
      <t>ハイスイチ</t>
    </rPh>
    <rPh sb="248" eb="250">
      <t>コウシン</t>
    </rPh>
    <rPh sb="253" eb="256">
      <t>ダイキボ</t>
    </rPh>
    <rPh sb="257" eb="259">
      <t>ジギョウ</t>
    </rPh>
    <rPh sb="260" eb="261">
      <t>スス</t>
    </rPh>
    <rPh sb="263" eb="265">
      <t>ヒツヨウ</t>
    </rPh>
    <rPh sb="269" eb="271">
      <t>コウガク</t>
    </rPh>
    <rPh sb="272" eb="274">
      <t>コウジ</t>
    </rPh>
    <rPh sb="274" eb="275">
      <t>ヒ</t>
    </rPh>
    <rPh sb="276" eb="278">
      <t>ケイジョウ</t>
    </rPh>
    <rPh sb="288" eb="289">
      <t>カンガ</t>
    </rPh>
    <rPh sb="296" eb="298">
      <t>リュウドウ</t>
    </rPh>
    <rPh sb="298" eb="300">
      <t>ヒリツ</t>
    </rPh>
    <rPh sb="301" eb="303">
      <t>ゲンショウ</t>
    </rPh>
    <rPh sb="305" eb="307">
      <t>ヨウイン</t>
    </rPh>
    <rPh sb="309" eb="310">
      <t>ダイ</t>
    </rPh>
    <rPh sb="311" eb="312">
      <t>ジ</t>
    </rPh>
    <rPh sb="312" eb="314">
      <t>カクチョウ</t>
    </rPh>
    <rPh sb="314" eb="316">
      <t>ジギョウ</t>
    </rPh>
    <rPh sb="317" eb="319">
      <t>コウキ</t>
    </rPh>
    <rPh sb="319" eb="321">
      <t>ヘンコウ</t>
    </rPh>
    <rPh sb="324" eb="325">
      <t>ミ</t>
    </rPh>
    <rPh sb="325" eb="326">
      <t>バラ</t>
    </rPh>
    <rPh sb="326" eb="327">
      <t>キン</t>
    </rPh>
    <rPh sb="328" eb="330">
      <t>ゾウカ</t>
    </rPh>
    <rPh sb="337" eb="339">
      <t>テモ</t>
    </rPh>
    <rPh sb="340" eb="342">
      <t>ゲンキン</t>
    </rPh>
    <rPh sb="342" eb="343">
      <t>トウ</t>
    </rPh>
    <rPh sb="344" eb="345">
      <t>オオ</t>
    </rPh>
    <rPh sb="347" eb="349">
      <t>ヘンドウ</t>
    </rPh>
    <rPh sb="355" eb="357">
      <t>キギョウ</t>
    </rPh>
    <rPh sb="357" eb="358">
      <t>サイ</t>
    </rPh>
    <rPh sb="358" eb="360">
      <t>ザンダカ</t>
    </rPh>
    <rPh sb="360" eb="361">
      <t>タイ</t>
    </rPh>
    <rPh sb="361" eb="363">
      <t>キュウスイ</t>
    </rPh>
    <rPh sb="363" eb="365">
      <t>シュウエキ</t>
    </rPh>
    <rPh sb="365" eb="367">
      <t>ヒリツ</t>
    </rPh>
    <rPh sb="368" eb="369">
      <t>タカ</t>
    </rPh>
    <rPh sb="370" eb="372">
      <t>ワリアイ</t>
    </rPh>
    <rPh sb="379" eb="381">
      <t>コンゴ</t>
    </rPh>
    <rPh sb="382" eb="385">
      <t>ダイキボ</t>
    </rPh>
    <rPh sb="386" eb="388">
      <t>ジギョウ</t>
    </rPh>
    <rPh sb="393" eb="395">
      <t>キギョウ</t>
    </rPh>
    <rPh sb="395" eb="396">
      <t>サイ</t>
    </rPh>
    <rPh sb="397" eb="399">
      <t>リヨウ</t>
    </rPh>
    <rPh sb="411" eb="414">
      <t>ホジョキン</t>
    </rPh>
    <rPh sb="415" eb="417">
      <t>カツヨウ</t>
    </rPh>
    <rPh sb="417" eb="418">
      <t>トウ</t>
    </rPh>
    <rPh sb="418" eb="420">
      <t>カクニン</t>
    </rPh>
    <rPh sb="425" eb="427">
      <t>ジギョウ</t>
    </rPh>
    <rPh sb="428" eb="429">
      <t>スス</t>
    </rPh>
    <rPh sb="435" eb="437">
      <t>コンゴ</t>
    </rPh>
    <rPh sb="438" eb="441">
      <t>チュウチョウキ</t>
    </rPh>
    <rPh sb="442" eb="444">
      <t>ケイエイ</t>
    </rPh>
    <rPh sb="444" eb="446">
      <t>ケイカク</t>
    </rPh>
    <rPh sb="450" eb="452">
      <t>ケイエイ</t>
    </rPh>
    <rPh sb="452" eb="454">
      <t>センリャク</t>
    </rPh>
    <rPh sb="456" eb="458">
      <t>ソウキ</t>
    </rPh>
    <rPh sb="459" eb="461">
      <t>サクテイ</t>
    </rPh>
    <rPh sb="463" eb="466">
      <t>ケイカクテキ</t>
    </rPh>
    <rPh sb="467" eb="469">
      <t>ロウキュウ</t>
    </rPh>
    <rPh sb="469" eb="470">
      <t>カン</t>
    </rPh>
    <rPh sb="471" eb="473">
      <t>フセツ</t>
    </rPh>
    <rPh sb="473" eb="474">
      <t>カ</t>
    </rPh>
    <rPh sb="475" eb="478">
      <t>ハイスイチ</t>
    </rPh>
    <rPh sb="479" eb="481">
      <t>カイシュウ</t>
    </rPh>
    <rPh sb="484" eb="486">
      <t>ヒヨウ</t>
    </rPh>
    <rPh sb="487" eb="489">
      <t>ゾウカ</t>
    </rPh>
    <rPh sb="490" eb="492">
      <t>タイオウ</t>
    </rPh>
    <rPh sb="497" eb="500">
      <t>ホジョキン</t>
    </rPh>
    <rPh sb="501" eb="503">
      <t>カツヨウ</t>
    </rPh>
    <rPh sb="504" eb="506">
      <t>テキセイ</t>
    </rPh>
    <rPh sb="507" eb="509">
      <t>クリイレ</t>
    </rPh>
    <rPh sb="510" eb="512">
      <t>カリイレ</t>
    </rPh>
    <rPh sb="513" eb="515">
      <t>リョウキン</t>
    </rPh>
    <rPh sb="515" eb="517">
      <t>カイテイ</t>
    </rPh>
    <rPh sb="520" eb="522">
      <t>シュウニュウ</t>
    </rPh>
    <rPh sb="523" eb="525">
      <t>ゾウガク</t>
    </rPh>
    <rPh sb="525" eb="526">
      <t>トウ</t>
    </rPh>
    <rPh sb="527" eb="529">
      <t>テキセイ</t>
    </rPh>
    <rPh sb="530" eb="532">
      <t>ケイエイ</t>
    </rPh>
    <rPh sb="532" eb="534">
      <t>ケイカク</t>
    </rPh>
    <rPh sb="535" eb="536">
      <t>モト</t>
    </rPh>
    <rPh sb="538" eb="540">
      <t>ケンゼン</t>
    </rPh>
    <rPh sb="540" eb="542">
      <t>ザイセイ</t>
    </rPh>
    <rPh sb="543" eb="545">
      <t>イジ</t>
    </rPh>
    <rPh sb="551" eb="553">
      <t>ショクイン</t>
    </rPh>
    <rPh sb="553" eb="555">
      <t>イチガン</t>
    </rPh>
    <rPh sb="559" eb="561">
      <t>ドリョク</t>
    </rPh>
    <phoneticPr fontId="4"/>
  </si>
  <si>
    <t>　現在は健全経営が行われていると考えるが、今後は老朽管の改修工事に加え、平成29年度完成の第8次拡張工事、早期に対応が必要な耐震診断により必要となった配水池の耐震化工事等、巨額な費用を要する大規模工事を実施しなければならない。
　また、今後は償還金や支払利息の増額及び減価償却費の急増等、費用の増加は避けられない状況である。
　このため、長期的に安心・安全な飲料水を提供できるよう、経営の基本計画である経営戦略を策定し、水道料金改定も含めた長期の見通しのもと、計画的な老朽管の布設替及び施設改修を実施し、担当職員一丸となって経費節減に努め、健全経営の維持に努める。</t>
    <rPh sb="1" eb="3">
      <t>ゲンザイ</t>
    </rPh>
    <rPh sb="4" eb="6">
      <t>ケンゼン</t>
    </rPh>
    <rPh sb="6" eb="8">
      <t>ケイエイ</t>
    </rPh>
    <rPh sb="9" eb="10">
      <t>オコナ</t>
    </rPh>
    <rPh sb="16" eb="17">
      <t>カンガ</t>
    </rPh>
    <rPh sb="21" eb="23">
      <t>コンゴ</t>
    </rPh>
    <rPh sb="24" eb="26">
      <t>ロウキュウ</t>
    </rPh>
    <rPh sb="26" eb="27">
      <t>カン</t>
    </rPh>
    <rPh sb="28" eb="30">
      <t>カイシュウ</t>
    </rPh>
    <rPh sb="30" eb="32">
      <t>コウジ</t>
    </rPh>
    <rPh sb="33" eb="34">
      <t>クワ</t>
    </rPh>
    <rPh sb="36" eb="38">
      <t>ヘイセイ</t>
    </rPh>
    <rPh sb="40" eb="42">
      <t>ネンド</t>
    </rPh>
    <rPh sb="42" eb="44">
      <t>カンセイ</t>
    </rPh>
    <rPh sb="45" eb="46">
      <t>ダイ</t>
    </rPh>
    <rPh sb="47" eb="48">
      <t>ジ</t>
    </rPh>
    <rPh sb="48" eb="50">
      <t>カクチョウ</t>
    </rPh>
    <rPh sb="50" eb="52">
      <t>コウジ</t>
    </rPh>
    <rPh sb="53" eb="55">
      <t>ソウキ</t>
    </rPh>
    <rPh sb="56" eb="58">
      <t>タイオウ</t>
    </rPh>
    <rPh sb="59" eb="61">
      <t>ヒツヨウ</t>
    </rPh>
    <rPh sb="64" eb="66">
      <t>シンダン</t>
    </rPh>
    <rPh sb="69" eb="71">
      <t>ヒツヨウ</t>
    </rPh>
    <rPh sb="75" eb="78">
      <t>ハイスイチ</t>
    </rPh>
    <rPh sb="79" eb="82">
      <t>タイシンカ</t>
    </rPh>
    <rPh sb="82" eb="84">
      <t>コウジ</t>
    </rPh>
    <rPh sb="84" eb="85">
      <t>トウ</t>
    </rPh>
    <rPh sb="86" eb="88">
      <t>キョガク</t>
    </rPh>
    <rPh sb="89" eb="91">
      <t>ヒヨウ</t>
    </rPh>
    <rPh sb="92" eb="93">
      <t>ヨウ</t>
    </rPh>
    <rPh sb="95" eb="98">
      <t>ダイキボ</t>
    </rPh>
    <rPh sb="98" eb="100">
      <t>コウジ</t>
    </rPh>
    <rPh sb="101" eb="103">
      <t>ジッシ</t>
    </rPh>
    <rPh sb="118" eb="120">
      <t>コンゴ</t>
    </rPh>
    <rPh sb="121" eb="124">
      <t>ショウカンキン</t>
    </rPh>
    <rPh sb="125" eb="127">
      <t>シハライ</t>
    </rPh>
    <rPh sb="127" eb="129">
      <t>リソク</t>
    </rPh>
    <rPh sb="130" eb="132">
      <t>ゾウガク</t>
    </rPh>
    <rPh sb="132" eb="133">
      <t>オヨ</t>
    </rPh>
    <rPh sb="134" eb="136">
      <t>ゲンカ</t>
    </rPh>
    <rPh sb="136" eb="138">
      <t>ショウキャク</t>
    </rPh>
    <rPh sb="138" eb="139">
      <t>ヒ</t>
    </rPh>
    <rPh sb="140" eb="142">
      <t>キュウゾウ</t>
    </rPh>
    <rPh sb="142" eb="143">
      <t>トウ</t>
    </rPh>
    <rPh sb="144" eb="146">
      <t>ヒヨウ</t>
    </rPh>
    <rPh sb="147" eb="149">
      <t>ゾウカ</t>
    </rPh>
    <rPh sb="150" eb="151">
      <t>サ</t>
    </rPh>
    <rPh sb="156" eb="158">
      <t>ジョウキョウ</t>
    </rPh>
    <rPh sb="169" eb="172">
      <t>チョウキテキ</t>
    </rPh>
    <rPh sb="173" eb="175">
      <t>アンシン</t>
    </rPh>
    <rPh sb="176" eb="178">
      <t>アンゼン</t>
    </rPh>
    <rPh sb="179" eb="182">
      <t>インリョウスイ</t>
    </rPh>
    <rPh sb="183" eb="185">
      <t>テイキョウ</t>
    </rPh>
    <rPh sb="191" eb="193">
      <t>ケイエイ</t>
    </rPh>
    <rPh sb="194" eb="196">
      <t>キホン</t>
    </rPh>
    <rPh sb="196" eb="198">
      <t>ケイカク</t>
    </rPh>
    <rPh sb="201" eb="203">
      <t>ケイエイ</t>
    </rPh>
    <rPh sb="203" eb="205">
      <t>センリャク</t>
    </rPh>
    <rPh sb="206" eb="208">
      <t>サクテイ</t>
    </rPh>
    <rPh sb="210" eb="212">
      <t>スイドウ</t>
    </rPh>
    <rPh sb="212" eb="214">
      <t>リョウキン</t>
    </rPh>
    <rPh sb="214" eb="216">
      <t>カイテイ</t>
    </rPh>
    <rPh sb="217" eb="218">
      <t>フク</t>
    </rPh>
    <rPh sb="220" eb="222">
      <t>チョウキ</t>
    </rPh>
    <rPh sb="223" eb="225">
      <t>ミトオ</t>
    </rPh>
    <rPh sb="230" eb="233">
      <t>ケイカクテキ</t>
    </rPh>
    <rPh sb="234" eb="236">
      <t>ロウキュウ</t>
    </rPh>
    <rPh sb="236" eb="237">
      <t>カン</t>
    </rPh>
    <rPh sb="238" eb="240">
      <t>フセツ</t>
    </rPh>
    <rPh sb="240" eb="241">
      <t>ガエ</t>
    </rPh>
    <rPh sb="241" eb="242">
      <t>オヨ</t>
    </rPh>
    <rPh sb="243" eb="245">
      <t>シセツ</t>
    </rPh>
    <rPh sb="245" eb="247">
      <t>カイシュウ</t>
    </rPh>
    <rPh sb="248" eb="250">
      <t>ジッシ</t>
    </rPh>
    <rPh sb="252" eb="254">
      <t>タントウ</t>
    </rPh>
    <rPh sb="254" eb="256">
      <t>ショクイン</t>
    </rPh>
    <rPh sb="256" eb="258">
      <t>イチガン</t>
    </rPh>
    <rPh sb="262" eb="264">
      <t>ケイヒ</t>
    </rPh>
    <rPh sb="264" eb="266">
      <t>セツゲン</t>
    </rPh>
    <rPh sb="267" eb="268">
      <t>ツト</t>
    </rPh>
    <rPh sb="270" eb="272">
      <t>ケンゼン</t>
    </rPh>
    <rPh sb="272" eb="274">
      <t>ケイエイ</t>
    </rPh>
    <rPh sb="275" eb="277">
      <t>イジ</t>
    </rPh>
    <rPh sb="278" eb="279">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</si>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</sst>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1.77</c:v>
                </c:pt>
                <c:pt idx="1">
                  <c:v>1.64</c:v>
                </c:pt>
                <c:pt idx="2">
                  <c:v>1.89</c:v>
                </c:pt>
                <c:pt idx="3" formatCode="#,##0.00;&quot;△&quot;#,##0.00">
                  <c:v>0</c:v>
                </c:pt>
                <c:pt idx="4">
                  <c:v>0.99</c:v>
                </c:pt>
              </c:numCache>
            </c:numRef>
          </c:val>
        </c:ser>
        <c:dLbls>
          <c:showLegendKey val="0"/>
          <c:showVal val="0"/>
          <c:showCatName val="0"/>
          <c:showSerName val="0"/>
          <c:showPercent val="0"/>
          <c:showBubbleSize val="0"/>
        </c:dLbls>
        <c:gapWidth val="150"/>
        <c:axId val="283176912"/>
        <c:axId val="28317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83176912"/>
        <c:axId val="283177304"/>
      </c:lineChart>
      <c:dateAx>
        <c:axId val="283176912"/>
        <c:scaling>
          <c:orientation val="minMax"/>
        </c:scaling>
        <c:delete val="1"/>
        <c:axPos val="b"/>
        <c:numFmt formatCode="ge" sourceLinked="1"/>
        <c:majorTickMark val="none"/>
        <c:minorTickMark val="none"/>
        <c:tickLblPos val="none"/>
        <c:crossAx val="283177304"/>
        <c:crosses val="autoZero"/>
        <c:auto val="1"/>
        <c:lblOffset val="100"/>
        <c:baseTimeUnit val="years"/>
      </c:dateAx>
      <c:valAx>
        <c:axId val="28317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17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54.7</c:v>
                </c:pt>
                <c:pt idx="1">
                  <c:v>56.62</c:v>
                </c:pt>
                <c:pt idx="2">
                  <c:v>55.38</c:v>
                </c:pt>
                <c:pt idx="3">
                  <c:v>53.71</c:v>
                </c:pt>
                <c:pt idx="4">
                  <c:v>54.17</c:v>
                </c:pt>
              </c:numCache>
            </c:numRef>
          </c:val>
        </c:ser>
        <c:dLbls>
          <c:showLegendKey val="0"/>
          <c:showVal val="0"/>
          <c:showCatName val="0"/>
          <c:showSerName val="0"/>
          <c:showPercent val="0"/>
          <c:showBubbleSize val="0"/>
        </c:dLbls>
        <c:gapWidth val="150"/>
        <c:axId val="285524408"/>
        <c:axId val="2855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85524408"/>
        <c:axId val="285529504"/>
      </c:lineChart>
      <c:dateAx>
        <c:axId val="285524408"/>
        <c:scaling>
          <c:orientation val="minMax"/>
        </c:scaling>
        <c:delete val="1"/>
        <c:axPos val="b"/>
        <c:numFmt formatCode="ge" sourceLinked="1"/>
        <c:majorTickMark val="none"/>
        <c:minorTickMark val="none"/>
        <c:tickLblPos val="none"/>
        <c:crossAx val="285529504"/>
        <c:crosses val="autoZero"/>
        <c:auto val="1"/>
        <c:lblOffset val="100"/>
        <c:baseTimeUnit val="years"/>
      </c:dateAx>
      <c:valAx>
        <c:axId val="2855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2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83.73</c:v>
                </c:pt>
                <c:pt idx="1">
                  <c:v>80.31</c:v>
                </c:pt>
                <c:pt idx="2">
                  <c:v>79.67</c:v>
                </c:pt>
                <c:pt idx="3">
                  <c:v>83.22</c:v>
                </c:pt>
                <c:pt idx="4">
                  <c:v>82.44</c:v>
                </c:pt>
              </c:numCache>
            </c:numRef>
          </c:val>
        </c:ser>
        <c:dLbls>
          <c:showLegendKey val="0"/>
          <c:showVal val="0"/>
          <c:showCatName val="0"/>
          <c:showSerName val="0"/>
          <c:showPercent val="0"/>
          <c:showBubbleSize val="0"/>
        </c:dLbls>
        <c:gapWidth val="150"/>
        <c:axId val="285528328"/>
        <c:axId val="28552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285528328"/>
        <c:axId val="285528720"/>
      </c:lineChart>
      <c:dateAx>
        <c:axId val="285528328"/>
        <c:scaling>
          <c:orientation val="minMax"/>
        </c:scaling>
        <c:delete val="1"/>
        <c:axPos val="b"/>
        <c:numFmt formatCode="ge" sourceLinked="1"/>
        <c:majorTickMark val="none"/>
        <c:minorTickMark val="none"/>
        <c:tickLblPos val="none"/>
        <c:crossAx val="285528720"/>
        <c:crosses val="autoZero"/>
        <c:auto val="1"/>
        <c:lblOffset val="100"/>
        <c:baseTimeUnit val="years"/>
      </c:dateAx>
      <c:valAx>
        <c:axId val="28552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2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104.29</c:v>
                </c:pt>
                <c:pt idx="1">
                  <c:v>106.12</c:v>
                </c:pt>
                <c:pt idx="2">
                  <c:v>109.69</c:v>
                </c:pt>
                <c:pt idx="3">
                  <c:v>103.69</c:v>
                </c:pt>
                <c:pt idx="4">
                  <c:v>98.92</c:v>
                </c:pt>
              </c:numCache>
            </c:numRef>
          </c:val>
        </c:ser>
        <c:dLbls>
          <c:showLegendKey val="0"/>
          <c:showVal val="0"/>
          <c:showCatName val="0"/>
          <c:showSerName val="0"/>
          <c:showPercent val="0"/>
          <c:showBubbleSize val="0"/>
        </c:dLbls>
        <c:gapWidth val="150"/>
        <c:axId val="284924424"/>
        <c:axId val="28492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284924424"/>
        <c:axId val="284921288"/>
      </c:lineChart>
      <c:dateAx>
        <c:axId val="284924424"/>
        <c:scaling>
          <c:orientation val="minMax"/>
        </c:scaling>
        <c:delete val="1"/>
        <c:axPos val="b"/>
        <c:numFmt formatCode="ge" sourceLinked="1"/>
        <c:majorTickMark val="none"/>
        <c:minorTickMark val="none"/>
        <c:tickLblPos val="none"/>
        <c:crossAx val="284921288"/>
        <c:crosses val="autoZero"/>
        <c:auto val="1"/>
        <c:lblOffset val="100"/>
        <c:baseTimeUnit val="years"/>
      </c:dateAx>
      <c:valAx>
        <c:axId val="284921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92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36.58</c:v>
                </c:pt>
                <c:pt idx="1">
                  <c:v>37.92</c:v>
                </c:pt>
                <c:pt idx="2">
                  <c:v>47.47</c:v>
                </c:pt>
                <c:pt idx="3">
                  <c:v>47.27</c:v>
                </c:pt>
                <c:pt idx="4">
                  <c:v>43.76</c:v>
                </c:pt>
              </c:numCache>
            </c:numRef>
          </c:val>
        </c:ser>
        <c:dLbls>
          <c:showLegendKey val="0"/>
          <c:showVal val="0"/>
          <c:showCatName val="0"/>
          <c:showSerName val="0"/>
          <c:showPercent val="0"/>
          <c:showBubbleSize val="0"/>
        </c:dLbls>
        <c:gapWidth val="150"/>
        <c:axId val="284926384"/>
        <c:axId val="2849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84926384"/>
        <c:axId val="284927168"/>
      </c:lineChart>
      <c:dateAx>
        <c:axId val="284926384"/>
        <c:scaling>
          <c:orientation val="minMax"/>
        </c:scaling>
        <c:delete val="1"/>
        <c:axPos val="b"/>
        <c:numFmt formatCode="ge" sourceLinked="1"/>
        <c:majorTickMark val="none"/>
        <c:minorTickMark val="none"/>
        <c:tickLblPos val="none"/>
        <c:crossAx val="284927168"/>
        <c:crosses val="autoZero"/>
        <c:auto val="1"/>
        <c:lblOffset val="100"/>
        <c:baseTimeUnit val="years"/>
      </c:dateAx>
      <c:valAx>
        <c:axId val="2849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2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4927560"/>
        <c:axId val="28492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84927560"/>
        <c:axId val="284923640"/>
      </c:lineChart>
      <c:dateAx>
        <c:axId val="284927560"/>
        <c:scaling>
          <c:orientation val="minMax"/>
        </c:scaling>
        <c:delete val="1"/>
        <c:axPos val="b"/>
        <c:numFmt formatCode="ge" sourceLinked="1"/>
        <c:majorTickMark val="none"/>
        <c:minorTickMark val="none"/>
        <c:tickLblPos val="none"/>
        <c:crossAx val="284923640"/>
        <c:crosses val="autoZero"/>
        <c:auto val="1"/>
        <c:lblOffset val="100"/>
        <c:baseTimeUnit val="years"/>
      </c:dateAx>
      <c:valAx>
        <c:axId val="28492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2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4926776"/>
        <c:axId val="28492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84926776"/>
        <c:axId val="284925992"/>
      </c:lineChart>
      <c:dateAx>
        <c:axId val="284926776"/>
        <c:scaling>
          <c:orientation val="minMax"/>
        </c:scaling>
        <c:delete val="1"/>
        <c:axPos val="b"/>
        <c:numFmt formatCode="ge" sourceLinked="1"/>
        <c:majorTickMark val="none"/>
        <c:minorTickMark val="none"/>
        <c:tickLblPos val="none"/>
        <c:crossAx val="284925992"/>
        <c:crosses val="autoZero"/>
        <c:auto val="1"/>
        <c:lblOffset val="100"/>
        <c:baseTimeUnit val="years"/>
      </c:dateAx>
      <c:valAx>
        <c:axId val="284925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92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778.98</c:v>
                </c:pt>
                <c:pt idx="1">
                  <c:v>995.76</c:v>
                </c:pt>
                <c:pt idx="2">
                  <c:v>290.69</c:v>
                </c:pt>
                <c:pt idx="3">
                  <c:v>297.13</c:v>
                </c:pt>
                <c:pt idx="4">
                  <c:v>174.47</c:v>
                </c:pt>
              </c:numCache>
            </c:numRef>
          </c:val>
        </c:ser>
        <c:dLbls>
          <c:showLegendKey val="0"/>
          <c:showVal val="0"/>
          <c:showCatName val="0"/>
          <c:showSerName val="0"/>
          <c:showPercent val="0"/>
          <c:showBubbleSize val="0"/>
        </c:dLbls>
        <c:gapWidth val="150"/>
        <c:axId val="284922464"/>
        <c:axId val="28492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84922464"/>
        <c:axId val="284922856"/>
      </c:lineChart>
      <c:dateAx>
        <c:axId val="284922464"/>
        <c:scaling>
          <c:orientation val="minMax"/>
        </c:scaling>
        <c:delete val="1"/>
        <c:axPos val="b"/>
        <c:numFmt formatCode="ge" sourceLinked="1"/>
        <c:majorTickMark val="none"/>
        <c:minorTickMark val="none"/>
        <c:tickLblPos val="none"/>
        <c:crossAx val="284922856"/>
        <c:crosses val="autoZero"/>
        <c:auto val="1"/>
        <c:lblOffset val="100"/>
        <c:baseTimeUnit val="years"/>
      </c:dateAx>
      <c:valAx>
        <c:axId val="284922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49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503.17</c:v>
                </c:pt>
                <c:pt idx="1">
                  <c:v>481.74</c:v>
                </c:pt>
                <c:pt idx="2">
                  <c:v>505.2</c:v>
                </c:pt>
                <c:pt idx="3">
                  <c:v>505.81</c:v>
                </c:pt>
                <c:pt idx="4">
                  <c:v>542.29999999999995</c:v>
                </c:pt>
              </c:numCache>
            </c:numRef>
          </c:val>
        </c:ser>
        <c:dLbls>
          <c:showLegendKey val="0"/>
          <c:showVal val="0"/>
          <c:showCatName val="0"/>
          <c:showSerName val="0"/>
          <c:showPercent val="0"/>
          <c:showBubbleSize val="0"/>
        </c:dLbls>
        <c:gapWidth val="150"/>
        <c:axId val="285524016"/>
        <c:axId val="28552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85524016"/>
        <c:axId val="285525584"/>
      </c:lineChart>
      <c:dateAx>
        <c:axId val="285524016"/>
        <c:scaling>
          <c:orientation val="minMax"/>
        </c:scaling>
        <c:delete val="1"/>
        <c:axPos val="b"/>
        <c:numFmt formatCode="ge" sourceLinked="1"/>
        <c:majorTickMark val="none"/>
        <c:minorTickMark val="none"/>
        <c:tickLblPos val="none"/>
        <c:crossAx val="285525584"/>
        <c:crosses val="autoZero"/>
        <c:auto val="1"/>
        <c:lblOffset val="100"/>
        <c:baseTimeUnit val="years"/>
      </c:dateAx>
      <c:valAx>
        <c:axId val="28552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55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102.59</c:v>
                </c:pt>
                <c:pt idx="1">
                  <c:v>103.78</c:v>
                </c:pt>
                <c:pt idx="2">
                  <c:v>108.53</c:v>
                </c:pt>
                <c:pt idx="3">
                  <c:v>101.44</c:v>
                </c:pt>
                <c:pt idx="4">
                  <c:v>96.11</c:v>
                </c:pt>
              </c:numCache>
            </c:numRef>
          </c:val>
        </c:ser>
        <c:dLbls>
          <c:showLegendKey val="0"/>
          <c:showVal val="0"/>
          <c:showCatName val="0"/>
          <c:showSerName val="0"/>
          <c:showPercent val="0"/>
          <c:showBubbleSize val="0"/>
        </c:dLbls>
        <c:gapWidth val="150"/>
        <c:axId val="285530288"/>
        <c:axId val="2855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85530288"/>
        <c:axId val="285524800"/>
      </c:lineChart>
      <c:dateAx>
        <c:axId val="285530288"/>
        <c:scaling>
          <c:orientation val="minMax"/>
        </c:scaling>
        <c:delete val="1"/>
        <c:axPos val="b"/>
        <c:numFmt formatCode="ge" sourceLinked="1"/>
        <c:majorTickMark val="none"/>
        <c:minorTickMark val="none"/>
        <c:tickLblPos val="none"/>
        <c:crossAx val="285524800"/>
        <c:crosses val="autoZero"/>
        <c:auto val="1"/>
        <c:lblOffset val="100"/>
        <c:baseTimeUnit val="years"/>
      </c:dateAx>
      <c:valAx>
        <c:axId val="2855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3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115.75</c:v>
                </c:pt>
                <c:pt idx="1">
                  <c:v>115.72</c:v>
                </c:pt>
                <c:pt idx="2">
                  <c:v>109.43</c:v>
                </c:pt>
                <c:pt idx="3">
                  <c:v>115.34</c:v>
                </c:pt>
                <c:pt idx="4">
                  <c:v>122.12</c:v>
                </c:pt>
              </c:numCache>
            </c:numRef>
          </c:val>
        </c:ser>
        <c:dLbls>
          <c:showLegendKey val="0"/>
          <c:showVal val="0"/>
          <c:showCatName val="0"/>
          <c:showSerName val="0"/>
          <c:showPercent val="0"/>
          <c:showBubbleSize val="0"/>
        </c:dLbls>
        <c:gapWidth val="150"/>
        <c:axId val="285529896"/>
        <c:axId val="28552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85529896"/>
        <c:axId val="285529112"/>
      </c:lineChart>
      <c:dateAx>
        <c:axId val="285529896"/>
        <c:scaling>
          <c:orientation val="minMax"/>
        </c:scaling>
        <c:delete val="1"/>
        <c:axPos val="b"/>
        <c:numFmt formatCode="ge" sourceLinked="1"/>
        <c:majorTickMark val="none"/>
        <c:minorTickMark val="none"/>
        <c:tickLblPos val="none"/>
        <c:crossAx val="285529112"/>
        <c:crosses val="autoZero"/>
        <c:auto val="1"/>
        <c:lblOffset val="100"/>
        <c:baseTimeUnit val="years"/>
      </c:dateAx>
      <c:valAx>
        <c:axId val="28552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52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愛媛県　砥部町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21596</v>
      </c>
      <c r="AM8" s="71"/>
      <c r="AN8" s="71"/>
      <c r="AO8" s="71"/>
      <c r="AP8" s="71"/>
      <c r="AQ8" s="71"/>
      <c r="AR8" s="71"/>
      <c r="AS8" s="71"/>
      <c r="AT8" s="67">
        <f>データ!$S$6</f>
        <v>101.59</v>
      </c>
      <c r="AU8" s="68"/>
      <c r="AV8" s="68"/>
      <c r="AW8" s="68"/>
      <c r="AX8" s="68"/>
      <c r="AY8" s="68"/>
      <c r="AZ8" s="68"/>
      <c r="BA8" s="68"/>
      <c r="BB8" s="70">
        <f>データ!$T$6</f>
        <v>212.58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54.87</v>
      </c>
      <c r="J10" s="68"/>
      <c r="K10" s="68"/>
      <c r="L10" s="68"/>
      <c r="M10" s="68"/>
      <c r="N10" s="68"/>
      <c r="O10" s="69"/>
      <c r="P10" s="70">
        <f>データ!$P$6</f>
        <v>94.24</v>
      </c>
      <c r="Q10" s="70"/>
      <c r="R10" s="70"/>
      <c r="S10" s="70"/>
      <c r="T10" s="70"/>
      <c r="U10" s="70"/>
      <c r="V10" s="70"/>
      <c r="W10" s="71">
        <f>データ!$Q$6</f>
        <v>2280</v>
      </c>
      <c r="X10" s="71"/>
      <c r="Y10" s="71"/>
      <c r="Z10" s="71"/>
      <c r="AA10" s="71"/>
      <c r="AB10" s="71"/>
      <c r="AC10" s="71"/>
      <c r="AD10" s="2"/>
      <c r="AE10" s="2"/>
      <c r="AF10" s="2"/>
      <c r="AG10" s="2"/>
      <c r="AH10" s="5"/>
      <c r="AI10" s="5"/>
      <c r="AJ10" s="5"/>
      <c r="AK10" s="5"/>
      <c r="AL10" s="71">
        <f>データ!$U$6</f>
        <v>20234</v>
      </c>
      <c r="AM10" s="71"/>
      <c r="AN10" s="71"/>
      <c r="AO10" s="71"/>
      <c r="AP10" s="71"/>
      <c r="AQ10" s="71"/>
      <c r="AR10" s="71"/>
      <c r="AS10" s="71"/>
      <c r="AT10" s="67">
        <f>データ!$V$6</f>
        <v>11.84</v>
      </c>
      <c r="AU10" s="68"/>
      <c r="AV10" s="68"/>
      <c r="AW10" s="68"/>
      <c r="AX10" s="68"/>
      <c r="AY10" s="68"/>
      <c r="AZ10" s="68"/>
      <c r="BA10" s="68"/>
      <c r="BB10" s="70">
        <f>データ!$W$6</f>
        <v>1708.95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384020</v>
      </c>
      <c r="D6" s="34">
        <f t="shared" si="3"/>
        <v>46</v>
      </c>
      <c r="E6" s="34">
        <f t="shared" si="3"/>
        <v>1</v>
      </c>
      <c r="F6" s="34">
        <f t="shared" si="3"/>
        <v>0</v>
      </c>
      <c r="G6" s="34">
        <f t="shared" si="3"/>
        <v>1</v>
      </c>
      <c r="H6" s="34" t="str">
        <f t="shared" si="3"/>
        <v>愛媛県　砥部町</v>
      </c>
      <c r="I6" s="34" t="str">
        <f t="shared" si="3"/>
        <v>法適用</v>
      </c>
      <c r="J6" s="34" t="str">
        <f t="shared" si="3"/>
        <v>水道事業</v>
      </c>
      <c r="K6" s="34" t="str">
        <f t="shared" si="3"/>
        <v>末端給水事業</v>
      </c>
      <c r="L6" s="34" t="str">
        <f t="shared" si="3"/>
        <v>A6</v>
      </c>
      <c r="M6" s="34">
        <f t="shared" si="3"/>
        <v>0</v>
      </c>
      <c r="N6" s="35" t="str">
        <f t="shared" si="3"/>
        <v>-</v>
      </c>
      <c r="O6" s="35">
        <f t="shared" si="3"/>
        <v>54.87</v>
      </c>
      <c r="P6" s="35">
        <f t="shared" si="3"/>
        <v>94.24</v>
      </c>
      <c r="Q6" s="35">
        <f t="shared" si="3"/>
        <v>2280</v>
      </c>
      <c r="R6" s="35">
        <f t="shared" si="3"/>
        <v>21596</v>
      </c>
      <c r="S6" s="35">
        <f t="shared" si="3"/>
        <v>101.59</v>
      </c>
      <c r="T6" s="35">
        <f t="shared" si="3"/>
        <v>212.58</v>
      </c>
      <c r="U6" s="35">
        <f t="shared" si="3"/>
        <v>20234</v>
      </c>
      <c r="V6" s="35">
        <f t="shared" si="3"/>
        <v>11.84</v>
      </c>
      <c r="W6" s="35">
        <f t="shared" si="3"/>
        <v>1708.95</v>
      </c>
      <c r="X6" s="36">
        <f>IF(X7="",NA(),X7)</f>
        <v>104.29</v>
      </c>
      <c r="Y6" s="36">
        <f t="shared" ref="Y6:AG6" si="4">IF(Y7="",NA(),Y7)</f>
        <v>106.12</v>
      </c>
      <c r="Z6" s="36">
        <f t="shared" si="4"/>
        <v>109.69</v>
      </c>
      <c r="AA6" s="36">
        <f t="shared" si="4"/>
        <v>103.69</v>
      </c>
      <c r="AB6" s="36">
        <f t="shared" si="4"/>
        <v>98.92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778.98</v>
      </c>
      <c r="AU6" s="36">
        <f t="shared" ref="AU6:BC6" si="6">IF(AU7="",NA(),AU7)</f>
        <v>995.76</v>
      </c>
      <c r="AV6" s="36">
        <f t="shared" si="6"/>
        <v>290.69</v>
      </c>
      <c r="AW6" s="36">
        <f t="shared" si="6"/>
        <v>297.13</v>
      </c>
      <c r="AX6" s="36">
        <f t="shared" si="6"/>
        <v>174.47</v>
      </c>
      <c r="AY6" s="36">
        <f t="shared" si="6"/>
        <v>915.5</v>
      </c>
      <c r="AZ6" s="36">
        <f t="shared" si="6"/>
        <v>963.24</v>
      </c>
      <c r="BA6" s="36">
        <f t="shared" si="6"/>
        <v>381.53</v>
      </c>
      <c r="BB6" s="36">
        <f t="shared" si="6"/>
        <v>391.54</v>
      </c>
      <c r="BC6" s="36">
        <f t="shared" si="6"/>
        <v>384.34</v>
      </c>
      <c r="BD6" s="35" t="str">
        <f>IF(BD7="","",IF(BD7="-","【-】","【"&amp;SUBSTITUTE(TEXT(BD7,"#,##0.00"),"-","△")&amp;"】"))</f>
        <v>【262.87】</v>
      </c>
      <c r="BE6" s="36">
        <f>IF(BE7="",NA(),BE7)</f>
        <v>503.17</v>
      </c>
      <c r="BF6" s="36">
        <f t="shared" ref="BF6:BN6" si="7">IF(BF7="",NA(),BF7)</f>
        <v>481.74</v>
      </c>
      <c r="BG6" s="36">
        <f t="shared" si="7"/>
        <v>505.2</v>
      </c>
      <c r="BH6" s="36">
        <f t="shared" si="7"/>
        <v>505.81</v>
      </c>
      <c r="BI6" s="36">
        <f t="shared" si="7"/>
        <v>542.29999999999995</v>
      </c>
      <c r="BJ6" s="36">
        <f t="shared" si="7"/>
        <v>404.78</v>
      </c>
      <c r="BK6" s="36">
        <f t="shared" si="7"/>
        <v>400.38</v>
      </c>
      <c r="BL6" s="36">
        <f t="shared" si="7"/>
        <v>393.27</v>
      </c>
      <c r="BM6" s="36">
        <f t="shared" si="7"/>
        <v>386.97</v>
      </c>
      <c r="BN6" s="36">
        <f t="shared" si="7"/>
        <v>380.58</v>
      </c>
      <c r="BO6" s="35" t="str">
        <f>IF(BO7="","",IF(BO7="-","【-】","【"&amp;SUBSTITUTE(TEXT(BO7,"#,##0.00"),"-","△")&amp;"】"))</f>
        <v>【270.87】</v>
      </c>
      <c r="BP6" s="36">
        <f>IF(BP7="",NA(),BP7)</f>
        <v>102.59</v>
      </c>
      <c r="BQ6" s="36">
        <f t="shared" ref="BQ6:BY6" si="8">IF(BQ7="",NA(),BQ7)</f>
        <v>103.78</v>
      </c>
      <c r="BR6" s="36">
        <f t="shared" si="8"/>
        <v>108.53</v>
      </c>
      <c r="BS6" s="36">
        <f t="shared" si="8"/>
        <v>101.44</v>
      </c>
      <c r="BT6" s="36">
        <f t="shared" si="8"/>
        <v>96.11</v>
      </c>
      <c r="BU6" s="36">
        <f t="shared" si="8"/>
        <v>98.07</v>
      </c>
      <c r="BV6" s="36">
        <f t="shared" si="8"/>
        <v>96.56</v>
      </c>
      <c r="BW6" s="36">
        <f t="shared" si="8"/>
        <v>100.47</v>
      </c>
      <c r="BX6" s="36">
        <f t="shared" si="8"/>
        <v>101.72</v>
      </c>
      <c r="BY6" s="36">
        <f t="shared" si="8"/>
        <v>102.38</v>
      </c>
      <c r="BZ6" s="35" t="str">
        <f>IF(BZ7="","",IF(BZ7="-","【-】","【"&amp;SUBSTITUTE(TEXT(BZ7,"#,##0.00"),"-","△")&amp;"】"))</f>
        <v>【105.59】</v>
      </c>
      <c r="CA6" s="36">
        <f>IF(CA7="",NA(),CA7)</f>
        <v>115.75</v>
      </c>
      <c r="CB6" s="36">
        <f t="shared" ref="CB6:CJ6" si="9">IF(CB7="",NA(),CB7)</f>
        <v>115.72</v>
      </c>
      <c r="CC6" s="36">
        <f t="shared" si="9"/>
        <v>109.43</v>
      </c>
      <c r="CD6" s="36">
        <f t="shared" si="9"/>
        <v>115.34</v>
      </c>
      <c r="CE6" s="36">
        <f t="shared" si="9"/>
        <v>122.12</v>
      </c>
      <c r="CF6" s="36">
        <f t="shared" si="9"/>
        <v>172.26</v>
      </c>
      <c r="CG6" s="36">
        <f t="shared" si="9"/>
        <v>177.14</v>
      </c>
      <c r="CH6" s="36">
        <f t="shared" si="9"/>
        <v>169.82</v>
      </c>
      <c r="CI6" s="36">
        <f t="shared" si="9"/>
        <v>168.2</v>
      </c>
      <c r="CJ6" s="36">
        <f t="shared" si="9"/>
        <v>168.67</v>
      </c>
      <c r="CK6" s="35" t="str">
        <f>IF(CK7="","",IF(CK7="-","【-】","【"&amp;SUBSTITUTE(TEXT(CK7,"#,##0.00"),"-","△")&amp;"】"))</f>
        <v>【163.27】</v>
      </c>
      <c r="CL6" s="36">
        <f>IF(CL7="",NA(),CL7)</f>
        <v>54.7</v>
      </c>
      <c r="CM6" s="36">
        <f t="shared" ref="CM6:CU6" si="10">IF(CM7="",NA(),CM7)</f>
        <v>56.62</v>
      </c>
      <c r="CN6" s="36">
        <f t="shared" si="10"/>
        <v>55.38</v>
      </c>
      <c r="CO6" s="36">
        <f t="shared" si="10"/>
        <v>53.71</v>
      </c>
      <c r="CP6" s="36">
        <f t="shared" si="10"/>
        <v>54.17</v>
      </c>
      <c r="CQ6" s="36">
        <f t="shared" si="10"/>
        <v>55.68</v>
      </c>
      <c r="CR6" s="36">
        <f t="shared" si="10"/>
        <v>55.64</v>
      </c>
      <c r="CS6" s="36">
        <f t="shared" si="10"/>
        <v>55.13</v>
      </c>
      <c r="CT6" s="36">
        <f t="shared" si="10"/>
        <v>54.77</v>
      </c>
      <c r="CU6" s="36">
        <f t="shared" si="10"/>
        <v>54.92</v>
      </c>
      <c r="CV6" s="35" t="str">
        <f>IF(CV7="","",IF(CV7="-","【-】","【"&amp;SUBSTITUTE(TEXT(CV7,"#,##0.00"),"-","△")&amp;"】"))</f>
        <v>【59.94】</v>
      </c>
      <c r="CW6" s="36">
        <f>IF(CW7="",NA(),CW7)</f>
        <v>83.73</v>
      </c>
      <c r="CX6" s="36">
        <f t="shared" ref="CX6:DF6" si="11">IF(CX7="",NA(),CX7)</f>
        <v>80.31</v>
      </c>
      <c r="CY6" s="36">
        <f t="shared" si="11"/>
        <v>79.67</v>
      </c>
      <c r="CZ6" s="36">
        <f t="shared" si="11"/>
        <v>83.22</v>
      </c>
      <c r="DA6" s="36">
        <f t="shared" si="11"/>
        <v>82.44</v>
      </c>
      <c r="DB6" s="36">
        <f t="shared" si="11"/>
        <v>83.18</v>
      </c>
      <c r="DC6" s="36">
        <f t="shared" si="11"/>
        <v>83.09</v>
      </c>
      <c r="DD6" s="36">
        <f t="shared" si="11"/>
        <v>83</v>
      </c>
      <c r="DE6" s="36">
        <f t="shared" si="11"/>
        <v>82.89</v>
      </c>
      <c r="DF6" s="36">
        <f t="shared" si="11"/>
        <v>82.66</v>
      </c>
      <c r="DG6" s="35" t="str">
        <f>IF(DG7="","",IF(DG7="-","【-】","【"&amp;SUBSTITUTE(TEXT(DG7,"#,##0.00"),"-","△")&amp;"】"))</f>
        <v>【90.22】</v>
      </c>
      <c r="DH6" s="36">
        <f>IF(DH7="",NA(),DH7)</f>
        <v>36.58</v>
      </c>
      <c r="DI6" s="36">
        <f t="shared" ref="DI6:DQ6" si="12">IF(DI7="",NA(),DI7)</f>
        <v>37.92</v>
      </c>
      <c r="DJ6" s="36">
        <f t="shared" si="12"/>
        <v>47.47</v>
      </c>
      <c r="DK6" s="36">
        <f t="shared" si="12"/>
        <v>47.27</v>
      </c>
      <c r="DL6" s="36">
        <f t="shared" si="12"/>
        <v>43.76</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1.77</v>
      </c>
      <c r="EE6" s="36">
        <f t="shared" ref="EE6:EM6" si="14">IF(EE7="",NA(),EE7)</f>
        <v>1.64</v>
      </c>
      <c r="EF6" s="36">
        <f t="shared" si="14"/>
        <v>1.89</v>
      </c>
      <c r="EG6" s="35">
        <f t="shared" si="14"/>
        <v>0</v>
      </c>
      <c r="EH6" s="36">
        <f t="shared" si="14"/>
        <v>0.99</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384020</v>
      </c>
      <c r="D7" s="38">
        <v>46</v>
      </c>
      <c r="E7" s="38">
        <v>1</v>
      </c>
      <c r="F7" s="38">
        <v>0</v>
      </c>
      <c r="G7" s="38">
        <v>1</v>
      </c>
      <c r="H7" s="38" t="s">
        <v>105</v>
      </c>
      <c r="I7" s="38" t="s">
        <v>106</v>
      </c>
      <c r="J7" s="38" t="s">
        <v>107</v>
      </c>
      <c r="K7" s="38" t="s">
        <v>108</v>
      </c>
      <c r="L7" s="38" t="s">
        <v>109</v>
      </c>
      <c r="M7" s="38"/>
      <c r="N7" s="39" t="s">
        <v>110</v>
      </c>
      <c r="O7" s="39">
        <v>54.87</v>
      </c>
      <c r="P7" s="39">
        <v>94.24</v>
      </c>
      <c r="Q7" s="39">
        <v>2280</v>
      </c>
      <c r="R7" s="39">
        <v>21596</v>
      </c>
      <c r="S7" s="39">
        <v>101.59</v>
      </c>
      <c r="T7" s="39">
        <v>212.58</v>
      </c>
      <c r="U7" s="39">
        <v>20234</v>
      </c>
      <c r="V7" s="39">
        <v>11.84</v>
      </c>
      <c r="W7" s="39">
        <v>1708.95</v>
      </c>
      <c r="X7" s="39">
        <v>104.29</v>
      </c>
      <c r="Y7" s="39">
        <v>106.12</v>
      </c>
      <c r="Z7" s="39">
        <v>109.69</v>
      </c>
      <c r="AA7" s="39">
        <v>103.69</v>
      </c>
      <c r="AB7" s="39">
        <v>98.92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778.98</v>
      </c>
      <c r="AU7" s="39">
        <v>995.76</v>
      </c>
      <c r="AV7" s="39">
        <v>290.69</v>
      </c>
      <c r="AW7" s="39">
        <v>297.13</v>
      </c>
      <c r="AX7" s="39">
        <v>174.47</v>
      </c>
      <c r="AY7" s="39">
        <v>915.5</v>
      </c>
      <c r="AZ7" s="39">
        <v>963.24</v>
      </c>
      <c r="BA7" s="39">
        <v>381.53</v>
      </c>
      <c r="BB7" s="39">
        <v>391.54</v>
      </c>
      <c r="BC7" s="39">
        <v>384.34</v>
      </c>
      <c r="BD7" s="39">
        <v>262.87</v>
      </c>
      <c r="BE7" s="39">
        <v>503.17</v>
      </c>
      <c r="BF7" s="39">
        <v>481.74</v>
      </c>
      <c r="BG7" s="39">
        <v>505.2</v>
      </c>
      <c r="BH7" s="39">
        <v>505.81</v>
      </c>
      <c r="BI7" s="39">
        <v>542.29999999999995</v>
      </c>
      <c r="BJ7" s="39">
        <v>404.78</v>
      </c>
      <c r="BK7" s="39">
        <v>400.38</v>
      </c>
      <c r="BL7" s="39">
        <v>393.27</v>
      </c>
      <c r="BM7" s="39">
        <v>386.97</v>
      </c>
      <c r="BN7" s="39">
        <v>380.58</v>
      </c>
      <c r="BO7" s="39">
        <v>270.87</v>
      </c>
      <c r="BP7" s="39">
        <v>102.59</v>
      </c>
      <c r="BQ7" s="39">
        <v>103.78</v>
      </c>
      <c r="BR7" s="39">
        <v>108.53</v>
      </c>
      <c r="BS7" s="39">
        <v>101.44</v>
      </c>
      <c r="BT7" s="39">
        <v>96.11</v>
      </c>
      <c r="BU7" s="39">
        <v>98.07</v>
      </c>
      <c r="BV7" s="39">
        <v>96.56</v>
      </c>
      <c r="BW7" s="39">
        <v>100.47</v>
      </c>
      <c r="BX7" s="39">
        <v>101.72</v>
      </c>
      <c r="BY7" s="39">
        <v>102.38</v>
      </c>
      <c r="BZ7" s="39">
        <v>105.59</v>
      </c>
      <c r="CA7" s="39">
        <v>115.75</v>
      </c>
      <c r="CB7" s="39">
        <v>115.72</v>
      </c>
      <c r="CC7" s="39">
        <v>109.43</v>
      </c>
      <c r="CD7" s="39">
        <v>115.34</v>
      </c>
      <c r="CE7" s="39">
        <v>122.12</v>
      </c>
      <c r="CF7" s="39">
        <v>172.26</v>
      </c>
      <c r="CG7" s="39">
        <v>177.14</v>
      </c>
      <c r="CH7" s="39">
        <v>169.82</v>
      </c>
      <c r="CI7" s="39">
        <v>168.2</v>
      </c>
      <c r="CJ7" s="39">
        <v>168.67</v>
      </c>
      <c r="CK7" s="39">
        <v>163.27000000000001</v>
      </c>
      <c r="CL7" s="39">
        <v>54.7</v>
      </c>
      <c r="CM7" s="39">
        <v>56.62</v>
      </c>
      <c r="CN7" s="39">
        <v>55.38</v>
      </c>
      <c r="CO7" s="39">
        <v>53.71</v>
      </c>
      <c r="CP7" s="39">
        <v>54.17</v>
      </c>
      <c r="CQ7" s="39">
        <v>55.68</v>
      </c>
      <c r="CR7" s="39">
        <v>55.64</v>
      </c>
      <c r="CS7" s="39">
        <v>55.13</v>
      </c>
      <c r="CT7" s="39">
        <v>54.77</v>
      </c>
      <c r="CU7" s="39">
        <v>54.92</v>
      </c>
      <c r="CV7" s="39">
        <v>59.94</v>
      </c>
      <c r="CW7" s="39">
        <v>83.73</v>
      </c>
      <c r="CX7" s="39">
        <v>80.31</v>
      </c>
      <c r="CY7" s="39">
        <v>79.67</v>
      </c>
      <c r="CZ7" s="39">
        <v>83.22</v>
      </c>
      <c r="DA7" s="39">
        <v>82.44</v>
      </c>
      <c r="DB7" s="39">
        <v>83.18</v>
      </c>
      <c r="DC7" s="39">
        <v>83.09</v>
      </c>
      <c r="DD7" s="39">
        <v>83</v>
      </c>
      <c r="DE7" s="39">
        <v>82.89</v>
      </c>
      <c r="DF7" s="39">
        <v>82.66</v>
      </c>
      <c r="DG7" s="39">
        <v>90.22</v>
      </c>
      <c r="DH7" s="39">
        <v>36.58</v>
      </c>
      <c r="DI7" s="39">
        <v>37.92</v>
      </c>
      <c r="DJ7" s="39">
        <v>47.47</v>
      </c>
      <c r="DK7" s="39">
        <v>47.27</v>
      </c>
      <c r="DL7" s="39">
        <v>43.76</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1.77</v>
      </c>
      <c r="EE7" s="39">
        <v>1.64</v>
      </c>
      <c r="EF7" s="39">
        <v>1.89</v>
      </c>
      <c r="EG7" s="39">
        <v>0</v>
      </c>
      <c r="EH7" s="39">
        <v>0.99</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C20225</cp:lastModifiedBy>
  <cp:lastPrinted>2018-02-15T00:28:26Z</cp:lastPrinted>
  <dcterms:created xsi:type="dcterms:W3CDTF">2017-12-25T01:35:44Z</dcterms:created>
  <dcterms:modified xsi:type="dcterms:W3CDTF">2018-02-15T00:28:29Z</dcterms:modified>
  <cp:category/>
</cp:coreProperties>
</file>