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企業会計共有\Ｈ30.1.29公営企業に係る「経営比較分析表」の分析について\提出\"/>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R6" i="5"/>
  <c r="Q6" i="5"/>
  <c r="W10" i="4" s="1"/>
  <c r="P6" i="5"/>
  <c r="O6" i="5"/>
  <c r="I10" i="4" s="1"/>
  <c r="N6" i="5"/>
  <c r="M6" i="5"/>
  <c r="L6" i="5"/>
  <c r="W8" i="4" s="1"/>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L10" i="4"/>
  <c r="AD10" i="4"/>
  <c r="P10" i="4"/>
  <c r="B10" i="4"/>
  <c r="AT8" i="4"/>
  <c r="AL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<sst xmlns="http://schemas.openxmlformats.org/spreadsheetml/2006/main" count="235" uniqueCount="123">
  <si>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</si>
  <si>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</si>
  <si>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</si>
  <si>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</si>
  <si>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</si>
  <si>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</si>
  <si>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</si>
  <si>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</si>
  <si>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</si>
  <si>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</si>
  <si>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</si>
  <si>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</si>
  <si>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</si>
  <si>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</si>
  <si>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</si>
  <si>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</si>
  <si>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</si>
  <si>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</si>
  <si>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</si>
  <si>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</si>
  <si>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</si>
  <si>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</si>
  <si>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</si>
  <si>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</si>
  <si>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</si>
  <si>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</si>
  <si>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</si>
  <si>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</si>
  <si>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</si>
  <si>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</si>
  <si>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</si>
  <si>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</si>
  <si>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</si>
  <si>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</si>
  <si>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</si>
  <si>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</si>
  <si>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</si>
  <si>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</si>
  <si>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</si>
  <si>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</si>
  <si>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</si>
  <si>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</si>
  <si>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</si>
  <si>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</si>
  <si>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</si>
  <si>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</si>
  <si>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</si>
  <si>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</si>
  <si>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</si>
  <si>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</si>
  <si>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</si>
  <si>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</si>
  <si>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</si>
  <si>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</si>
  <si>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</si>
  <si>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</si>
  <si>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</si>
  <si>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</si>
  <si>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</si>
  <si>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</si>
  <si>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</si>
  <si>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</si>
  <si>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</si>
  <si>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</si>
  <si>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</si>
  <si>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</si>
  <si>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</si>
  <si>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</si>
  <si>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</si>
  <si>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</si>
  <si>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</si>
  <si>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</si>
  <si>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</si>
  <si>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</si>
  <si>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</si>
  <si>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</si>
  <si>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</si>
  <si>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</si>
  <si>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</si>
  <si>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</si>
  <si>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</si>
  <si>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</si>
  <si>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</si>
  <si>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</si>
  <si>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</si>
  <si>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</si>
  <si>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</si>
  <si>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</si>
  <si>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</si>
  <si>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</si>
  <si>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</si>
  <si>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</si>
  <si>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</si>
  <si>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</si>
  <si>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</si>
  <si>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</si>
  <si>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</si>
  <si>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</si>
  <si>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</si>
  <si>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</si>
  <si>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</si>
  <si>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</si>
  <si>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</si>
  <si>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</si>
  <si>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</si>
  <si>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</si>
  <si>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</si>
  <si>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</si>
  <si>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砥部町</t>
  </si>
  <si>
    <t>法適用</t>
  </si>
  <si>
    <t>下水道事業</t>
  </si>
  <si>
    <t>公共下水道</t>
  </si>
  <si>
    <t>Cb3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</si>
  <si>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</si>
  <si>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</si>
  <si>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</si>
  <si>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</si>
  <si>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</si>
  <si>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</si>
  <si>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当町の公共下水道事業は供用開始から6年を経過して現在も管渠の整備中であるため、管渠の老朽化率はゼロである。管渠の修繕も発生していないため、実績はゼロとなっている。新たな事業計画ではマンホール内や管渠の定期点検を実施するよう定められており、年に1回、特に腐食のおそれのある箇所のマンホールの点検を実施している。腐食による劣化は確認されておらず、異常はない。点検実施記録により、適正管理していく。</t>
    <rPh sb="0" eb="1">
      <t>トウ</t>
    </rPh>
    <rPh sb="1" eb="2">
      <t>マチ</t>
    </rPh>
    <rPh sb="3" eb="5">
      <t>コウキョウ</t>
    </rPh>
    <rPh sb="5" eb="8">
      <t>ゲスイドウ</t>
    </rPh>
    <rPh sb="8" eb="10">
      <t>ジギョウ</t>
    </rPh>
    <rPh sb="11" eb="13">
      <t>キョウヨウ</t>
    </rPh>
    <rPh sb="13" eb="15">
      <t>カイシ</t>
    </rPh>
    <rPh sb="18" eb="19">
      <t>トシ</t>
    </rPh>
    <rPh sb="20" eb="22">
      <t>ケイカ</t>
    </rPh>
    <rPh sb="24" eb="26">
      <t>ゲンザイ</t>
    </rPh>
    <rPh sb="27" eb="29">
      <t>カンキョ</t>
    </rPh>
    <rPh sb="30" eb="33">
      <t>セイビチュウ</t>
    </rPh>
    <rPh sb="39" eb="41">
      <t>カンキョ</t>
    </rPh>
    <rPh sb="42" eb="45">
      <t>ロウキュウカ</t>
    </rPh>
    <rPh sb="45" eb="46">
      <t>リツ</t>
    </rPh>
    <rPh sb="53" eb="55">
      <t>カンキョ</t>
    </rPh>
    <rPh sb="56" eb="58">
      <t>シュウゼン</t>
    </rPh>
    <rPh sb="59" eb="61">
      <t>ハッセイ</t>
    </rPh>
    <rPh sb="69" eb="71">
      <t>ジッセキ</t>
    </rPh>
    <rPh sb="81" eb="82">
      <t>アラ</t>
    </rPh>
    <rPh sb="84" eb="86">
      <t>ジギョウ</t>
    </rPh>
    <rPh sb="86" eb="88">
      <t>ケイカク</t>
    </rPh>
    <rPh sb="95" eb="96">
      <t>ナイ</t>
    </rPh>
    <rPh sb="97" eb="99">
      <t>カンキョ</t>
    </rPh>
    <rPh sb="100" eb="102">
      <t>テイキ</t>
    </rPh>
    <rPh sb="102" eb="104">
      <t>テンケン</t>
    </rPh>
    <rPh sb="105" eb="107">
      <t>ジッシ</t>
    </rPh>
    <rPh sb="111" eb="112">
      <t>サダ</t>
    </rPh>
    <rPh sb="119" eb="120">
      <t>ネン</t>
    </rPh>
    <rPh sb="122" eb="123">
      <t>カイ</t>
    </rPh>
    <rPh sb="124" eb="125">
      <t>トク</t>
    </rPh>
    <rPh sb="126" eb="128">
      <t>フショク</t>
    </rPh>
    <rPh sb="135" eb="137">
      <t>カショ</t>
    </rPh>
    <rPh sb="144" eb="146">
      <t>テンケン</t>
    </rPh>
    <rPh sb="147" eb="149">
      <t>ジッシ</t>
    </rPh>
    <rPh sb="154" eb="156">
      <t>フショク</t>
    </rPh>
    <rPh sb="159" eb="161">
      <t>レッカ</t>
    </rPh>
    <rPh sb="162" eb="164">
      <t>カクニン</t>
    </rPh>
    <rPh sb="171" eb="173">
      <t>イジョウ</t>
    </rPh>
    <rPh sb="177" eb="179">
      <t>テンケン</t>
    </rPh>
    <rPh sb="179" eb="181">
      <t>ジッシ</t>
    </rPh>
    <rPh sb="181" eb="183">
      <t>キロク</t>
    </rPh>
    <rPh sb="187" eb="189">
      <t>テキセイ</t>
    </rPh>
    <rPh sb="189" eb="191">
      <t>カンリ</t>
    </rPh>
    <phoneticPr fontId="4"/>
  </si>
  <si>
    <t>非設置</t>
    <rPh sb="0" eb="1">
      <t>ヒ</t>
    </rPh>
    <rPh sb="1" eb="3">
      <t>セッチ</t>
    </rPh>
    <phoneticPr fontId="4"/>
  </si>
  <si>
    <t>　処理区域の拡大により、順調に有収水量が増加しており、使用料収入が増収となっている。28年度は下水道事業の基本構想見直しや、退職給付費引当金の計上により①や⑤、⑥への影響があり経営指標でみた効率性がやや低くなった。しかし⑦に見るように施設の効率性は上昇しており、整備が進んだことによる施設稼働の効率化は図られている。
　近隣市町村との連携においては、松山市の一部地域から排出される汚水の処理を当町で受託することになっており、平成31年度からの受入れを予定している。</t>
    <rPh sb="1" eb="3">
      <t>ショリ</t>
    </rPh>
    <rPh sb="3" eb="5">
      <t>クイキ</t>
    </rPh>
    <rPh sb="6" eb="8">
      <t>カクダイ</t>
    </rPh>
    <rPh sb="12" eb="14">
      <t>ジュンチョウ</t>
    </rPh>
    <rPh sb="15" eb="17">
      <t>ユウシュウ</t>
    </rPh>
    <rPh sb="17" eb="19">
      <t>スイリョウ</t>
    </rPh>
    <rPh sb="20" eb="22">
      <t>ゾウカ</t>
    </rPh>
    <rPh sb="27" eb="30">
      <t>シヨウリョウ</t>
    </rPh>
    <rPh sb="30" eb="32">
      <t>シュウニュウ</t>
    </rPh>
    <rPh sb="33" eb="35">
      <t>ゾウシュウ</t>
    </rPh>
    <rPh sb="44" eb="46">
      <t>ネンド</t>
    </rPh>
    <rPh sb="47" eb="50">
      <t>ゲスイドウ</t>
    </rPh>
    <rPh sb="50" eb="52">
      <t>ジギョウ</t>
    </rPh>
    <rPh sb="53" eb="55">
      <t>キホン</t>
    </rPh>
    <rPh sb="55" eb="57">
      <t>コウソウ</t>
    </rPh>
    <rPh sb="57" eb="59">
      <t>ミナオ</t>
    </rPh>
    <rPh sb="62" eb="64">
      <t>タイショク</t>
    </rPh>
    <rPh sb="64" eb="66">
      <t>キュウフ</t>
    </rPh>
    <rPh sb="66" eb="67">
      <t>ヒ</t>
    </rPh>
    <rPh sb="67" eb="69">
      <t>ヒキアテ</t>
    </rPh>
    <rPh sb="69" eb="70">
      <t>キン</t>
    </rPh>
    <rPh sb="71" eb="73">
      <t>ケイジョウ</t>
    </rPh>
    <rPh sb="83" eb="85">
      <t>エイキョウ</t>
    </rPh>
    <rPh sb="88" eb="90">
      <t>ケイエイ</t>
    </rPh>
    <rPh sb="90" eb="92">
      <t>シヒョウ</t>
    </rPh>
    <rPh sb="95" eb="98">
      <t>コウリツセイ</t>
    </rPh>
    <rPh sb="101" eb="102">
      <t>ヒク</t>
    </rPh>
    <rPh sb="112" eb="113">
      <t>ミ</t>
    </rPh>
    <rPh sb="117" eb="119">
      <t>シセツ</t>
    </rPh>
    <rPh sb="120" eb="123">
      <t>コウリツセイ</t>
    </rPh>
    <rPh sb="124" eb="126">
      <t>ジョウショウ</t>
    </rPh>
    <rPh sb="131" eb="133">
      <t>セイビ</t>
    </rPh>
    <rPh sb="134" eb="135">
      <t>スス</t>
    </rPh>
    <rPh sb="142" eb="144">
      <t>シセツ</t>
    </rPh>
    <rPh sb="144" eb="146">
      <t>カドウ</t>
    </rPh>
    <rPh sb="147" eb="150">
      <t>コウリツカ</t>
    </rPh>
    <rPh sb="151" eb="152">
      <t>ハカ</t>
    </rPh>
    <rPh sb="160" eb="162">
      <t>キンリン</t>
    </rPh>
    <rPh sb="162" eb="165">
      <t>シチョウソン</t>
    </rPh>
    <rPh sb="167" eb="169">
      <t>レンケイ</t>
    </rPh>
    <rPh sb="175" eb="178">
      <t>マツヤマシ</t>
    </rPh>
    <rPh sb="179" eb="181">
      <t>イチブ</t>
    </rPh>
    <rPh sb="181" eb="183">
      <t>チイキ</t>
    </rPh>
    <rPh sb="185" eb="187">
      <t>ハイシュツ</t>
    </rPh>
    <rPh sb="190" eb="192">
      <t>オスイ</t>
    </rPh>
    <rPh sb="193" eb="195">
      <t>ショリ</t>
    </rPh>
    <rPh sb="196" eb="197">
      <t>トウ</t>
    </rPh>
    <rPh sb="197" eb="198">
      <t>マチ</t>
    </rPh>
    <rPh sb="199" eb="201">
      <t>ジュタク</t>
    </rPh>
    <rPh sb="212" eb="214">
      <t>ヘイセイ</t>
    </rPh>
    <rPh sb="216" eb="218">
      <t>ネンド</t>
    </rPh>
    <rPh sb="221" eb="223">
      <t>ウケイ</t>
    </rPh>
    <rPh sb="225" eb="227">
      <t>ヨテイ</t>
    </rPh>
    <phoneticPr fontId="4"/>
  </si>
  <si>
    <t>①について99.97％となっており、100％未満となっている。主な要因は、前年度比で使用料収入が増収しているものの、下水道事業の基本構想見直しに係る計画策定費用及び、当該年度より企業会計職員の退職給付費について、事務組合における積立金を除いた不足分のうち、当事業会計で負担すべき額を引当金として計上したことによる営業費用の増加に因る。
②前年度に続き、使用料収入が増収したことと、単年度では経常損失となったが前年度の繰越利益剰余金により欠損金は発生していない。
③使用料収入が増加したものの、建設費に充てるための企業債について単年度元金償還額が徐々に増加していくため、流動資産の確保に努める必要がある。
④企業債の公費負担については、現状では全額を公費負担している。今後、下水道接続率が上昇すれば使用料収入も増加して経営面でも公費負担を抑制させることができると予想されるため、公費負担額を減少させるよう負担率の考え方について今後検討する必要がある。
⑤経費回収率が64.45％となっており、対前年度比16.17%低くなっている。①と関連するが、営業費用の増加に伴い、基準外繰入額が増加したことが大きな要因と考えられる。退職給付金の確保のため当該年度から発生した退職給付費引当金については、後年度は不足分についてのみ繰入するため、大きな増額はないと考えている。
⑥については、①で述べたように計画策定費用と退職給付費引当金の計上により単発的に費用が増加したため、28年度は汚水処理原価が増加した。有収水量は順調に増加しており、今後は汚水処理原価は下がっていく見通しである。
⑦接続率の増加に伴い、施設利用率も年々増加している。全国平均には及ばないが、下水道整備を推進し接続率の向上へ努めていきたい。
⑧おおむね横ばいである。未接続者への啓発として「下水道の日」に合わせた戸別訪問を毎年実施しており、接続促進のため今後も継続して実施していく予定である。</t>
    <rPh sb="22" eb="24">
      <t>ミマン</t>
    </rPh>
    <rPh sb="31" eb="32">
      <t>オモ</t>
    </rPh>
    <rPh sb="33" eb="35">
      <t>ヨウイン</t>
    </rPh>
    <rPh sb="37" eb="40">
      <t>ゼンネンド</t>
    </rPh>
    <rPh sb="40" eb="41">
      <t>ヒ</t>
    </rPh>
    <rPh sb="42" eb="45">
      <t>シヨウリョウ</t>
    </rPh>
    <rPh sb="45" eb="47">
      <t>シュウニュウ</t>
    </rPh>
    <rPh sb="48" eb="50">
      <t>ゾウシュウ</t>
    </rPh>
    <rPh sb="58" eb="61">
      <t>ゲスイドウ</t>
    </rPh>
    <rPh sb="61" eb="63">
      <t>ジギョウ</t>
    </rPh>
    <rPh sb="64" eb="66">
      <t>キホン</t>
    </rPh>
    <rPh sb="66" eb="68">
      <t>コウソウ</t>
    </rPh>
    <rPh sb="68" eb="70">
      <t>ミナオ</t>
    </rPh>
    <rPh sb="72" eb="73">
      <t>カカ</t>
    </rPh>
    <rPh sb="74" eb="76">
      <t>ケイカク</t>
    </rPh>
    <rPh sb="76" eb="78">
      <t>サクテイ</t>
    </rPh>
    <rPh sb="78" eb="80">
      <t>ヒヨウ</t>
    </rPh>
    <rPh sb="80" eb="81">
      <t>オヨ</t>
    </rPh>
    <rPh sb="156" eb="158">
      <t>エイギョウ</t>
    </rPh>
    <rPh sb="158" eb="160">
      <t>ヒヨウ</t>
    </rPh>
    <rPh sb="161" eb="163">
      <t>ゾウカ</t>
    </rPh>
    <rPh sb="164" eb="165">
      <t>ヨ</t>
    </rPh>
    <rPh sb="169" eb="172">
      <t>ゼンネンド</t>
    </rPh>
    <rPh sb="173" eb="174">
      <t>ツヅ</t>
    </rPh>
    <rPh sb="176" eb="179">
      <t>シヨウリョウ</t>
    </rPh>
    <rPh sb="179" eb="181">
      <t>シュウニュウ</t>
    </rPh>
    <rPh sb="182" eb="184">
      <t>ゾウシュウ</t>
    </rPh>
    <rPh sb="190" eb="193">
      <t>タンネンド</t>
    </rPh>
    <rPh sb="195" eb="197">
      <t>ケイジョウ</t>
    </rPh>
    <rPh sb="197" eb="199">
      <t>ソンシツ</t>
    </rPh>
    <rPh sb="222" eb="224">
      <t>ハッセイ</t>
    </rPh>
    <rPh sb="232" eb="235">
      <t>シヨウリョウ</t>
    </rPh>
    <rPh sb="235" eb="237">
      <t>シュウニュウ</t>
    </rPh>
    <rPh sb="238" eb="240">
      <t>ゾウカ</t>
    </rPh>
    <rPh sb="246" eb="248">
      <t>ケンセツ</t>
    </rPh>
    <rPh sb="248" eb="249">
      <t>ヒ</t>
    </rPh>
    <rPh sb="250" eb="251">
      <t>ア</t>
    </rPh>
    <rPh sb="256" eb="258">
      <t>キギョウ</t>
    </rPh>
    <rPh sb="258" eb="259">
      <t>サイ</t>
    </rPh>
    <rPh sb="272" eb="274">
      <t>ジョジョ</t>
    </rPh>
    <rPh sb="275" eb="277">
      <t>ゾウカ</t>
    </rPh>
    <rPh sb="303" eb="305">
      <t>キギョウ</t>
    </rPh>
    <rPh sb="305" eb="306">
      <t>サイ</t>
    </rPh>
    <rPh sb="307" eb="309">
      <t>コウヒ</t>
    </rPh>
    <rPh sb="309" eb="311">
      <t>フタン</t>
    </rPh>
    <rPh sb="317" eb="319">
      <t>ゲンジョウ</t>
    </rPh>
    <rPh sb="321" eb="323">
      <t>ゼンガク</t>
    </rPh>
    <rPh sb="324" eb="326">
      <t>コウヒ</t>
    </rPh>
    <rPh sb="326" eb="328">
      <t>フタン</t>
    </rPh>
    <rPh sb="333" eb="335">
      <t>コンゴ</t>
    </rPh>
    <rPh sb="336" eb="339">
      <t>ゲスイドウ</t>
    </rPh>
    <rPh sb="339" eb="341">
      <t>セツゾク</t>
    </rPh>
    <rPh sb="341" eb="342">
      <t>リツ</t>
    </rPh>
    <rPh sb="343" eb="345">
      <t>ジョウショウ</t>
    </rPh>
    <rPh sb="348" eb="351">
      <t>シヨウリョウ</t>
    </rPh>
    <rPh sb="351" eb="353">
      <t>シュウニュウ</t>
    </rPh>
    <rPh sb="354" eb="356">
      <t>ゾウカ</t>
    </rPh>
    <rPh sb="358" eb="360">
      <t>ケイエイ</t>
    </rPh>
    <rPh sb="360" eb="361">
      <t>メン</t>
    </rPh>
    <rPh sb="363" eb="365">
      <t>コウヒ</t>
    </rPh>
    <rPh sb="365" eb="367">
      <t>フタン</t>
    </rPh>
    <rPh sb="368" eb="370">
      <t>ヨクセイ</t>
    </rPh>
    <rPh sb="380" eb="382">
      <t>ヨソウ</t>
    </rPh>
    <rPh sb="388" eb="390">
      <t>コウヒ</t>
    </rPh>
    <rPh sb="390" eb="392">
      <t>フタン</t>
    </rPh>
    <rPh sb="392" eb="393">
      <t>ガク</t>
    </rPh>
    <rPh sb="394" eb="396">
      <t>ゲンショウ</t>
    </rPh>
    <rPh sb="401" eb="403">
      <t>フタン</t>
    </rPh>
    <rPh sb="403" eb="404">
      <t>リツ</t>
    </rPh>
    <rPh sb="405" eb="406">
      <t>カンガ</t>
    </rPh>
    <rPh sb="407" eb="408">
      <t>カタ</t>
    </rPh>
    <rPh sb="412" eb="414">
      <t>コンゴ</t>
    </rPh>
    <rPh sb="414" eb="416">
      <t>ケントウ</t>
    </rPh>
    <rPh sb="418" eb="420">
      <t>ヒツヨウ</t>
    </rPh>
    <rPh sb="426" eb="428">
      <t>ケイヒ</t>
    </rPh>
    <rPh sb="428" eb="430">
      <t>カイシュウ</t>
    </rPh>
    <rPh sb="430" eb="431">
      <t>リツ</t>
    </rPh>
    <rPh sb="445" eb="446">
      <t>タイ</t>
    </rPh>
    <rPh sb="446" eb="449">
      <t>ゼンネンド</t>
    </rPh>
    <rPh sb="449" eb="450">
      <t>ヒ</t>
    </rPh>
    <rPh sb="456" eb="457">
      <t>ヒク</t>
    </rPh>
    <rPh sb="466" eb="468">
      <t>カンレン</t>
    </rPh>
    <rPh sb="472" eb="474">
      <t>エイギョウ</t>
    </rPh>
    <rPh sb="474" eb="476">
      <t>ヒヨウ</t>
    </rPh>
    <rPh sb="477" eb="479">
      <t>ゾウカ</t>
    </rPh>
    <rPh sb="480" eb="481">
      <t>トモナ</t>
    </rPh>
    <rPh sb="483" eb="485">
      <t>キジュン</t>
    </rPh>
    <rPh sb="485" eb="486">
      <t>ガイ</t>
    </rPh>
    <rPh sb="486" eb="488">
      <t>クリイレ</t>
    </rPh>
    <rPh sb="488" eb="489">
      <t>ガク</t>
    </rPh>
    <rPh sb="490" eb="492">
      <t>ゾウカ</t>
    </rPh>
    <rPh sb="497" eb="498">
      <t>オオ</t>
    </rPh>
    <rPh sb="500" eb="502">
      <t>ヨウイン</t>
    </rPh>
    <rPh sb="503" eb="504">
      <t>カンガ</t>
    </rPh>
    <rPh sb="520" eb="522">
      <t>トウガイ</t>
    </rPh>
    <rPh sb="522" eb="524">
      <t>ネンド</t>
    </rPh>
    <rPh sb="526" eb="528">
      <t>ハッセイ</t>
    </rPh>
    <rPh sb="530" eb="532">
      <t>タイショク</t>
    </rPh>
    <rPh sb="532" eb="534">
      <t>キュウフ</t>
    </rPh>
    <rPh sb="534" eb="535">
      <t>ヒ</t>
    </rPh>
    <rPh sb="535" eb="537">
      <t>ヒキアテ</t>
    </rPh>
    <rPh sb="537" eb="538">
      <t>キン</t>
    </rPh>
    <rPh sb="544" eb="547">
      <t>コウネンド</t>
    </rPh>
    <rPh sb="548" eb="551">
      <t>フソクブン</t>
    </rPh>
    <rPh sb="557" eb="559">
      <t>クリイレ</t>
    </rPh>
    <rPh sb="564" eb="565">
      <t>オオ</t>
    </rPh>
    <rPh sb="567" eb="569">
      <t>ゾウガク</t>
    </rPh>
    <rPh sb="573" eb="574">
      <t>カンガ</t>
    </rPh>
    <rPh sb="589" eb="590">
      <t>ノ</t>
    </rPh>
    <rPh sb="595" eb="597">
      <t>ケイカク</t>
    </rPh>
    <rPh sb="597" eb="599">
      <t>サクテイ</t>
    </rPh>
    <rPh sb="599" eb="601">
      <t>ヒヨウ</t>
    </rPh>
    <rPh sb="602" eb="604">
      <t>タイショク</t>
    </rPh>
    <rPh sb="604" eb="606">
      <t>キュウフ</t>
    </rPh>
    <rPh sb="606" eb="607">
      <t>ヒ</t>
    </rPh>
    <rPh sb="607" eb="609">
      <t>ヒキアテ</t>
    </rPh>
    <rPh sb="609" eb="610">
      <t>キン</t>
    </rPh>
    <rPh sb="611" eb="613">
      <t>ケイジョウ</t>
    </rPh>
    <rPh sb="616" eb="619">
      <t>タンパツテキ</t>
    </rPh>
    <rPh sb="620" eb="622">
      <t>ヒヨウ</t>
    </rPh>
    <rPh sb="623" eb="625">
      <t>ゾウカ</t>
    </rPh>
    <rPh sb="632" eb="634">
      <t>ネンド</t>
    </rPh>
    <rPh sb="635" eb="637">
      <t>オスイ</t>
    </rPh>
    <rPh sb="637" eb="639">
      <t>ショリ</t>
    </rPh>
    <rPh sb="639" eb="641">
      <t>ゲンカ</t>
    </rPh>
    <rPh sb="642" eb="644">
      <t>ゾウカ</t>
    </rPh>
    <rPh sb="647" eb="649">
      <t>ユウシュウ</t>
    </rPh>
    <rPh sb="649" eb="651">
      <t>スイリョウ</t>
    </rPh>
    <rPh sb="652" eb="654">
      <t>ジュンチョウ</t>
    </rPh>
    <rPh sb="655" eb="657">
      <t>ゾウカ</t>
    </rPh>
    <rPh sb="662" eb="664">
      <t>コンゴ</t>
    </rPh>
    <rPh sb="687" eb="689">
      <t>セツゾク</t>
    </rPh>
    <rPh sb="689" eb="690">
      <t>リツ</t>
    </rPh>
    <rPh sb="691" eb="693">
      <t>ゾウカ</t>
    </rPh>
    <rPh sb="694" eb="695">
      <t>トモナ</t>
    </rPh>
    <rPh sb="697" eb="699">
      <t>シセツ</t>
    </rPh>
    <rPh sb="699" eb="702">
      <t>リヨウリツ</t>
    </rPh>
    <rPh sb="703" eb="705">
      <t>ネンネン</t>
    </rPh>
    <rPh sb="705" eb="707">
      <t>ゾウカ</t>
    </rPh>
    <rPh sb="712" eb="714">
      <t>ゼンコク</t>
    </rPh>
    <rPh sb="714" eb="716">
      <t>ヘイキン</t>
    </rPh>
    <rPh sb="718" eb="719">
      <t>オヨ</t>
    </rPh>
    <rPh sb="724" eb="727">
      <t>ゲスイドウ</t>
    </rPh>
    <rPh sb="727" eb="729">
      <t>セイビ</t>
    </rPh>
    <rPh sb="730" eb="732">
      <t>スイシン</t>
    </rPh>
    <rPh sb="733" eb="735">
      <t>セツゾク</t>
    </rPh>
    <rPh sb="735" eb="736">
      <t>リツ</t>
    </rPh>
    <rPh sb="737" eb="739">
      <t>コウジョウ</t>
    </rPh>
    <rPh sb="740" eb="741">
      <t>ツト</t>
    </rPh>
    <rPh sb="761" eb="764">
      <t>ミセツゾク</t>
    </rPh>
    <rPh sb="764" eb="765">
      <t>シャ</t>
    </rPh>
    <rPh sb="767" eb="769">
      <t>ケイハツ</t>
    </rPh>
    <rPh sb="773" eb="776">
      <t>ゲスイドウ</t>
    </rPh>
    <rPh sb="777" eb="778">
      <t>ヒ</t>
    </rPh>
    <rPh sb="780" eb="781">
      <t>ア</t>
    </rPh>
    <rPh sb="784" eb="786">
      <t>コベツ</t>
    </rPh>
    <rPh sb="786" eb="788">
      <t>ホウモン</t>
    </rPh>
    <rPh sb="789" eb="791">
      <t>マイトシ</t>
    </rPh>
    <rPh sb="791" eb="793">
      <t>ジッシ</t>
    </rPh>
    <rPh sb="798" eb="800">
      <t>セツゾク</t>
    </rPh>
    <rPh sb="800" eb="802">
      <t>ソクシン</t>
    </rPh>
    <rPh sb="805" eb="807">
      <t>コンゴ</t>
    </rPh>
    <rPh sb="808" eb="810">
      <t>ケイゾク</t>
    </rPh>
    <rPh sb="812" eb="814">
      <t>ジッシ</t>
    </rPh>
    <rPh sb="818" eb="820">
      <t>ヨテイ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</si>
</sst>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6915272"/>
        <c:axId val="15221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0.74</c:v>
                </c:pt>
                <c:pt idx="2">
                  <c:v>0.57999999999999996</c:v>
                </c:pt>
                <c:pt idx="3">
                  <c:v>0.01</c:v>
                </c:pt>
                <c:pt idx="4">
                  <c:v>0.2</c:v>
                </c:pt>
              </c:numCache>
            </c:numRef>
          </c:val>
          <c:smooth val="0"/>
        </c:ser>
        <c:dLbls>
          <c:showLegendKey val="0"/>
          <c:showVal val="0"/>
          <c:showCatName val="0"/>
          <c:showSerName val="0"/>
          <c:showPercent val="0"/>
          <c:showBubbleSize val="0"/>
        </c:dLbls>
        <c:marker val="1"/>
        <c:smooth val="0"/>
        <c:axId val="116915272"/>
        <c:axId val="152213912"/>
      </c:lineChart>
      <c:dateAx>
        <c:axId val="116915272"/>
        <c:scaling>
          <c:orientation val="minMax"/>
        </c:scaling>
        <c:delete val="1"/>
        <c:axPos val="b"/>
        <c:numFmt formatCode="ge" sourceLinked="1"/>
        <c:majorTickMark val="none"/>
        <c:minorTickMark val="none"/>
        <c:tickLblPos val="none"/>
        <c:crossAx val="152213912"/>
        <c:crosses val="autoZero"/>
        <c:auto val="1"/>
        <c:lblOffset val="100"/>
        <c:baseTimeUnit val="years"/>
      </c:dateAx>
      <c:valAx>
        <c:axId val="15221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1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14.31</c:v>
                </c:pt>
                <c:pt idx="1">
                  <c:v>16.920000000000002</c:v>
                </c:pt>
                <c:pt idx="2">
                  <c:v>24.38</c:v>
                </c:pt>
                <c:pt idx="3">
                  <c:v>29.12</c:v>
                </c:pt>
                <c:pt idx="4">
                  <c:v>32.42</c:v>
                </c:pt>
              </c:numCache>
            </c:numRef>
          </c:val>
        </c:ser>
        <c:dLbls>
          <c:showLegendKey val="0"/>
          <c:showVal val="0"/>
          <c:showCatName val="0"/>
          <c:showSerName val="0"/>
          <c:showPercent val="0"/>
          <c:showBubbleSize val="0"/>
        </c:dLbls>
        <c:gapWidth val="150"/>
        <c:axId val="151587088"/>
        <c:axId val="1527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45.25</c:v>
                </c:pt>
                <c:pt idx="1">
                  <c:v>37.36</c:v>
                </c:pt>
                <c:pt idx="2">
                  <c:v>42.07</c:v>
                </c:pt>
                <c:pt idx="3">
                  <c:v>37.950000000000003</c:v>
                </c:pt>
                <c:pt idx="4">
                  <c:v>32.42</c:v>
                </c:pt>
              </c:numCache>
            </c:numRef>
          </c:val>
          <c:smooth val="0"/>
        </c:ser>
        <c:dLbls>
          <c:showLegendKey val="0"/>
          <c:showVal val="0"/>
          <c:showCatName val="0"/>
          <c:showSerName val="0"/>
          <c:showPercent val="0"/>
          <c:showBubbleSize val="0"/>
        </c:dLbls>
        <c:marker val="1"/>
        <c:smooth val="0"/>
        <c:axId val="151587088"/>
        <c:axId val="152796864"/>
      </c:lineChart>
      <c:dateAx>
        <c:axId val="151587088"/>
        <c:scaling>
          <c:orientation val="minMax"/>
        </c:scaling>
        <c:delete val="1"/>
        <c:axPos val="b"/>
        <c:numFmt formatCode="ge" sourceLinked="1"/>
        <c:majorTickMark val="none"/>
        <c:minorTickMark val="none"/>
        <c:tickLblPos val="none"/>
        <c:crossAx val="152796864"/>
        <c:crosses val="autoZero"/>
        <c:auto val="1"/>
        <c:lblOffset val="100"/>
        <c:baseTimeUnit val="years"/>
      </c:dateAx>
      <c:valAx>
        <c:axId val="1527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8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57.66</c:v>
                </c:pt>
                <c:pt idx="1">
                  <c:v>47.59</c:v>
                </c:pt>
                <c:pt idx="2">
                  <c:v>61.03</c:v>
                </c:pt>
                <c:pt idx="3">
                  <c:v>63.74</c:v>
                </c:pt>
                <c:pt idx="4">
                  <c:v>63.71</c:v>
                </c:pt>
              </c:numCache>
            </c:numRef>
          </c:val>
        </c:ser>
        <c:dLbls>
          <c:showLegendKey val="0"/>
          <c:showVal val="0"/>
          <c:showCatName val="0"/>
          <c:showSerName val="0"/>
          <c:showPercent val="0"/>
          <c:showBubbleSize val="0"/>
        </c:dLbls>
        <c:gapWidth val="150"/>
        <c:axId val="152798040"/>
        <c:axId val="15337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68.540000000000006</c:v>
                </c:pt>
                <c:pt idx="1">
                  <c:v>61.85</c:v>
                </c:pt>
                <c:pt idx="2">
                  <c:v>63.92</c:v>
                </c:pt>
                <c:pt idx="3">
                  <c:v>63.25</c:v>
                </c:pt>
                <c:pt idx="4">
                  <c:v>60.69</c:v>
                </c:pt>
              </c:numCache>
            </c:numRef>
          </c:val>
          <c:smooth val="0"/>
        </c:ser>
        <c:dLbls>
          <c:showLegendKey val="0"/>
          <c:showVal val="0"/>
          <c:showCatName val="0"/>
          <c:showSerName val="0"/>
          <c:showPercent val="0"/>
          <c:showBubbleSize val="0"/>
        </c:dLbls>
        <c:marker val="1"/>
        <c:smooth val="0"/>
        <c:axId val="152798040"/>
        <c:axId val="153376264"/>
      </c:lineChart>
      <c:dateAx>
        <c:axId val="152798040"/>
        <c:scaling>
          <c:orientation val="minMax"/>
        </c:scaling>
        <c:delete val="1"/>
        <c:axPos val="b"/>
        <c:numFmt formatCode="ge" sourceLinked="1"/>
        <c:majorTickMark val="none"/>
        <c:minorTickMark val="none"/>
        <c:tickLblPos val="none"/>
        <c:crossAx val="153376264"/>
        <c:crosses val="autoZero"/>
        <c:auto val="1"/>
        <c:lblOffset val="100"/>
        <c:baseTimeUnit val="years"/>
      </c:dateAx>
      <c:valAx>
        <c:axId val="15337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9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100.51</c:v>
                </c:pt>
                <c:pt idx="3">
                  <c:v>103.61</c:v>
                </c:pt>
                <c:pt idx="4">
                  <c:v>99.97</c:v>
                </c:pt>
              </c:numCache>
            </c:numRef>
          </c:val>
        </c:ser>
        <c:dLbls>
          <c:showLegendKey val="0"/>
          <c:showVal val="0"/>
          <c:showCatName val="0"/>
          <c:showSerName val="0"/>
          <c:showPercent val="0"/>
          <c:showBubbleSize val="0"/>
        </c:dLbls>
        <c:gapWidth val="150"/>
        <c:axId val="152257200"/>
        <c:axId val="15225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257200"/>
        <c:axId val="152257584"/>
      </c:lineChart>
      <c:dateAx>
        <c:axId val="152257200"/>
        <c:scaling>
          <c:orientation val="minMax"/>
        </c:scaling>
        <c:delete val="1"/>
        <c:axPos val="b"/>
        <c:numFmt formatCode="ge" sourceLinked="1"/>
        <c:majorTickMark val="none"/>
        <c:minorTickMark val="none"/>
        <c:tickLblPos val="none"/>
        <c:crossAx val="152257584"/>
        <c:crosses val="autoZero"/>
        <c:auto val="1"/>
        <c:lblOffset val="100"/>
        <c:baseTimeUnit val="years"/>
      </c:dateAx>
      <c:valAx>
        <c:axId val="15225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2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1.48</c:v>
                </c:pt>
                <c:pt idx="1">
                  <c:v>3.8</c:v>
                </c:pt>
                <c:pt idx="2">
                  <c:v>8.2200000000000006</c:v>
                </c:pt>
                <c:pt idx="3">
                  <c:v>10.36</c:v>
                </c:pt>
                <c:pt idx="4">
                  <c:v>12.33</c:v>
                </c:pt>
              </c:numCache>
            </c:numRef>
          </c:val>
        </c:ser>
        <c:dLbls>
          <c:showLegendKey val="0"/>
          <c:showVal val="0"/>
          <c:showCatName val="0"/>
          <c:showSerName val="0"/>
          <c:showPercent val="0"/>
          <c:showBubbleSize val="0"/>
        </c:dLbls>
        <c:gapWidth val="150"/>
        <c:axId val="152894440"/>
        <c:axId val="15289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894440"/>
        <c:axId val="152894824"/>
      </c:lineChart>
      <c:dateAx>
        <c:axId val="152894440"/>
        <c:scaling>
          <c:orientation val="minMax"/>
        </c:scaling>
        <c:delete val="1"/>
        <c:axPos val="b"/>
        <c:numFmt formatCode="ge" sourceLinked="1"/>
        <c:majorTickMark val="none"/>
        <c:minorTickMark val="none"/>
        <c:tickLblPos val="none"/>
        <c:crossAx val="152894824"/>
        <c:crosses val="autoZero"/>
        <c:auto val="1"/>
        <c:lblOffset val="100"/>
        <c:baseTimeUnit val="years"/>
      </c:dateAx>
      <c:valAx>
        <c:axId val="15289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9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874152"/>
        <c:axId val="15262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874152"/>
        <c:axId val="152622136"/>
      </c:lineChart>
      <c:dateAx>
        <c:axId val="152874152"/>
        <c:scaling>
          <c:orientation val="minMax"/>
        </c:scaling>
        <c:delete val="1"/>
        <c:axPos val="b"/>
        <c:numFmt formatCode="ge" sourceLinked="1"/>
        <c:majorTickMark val="none"/>
        <c:minorTickMark val="none"/>
        <c:tickLblPos val="none"/>
        <c:crossAx val="152622136"/>
        <c:crosses val="autoZero"/>
        <c:auto val="1"/>
        <c:lblOffset val="100"/>
        <c:baseTimeUnit val="years"/>
      </c:dateAx>
      <c:valAx>
        <c:axId val="15262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7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38.89</c:v>
                </c:pt>
                <c:pt idx="1">
                  <c:v>32.68</c:v>
                </c:pt>
                <c:pt idx="2">
                  <c:v>14.56</c:v>
                </c:pt>
                <c:pt idx="3" formatCode="#,##0.00;&quot;△&quot;#,##0.00">
                  <c:v>0</c:v>
                </c:pt>
                <c:pt idx="4" formatCode="#,##0.00;&quot;△&quot;#,##0.00">
                  <c:v>0</c:v>
                </c:pt>
              </c:numCache>
            </c:numRef>
          </c:val>
        </c:ser>
        <c:dLbls>
          <c:showLegendKey val="0"/>
          <c:showVal val="0"/>
          <c:showCatName val="0"/>
          <c:showSerName val="0"/>
          <c:showPercent val="0"/>
          <c:showBubbleSize val="0"/>
        </c:dLbls>
        <c:gapWidth val="150"/>
        <c:axId val="152663848"/>
        <c:axId val="15266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663848"/>
        <c:axId val="152664240"/>
      </c:lineChart>
      <c:dateAx>
        <c:axId val="152663848"/>
        <c:scaling>
          <c:orientation val="minMax"/>
        </c:scaling>
        <c:delete val="1"/>
        <c:axPos val="b"/>
        <c:numFmt formatCode="ge" sourceLinked="1"/>
        <c:majorTickMark val="none"/>
        <c:minorTickMark val="none"/>
        <c:tickLblPos val="none"/>
        <c:crossAx val="152664240"/>
        <c:crosses val="autoZero"/>
        <c:auto val="1"/>
        <c:lblOffset val="100"/>
        <c:baseTimeUnit val="years"/>
      </c:dateAx>
      <c:valAx>
        <c:axId val="15266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6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807.16</c:v>
                </c:pt>
                <c:pt idx="1">
                  <c:v>532.85</c:v>
                </c:pt>
                <c:pt idx="2">
                  <c:v>297.83</c:v>
                </c:pt>
                <c:pt idx="3">
                  <c:v>334</c:v>
                </c:pt>
                <c:pt idx="4">
                  <c:v>266.73</c:v>
                </c:pt>
              </c:numCache>
            </c:numRef>
          </c:val>
        </c:ser>
        <c:dLbls>
          <c:showLegendKey val="0"/>
          <c:showVal val="0"/>
          <c:showCatName val="0"/>
          <c:showSerName val="0"/>
          <c:showPercent val="0"/>
          <c:showBubbleSize val="0"/>
        </c:dLbls>
        <c:gapWidth val="150"/>
        <c:axId val="152665416"/>
        <c:axId val="15266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665416"/>
        <c:axId val="152665808"/>
      </c:lineChart>
      <c:dateAx>
        <c:axId val="152665416"/>
        <c:scaling>
          <c:orientation val="minMax"/>
        </c:scaling>
        <c:delete val="1"/>
        <c:axPos val="b"/>
        <c:numFmt formatCode="ge" sourceLinked="1"/>
        <c:majorTickMark val="none"/>
        <c:minorTickMark val="none"/>
        <c:tickLblPos val="none"/>
        <c:crossAx val="152665808"/>
        <c:crosses val="autoZero"/>
        <c:auto val="1"/>
        <c:lblOffset val="100"/>
        <c:baseTimeUnit val="years"/>
      </c:dateAx>
      <c:valAx>
        <c:axId val="15266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6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666984"/>
        <c:axId val="15266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1707.82</c:v>
                </c:pt>
                <c:pt idx="1">
                  <c:v>1853.46</c:v>
                </c:pt>
                <c:pt idx="2">
                  <c:v>1847.13</c:v>
                </c:pt>
                <c:pt idx="3">
                  <c:v>1862.51</c:v>
                </c:pt>
                <c:pt idx="4">
                  <c:v>1622.57</c:v>
                </c:pt>
              </c:numCache>
            </c:numRef>
          </c:val>
          <c:smooth val="0"/>
        </c:ser>
        <c:dLbls>
          <c:showLegendKey val="0"/>
          <c:showVal val="0"/>
          <c:showCatName val="0"/>
          <c:showSerName val="0"/>
          <c:showPercent val="0"/>
          <c:showBubbleSize val="0"/>
        </c:dLbls>
        <c:marker val="1"/>
        <c:smooth val="0"/>
        <c:axId val="152666984"/>
        <c:axId val="152667376"/>
      </c:lineChart>
      <c:dateAx>
        <c:axId val="152666984"/>
        <c:scaling>
          <c:orientation val="minMax"/>
        </c:scaling>
        <c:delete val="1"/>
        <c:axPos val="b"/>
        <c:numFmt formatCode="ge" sourceLinked="1"/>
        <c:majorTickMark val="none"/>
        <c:minorTickMark val="none"/>
        <c:tickLblPos val="none"/>
        <c:crossAx val="152667376"/>
        <c:crosses val="autoZero"/>
        <c:auto val="1"/>
        <c:lblOffset val="100"/>
        <c:baseTimeUnit val="years"/>
      </c:dateAx>
      <c:valAx>
        <c:axId val="15266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6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67.400000000000006</c:v>
                </c:pt>
                <c:pt idx="1">
                  <c:v>63.47</c:v>
                </c:pt>
                <c:pt idx="2">
                  <c:v>65.7</c:v>
                </c:pt>
                <c:pt idx="3">
                  <c:v>80.62</c:v>
                </c:pt>
                <c:pt idx="4">
                  <c:v>64.45</c:v>
                </c:pt>
              </c:numCache>
            </c:numRef>
          </c:val>
        </c:ser>
        <c:dLbls>
          <c:showLegendKey val="0"/>
          <c:showVal val="0"/>
          <c:showCatName val="0"/>
          <c:showSerName val="0"/>
          <c:showPercent val="0"/>
          <c:showBubbleSize val="0"/>
        </c:dLbls>
        <c:gapWidth val="150"/>
        <c:axId val="152795296"/>
        <c:axId val="15279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48.1</c:v>
                </c:pt>
                <c:pt idx="1">
                  <c:v>45.22</c:v>
                </c:pt>
                <c:pt idx="2">
                  <c:v>42.22</c:v>
                </c:pt>
                <c:pt idx="3">
                  <c:v>53.03</c:v>
                </c:pt>
                <c:pt idx="4">
                  <c:v>58.32</c:v>
                </c:pt>
              </c:numCache>
            </c:numRef>
          </c:val>
          <c:smooth val="0"/>
        </c:ser>
        <c:dLbls>
          <c:showLegendKey val="0"/>
          <c:showVal val="0"/>
          <c:showCatName val="0"/>
          <c:showSerName val="0"/>
          <c:showPercent val="0"/>
          <c:showBubbleSize val="0"/>
        </c:dLbls>
        <c:marker val="1"/>
        <c:smooth val="0"/>
        <c:axId val="152795296"/>
        <c:axId val="152795688"/>
      </c:lineChart>
      <c:dateAx>
        <c:axId val="152795296"/>
        <c:scaling>
          <c:orientation val="minMax"/>
        </c:scaling>
        <c:delete val="1"/>
        <c:axPos val="b"/>
        <c:numFmt formatCode="ge" sourceLinked="1"/>
        <c:majorTickMark val="none"/>
        <c:minorTickMark val="none"/>
        <c:tickLblPos val="none"/>
        <c:crossAx val="152795688"/>
        <c:crosses val="autoZero"/>
        <c:auto val="1"/>
        <c:lblOffset val="100"/>
        <c:baseTimeUnit val="years"/>
      </c:dateAx>
      <c:valAx>
        <c:axId val="15279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285.2</c:v>
                </c:pt>
                <c:pt idx="1">
                  <c:v>302.7</c:v>
                </c:pt>
                <c:pt idx="2">
                  <c:v>286.73</c:v>
                </c:pt>
                <c:pt idx="3">
                  <c:v>232.8</c:v>
                </c:pt>
                <c:pt idx="4">
                  <c:v>291.06</c:v>
                </c:pt>
              </c:numCache>
            </c:numRef>
          </c:val>
        </c:ser>
        <c:dLbls>
          <c:showLegendKey val="0"/>
          <c:showVal val="0"/>
          <c:showCatName val="0"/>
          <c:showSerName val="0"/>
          <c:showPercent val="0"/>
          <c:showBubbleSize val="0"/>
        </c:dLbls>
        <c:gapWidth val="150"/>
        <c:axId val="151588656"/>
        <c:axId val="15158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275.68</c:v>
                </c:pt>
                <c:pt idx="1">
                  <c:v>290.39999999999998</c:v>
                </c:pt>
                <c:pt idx="2">
                  <c:v>300.07</c:v>
                </c:pt>
                <c:pt idx="3">
                  <c:v>250.86</c:v>
                </c:pt>
                <c:pt idx="4">
                  <c:v>227.65</c:v>
                </c:pt>
              </c:numCache>
            </c:numRef>
          </c:val>
          <c:smooth val="0"/>
        </c:ser>
        <c:dLbls>
          <c:showLegendKey val="0"/>
          <c:showVal val="0"/>
          <c:showCatName val="0"/>
          <c:showSerName val="0"/>
          <c:showPercent val="0"/>
          <c:showBubbleSize val="0"/>
        </c:dLbls>
        <c:marker val="1"/>
        <c:smooth val="0"/>
        <c:axId val="151588656"/>
        <c:axId val="151588264"/>
      </c:lineChart>
      <c:dateAx>
        <c:axId val="151588656"/>
        <c:scaling>
          <c:orientation val="minMax"/>
        </c:scaling>
        <c:delete val="1"/>
        <c:axPos val="b"/>
        <c:numFmt formatCode="ge" sourceLinked="1"/>
        <c:majorTickMark val="none"/>
        <c:minorTickMark val="none"/>
        <c:tickLblPos val="none"/>
        <c:crossAx val="151588264"/>
        <c:crosses val="autoZero"/>
        <c:auto val="1"/>
        <c:lblOffset val="100"/>
        <c:baseTimeUnit val="years"/>
      </c:dateAx>
      <c:valAx>
        <c:axId val="15158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8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87" zoomScaleNormal="87"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愛媛県　砥部町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Cb3</v>
      </c>
      <c r="X8" s="49"/>
      <c r="Y8" s="49"/>
      <c r="Z8" s="49"/>
      <c r="AA8" s="49"/>
      <c r="AB8" s="49"/>
      <c r="AC8" s="49"/>
      <c r="AD8" s="50" t="s">
        <v>120</v>
      </c>
      <c r="AE8" s="50"/>
      <c r="AF8" s="50"/>
      <c r="AG8" s="50"/>
      <c r="AH8" s="50"/>
      <c r="AI8" s="50"/>
      <c r="AJ8" s="50"/>
      <c r="AK8" s="4"/>
      <c r="AL8" s="51">
        <f>データ!S6</f>
        <v>21596</v>
      </c>
      <c r="AM8" s="51"/>
      <c r="AN8" s="51"/>
      <c r="AO8" s="51"/>
      <c r="AP8" s="51"/>
      <c r="AQ8" s="51"/>
      <c r="AR8" s="51"/>
      <c r="AS8" s="51"/>
      <c r="AT8" s="46">
        <f>データ!T6</f>
        <v>101.59</v>
      </c>
      <c r="AU8" s="46"/>
      <c r="AV8" s="46"/>
      <c r="AW8" s="46"/>
      <c r="AX8" s="46"/>
      <c r="AY8" s="46"/>
      <c r="AZ8" s="46"/>
      <c r="BA8" s="46"/>
      <c r="BB8" s="46">
        <f>データ!U6</f>
        <v>212.58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53.6</v>
      </c>
      <c r="J10" s="46"/>
      <c r="K10" s="46"/>
      <c r="L10" s="46"/>
      <c r="M10" s="46"/>
      <c r="N10" s="46"/>
      <c r="O10" s="46"/>
      <c r="P10" s="46">
        <f>データ!P6</f>
        <v>25.46</v>
      </c>
      <c r="Q10" s="46"/>
      <c r="R10" s="46"/>
      <c r="S10" s="46"/>
      <c r="T10" s="46"/>
      <c r="U10" s="46"/>
      <c r="V10" s="46"/>
      <c r="W10" s="46">
        <f>データ!Q6</f>
        <v>104.38</v>
      </c>
      <c r="X10" s="46"/>
      <c r="Y10" s="46"/>
      <c r="Z10" s="46"/>
      <c r="AA10" s="46"/>
      <c r="AB10" s="46"/>
      <c r="AC10" s="46"/>
      <c r="AD10" s="51">
        <f>データ!R6</f>
        <v>4000</v>
      </c>
      <c r="AE10" s="51"/>
      <c r="AF10" s="51"/>
      <c r="AG10" s="51"/>
      <c r="AH10" s="51"/>
      <c r="AI10" s="51"/>
      <c r="AJ10" s="51"/>
      <c r="AK10" s="2"/>
      <c r="AL10" s="51">
        <f>データ!V6</f>
        <v>5467</v>
      </c>
      <c r="AM10" s="51"/>
      <c r="AN10" s="51"/>
      <c r="AO10" s="51"/>
      <c r="AP10" s="51"/>
      <c r="AQ10" s="51"/>
      <c r="AR10" s="51"/>
      <c r="AS10" s="51"/>
      <c r="AT10" s="46">
        <f>データ!W6</f>
        <v>0.92</v>
      </c>
      <c r="AU10" s="46"/>
      <c r="AV10" s="46"/>
      <c r="AW10" s="46"/>
      <c r="AX10" s="46"/>
      <c r="AY10" s="46"/>
      <c r="AZ10" s="46"/>
      <c r="BA10" s="46"/>
      <c r="BB10" s="46">
        <f>データ!X6</f>
        <v>5942.39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4.4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4.4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4.4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4.4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4.4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4.4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4.4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4.4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4.4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4.4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4.4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4.4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4.4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4.4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4.4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4.4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4.4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4.4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4.4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4.4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4.4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4.4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4.2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20.2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22.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4.4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24"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4.2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24.7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119</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121</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384020</v>
      </c>
      <c r="D6" s="34">
        <f t="shared" si="3"/>
        <v>46</v>
      </c>
      <c r="E6" s="34">
        <f t="shared" si="3"/>
        <v>17</v>
      </c>
      <c r="F6" s="34">
        <f t="shared" si="3"/>
        <v>1</v>
      </c>
      <c r="G6" s="34">
        <f t="shared" si="3"/>
        <v>0</v>
      </c>
      <c r="H6" s="34" t="str">
        <f t="shared" si="3"/>
        <v>愛媛県　砥部町</v>
      </c>
      <c r="I6" s="34" t="str">
        <f t="shared" si="3"/>
        <v>法適用</v>
      </c>
      <c r="J6" s="34" t="str">
        <f t="shared" si="3"/>
        <v>下水道事業</v>
      </c>
      <c r="K6" s="34" t="str">
        <f t="shared" si="3"/>
        <v>公共下水道</v>
      </c>
      <c r="L6" s="34" t="str">
        <f t="shared" si="3"/>
        <v>Cb3</v>
      </c>
      <c r="M6" s="34">
        <f t="shared" si="3"/>
        <v>0</v>
      </c>
      <c r="N6" s="35" t="str">
        <f t="shared" si="3"/>
        <v>-</v>
      </c>
      <c r="O6" s="35">
        <f t="shared" si="3"/>
        <v>53.6</v>
      </c>
      <c r="P6" s="35">
        <f t="shared" si="3"/>
        <v>25.46</v>
      </c>
      <c r="Q6" s="35">
        <f t="shared" si="3"/>
        <v>104.38</v>
      </c>
      <c r="R6" s="35">
        <f t="shared" si="3"/>
        <v>4000</v>
      </c>
      <c r="S6" s="35">
        <f t="shared" si="3"/>
        <v>21596</v>
      </c>
      <c r="T6" s="35">
        <f t="shared" si="3"/>
        <v>101.59</v>
      </c>
      <c r="U6" s="35">
        <f t="shared" si="3"/>
        <v>212.58</v>
      </c>
      <c r="V6" s="35">
        <f t="shared" si="3"/>
        <v>5467</v>
      </c>
      <c r="W6" s="35">
        <f t="shared" si="3"/>
        <v>0.92</v>
      </c>
      <c r="X6" s="35">
        <f t="shared" si="3"/>
        <v>5942.39</v>
      </c>
      <c r="Y6" s="36">
        <f>IF(Y7="",NA(),Y7)</f>
        <v>100</v>
      </c>
      <c r="Z6" s="36">
        <f t="shared" ref="Z6:AH6" si="4">IF(Z7="",NA(),Z7)</f>
        <v>100</v>
      </c>
      <c r="AA6" s="36">
        <f t="shared" si="4"/>
        <v>100.51</v>
      </c>
      <c r="AB6" s="36">
        <f t="shared" si="4"/>
        <v>103.61</v>
      </c>
      <c r="AC6" s="36">
        <f t="shared" si="4"/>
        <v>99.97</v>
      </c>
      <c r="AD6" s="35" t="e">
        <f t="shared" si="4"/>
        <v>#N/A</v>
      </c>
      <c r="AE6" s="35" t="e">
        <f t="shared" si="4"/>
        <v>#N/A</v>
      </c>
      <c r="AF6" s="35" t="e">
        <f t="shared" si="4"/>
        <v>#N/A</v>
      </c>
      <c r="AG6" s="35" t="e">
        <f t="shared" si="4"/>
        <v>#N/A</v>
      </c>
      <c r="AH6" s="35" t="e">
        <f t="shared" si="4"/>
        <v>#N/A</v>
      </c>
      <c r="AI6" s="35" t="str">
        <f>IF(AI7="","",IF(AI7="-","【-】","【"&amp;SUBSTITUTE(TEXT(AI7,"#,##0.00"),"-","△")&amp;"】"))</f>
        <v>【108.57】</v>
      </c>
      <c r="AJ6" s="36">
        <f>IF(AJ7="",NA(),AJ7)</f>
        <v>38.89</v>
      </c>
      <c r="AK6" s="36">
        <f t="shared" ref="AK6:AS6" si="5">IF(AK7="",NA(),AK7)</f>
        <v>32.68</v>
      </c>
      <c r="AL6" s="36">
        <f t="shared" si="5"/>
        <v>14.56</v>
      </c>
      <c r="AM6" s="35">
        <f t="shared" si="5"/>
        <v>0</v>
      </c>
      <c r="AN6" s="35">
        <f t="shared" si="5"/>
        <v>0</v>
      </c>
      <c r="AO6" s="35" t="e">
        <f t="shared" si="5"/>
        <v>#N/A</v>
      </c>
      <c r="AP6" s="35" t="e">
        <f t="shared" si="5"/>
        <v>#N/A</v>
      </c>
      <c r="AQ6" s="35" t="e">
        <f t="shared" si="5"/>
        <v>#N/A</v>
      </c>
      <c r="AR6" s="35" t="e">
        <f t="shared" si="5"/>
        <v>#N/A</v>
      </c>
      <c r="AS6" s="35" t="e">
        <f t="shared" si="5"/>
        <v>#N/A</v>
      </c>
      <c r="AT6" s="35" t="str">
        <f>IF(AT7="","",IF(AT7="-","【-】","【"&amp;SUBSTITUTE(TEXT(AT7,"#,##0.00"),"-","△")&amp;"】"))</f>
        <v>【4.38】</v>
      </c>
      <c r="AU6" s="36">
        <f>IF(AU7="",NA(),AU7)</f>
        <v>807.16</v>
      </c>
      <c r="AV6" s="36">
        <f t="shared" ref="AV6:BD6" si="6">IF(AV7="",NA(),AV7)</f>
        <v>532.85</v>
      </c>
      <c r="AW6" s="36">
        <f t="shared" si="6"/>
        <v>297.83</v>
      </c>
      <c r="AX6" s="36">
        <f t="shared" si="6"/>
        <v>334</v>
      </c>
      <c r="AY6" s="36">
        <f t="shared" si="6"/>
        <v>266.73</v>
      </c>
      <c r="AZ6" s="35" t="e">
        <f t="shared" si="6"/>
        <v>#N/A</v>
      </c>
      <c r="BA6" s="35" t="e">
        <f t="shared" si="6"/>
        <v>#N/A</v>
      </c>
      <c r="BB6" s="35" t="e">
        <f t="shared" si="6"/>
        <v>#N/A</v>
      </c>
      <c r="BC6" s="35" t="e">
        <f t="shared" si="6"/>
        <v>#N/A</v>
      </c>
      <c r="BD6" s="35" t="e">
        <f t="shared" si="6"/>
        <v>#N/A</v>
      </c>
      <c r="BE6" s="35" t="str">
        <f>IF(BE7="","",IF(BE7="-","【-】","【"&amp;SUBSTITUTE(TEXT(BE7,"#,##0.00"),"-","△")&amp;"】"))</f>
        <v>【59.95】</v>
      </c>
      <c r="BF6" s="35">
        <f>IF(BF7="",NA(),BF7)</f>
        <v>0</v>
      </c>
      <c r="BG6" s="35">
        <f t="shared" ref="BG6:BO6" si="7">IF(BG7="",NA(),BG7)</f>
        <v>0</v>
      </c>
      <c r="BH6" s="35">
        <f t="shared" si="7"/>
        <v>0</v>
      </c>
      <c r="BI6" s="35">
        <f t="shared" si="7"/>
        <v>0</v>
      </c>
      <c r="BJ6" s="35">
        <f t="shared" si="7"/>
        <v>0</v>
      </c>
      <c r="BK6" s="36">
        <f t="shared" si="7"/>
        <v>1707.82</v>
      </c>
      <c r="BL6" s="36">
        <f t="shared" si="7"/>
        <v>1853.46</v>
      </c>
      <c r="BM6" s="36">
        <f t="shared" si="7"/>
        <v>1847.13</v>
      </c>
      <c r="BN6" s="36">
        <f t="shared" si="7"/>
        <v>1862.51</v>
      </c>
      <c r="BO6" s="36">
        <f t="shared" si="7"/>
        <v>1622.57</v>
      </c>
      <c r="BP6" s="35" t="str">
        <f>IF(BP7="","",IF(BP7="-","【-】","【"&amp;SUBSTITUTE(TEXT(BP7,"#,##0.00"),"-","△")&amp;"】"))</f>
        <v>【728.30】</v>
      </c>
      <c r="BQ6" s="36">
        <f>IF(BQ7="",NA(),BQ7)</f>
        <v>67.400000000000006</v>
      </c>
      <c r="BR6" s="36">
        <f t="shared" ref="BR6:BZ6" si="8">IF(BR7="",NA(),BR7)</f>
        <v>63.47</v>
      </c>
      <c r="BS6" s="36">
        <f t="shared" si="8"/>
        <v>65.7</v>
      </c>
      <c r="BT6" s="36">
        <f t="shared" si="8"/>
        <v>80.62</v>
      </c>
      <c r="BU6" s="36">
        <f t="shared" si="8"/>
        <v>64.45</v>
      </c>
      <c r="BV6" s="36">
        <f t="shared" si="8"/>
        <v>48.1</v>
      </c>
      <c r="BW6" s="36">
        <f t="shared" si="8"/>
        <v>45.22</v>
      </c>
      <c r="BX6" s="36">
        <f t="shared" si="8"/>
        <v>42.22</v>
      </c>
      <c r="BY6" s="36">
        <f t="shared" si="8"/>
        <v>53.03</v>
      </c>
      <c r="BZ6" s="36">
        <f t="shared" si="8"/>
        <v>58.32</v>
      </c>
      <c r="CA6" s="35" t="str">
        <f>IF(CA7="","",IF(CA7="-","【-】","【"&amp;SUBSTITUTE(TEXT(CA7,"#,##0.00"),"-","△")&amp;"】"))</f>
        <v>【100.04】</v>
      </c>
      <c r="CB6" s="36">
        <f>IF(CB7="",NA(),CB7)</f>
        <v>285.2</v>
      </c>
      <c r="CC6" s="36">
        <f t="shared" ref="CC6:CK6" si="9">IF(CC7="",NA(),CC7)</f>
        <v>302.7</v>
      </c>
      <c r="CD6" s="36">
        <f t="shared" si="9"/>
        <v>286.73</v>
      </c>
      <c r="CE6" s="36">
        <f t="shared" si="9"/>
        <v>232.8</v>
      </c>
      <c r="CF6" s="36">
        <f t="shared" si="9"/>
        <v>291.06</v>
      </c>
      <c r="CG6" s="36">
        <f t="shared" si="9"/>
        <v>275.68</v>
      </c>
      <c r="CH6" s="36">
        <f t="shared" si="9"/>
        <v>290.39999999999998</v>
      </c>
      <c r="CI6" s="36">
        <f t="shared" si="9"/>
        <v>300.07</v>
      </c>
      <c r="CJ6" s="36">
        <f t="shared" si="9"/>
        <v>250.86</v>
      </c>
      <c r="CK6" s="36">
        <f t="shared" si="9"/>
        <v>227.65</v>
      </c>
      <c r="CL6" s="35" t="str">
        <f>IF(CL7="","",IF(CL7="-","【-】","【"&amp;SUBSTITUTE(TEXT(CL7,"#,##0.00"),"-","△")&amp;"】"))</f>
        <v>【137.82】</v>
      </c>
      <c r="CM6" s="36">
        <f>IF(CM7="",NA(),CM7)</f>
        <v>14.31</v>
      </c>
      <c r="CN6" s="36">
        <f t="shared" ref="CN6:CV6" si="10">IF(CN7="",NA(),CN7)</f>
        <v>16.920000000000002</v>
      </c>
      <c r="CO6" s="36">
        <f t="shared" si="10"/>
        <v>24.38</v>
      </c>
      <c r="CP6" s="36">
        <f t="shared" si="10"/>
        <v>29.12</v>
      </c>
      <c r="CQ6" s="36">
        <f t="shared" si="10"/>
        <v>32.42</v>
      </c>
      <c r="CR6" s="36">
        <f t="shared" si="10"/>
        <v>45.25</v>
      </c>
      <c r="CS6" s="36">
        <f t="shared" si="10"/>
        <v>37.36</v>
      </c>
      <c r="CT6" s="36">
        <f t="shared" si="10"/>
        <v>42.07</v>
      </c>
      <c r="CU6" s="36">
        <f t="shared" si="10"/>
        <v>37.950000000000003</v>
      </c>
      <c r="CV6" s="36">
        <f t="shared" si="10"/>
        <v>32.42</v>
      </c>
      <c r="CW6" s="35" t="str">
        <f>IF(CW7="","",IF(CW7="-","【-】","【"&amp;SUBSTITUTE(TEXT(CW7,"#,##0.00"),"-","△")&amp;"】"))</f>
        <v>【60.09】</v>
      </c>
      <c r="CX6" s="36">
        <f>IF(CX7="",NA(),CX7)</f>
        <v>57.66</v>
      </c>
      <c r="CY6" s="36">
        <f t="shared" ref="CY6:DG6" si="11">IF(CY7="",NA(),CY7)</f>
        <v>47.59</v>
      </c>
      <c r="CZ6" s="36">
        <f t="shared" si="11"/>
        <v>61.03</v>
      </c>
      <c r="DA6" s="36">
        <f t="shared" si="11"/>
        <v>63.74</v>
      </c>
      <c r="DB6" s="36">
        <f t="shared" si="11"/>
        <v>63.71</v>
      </c>
      <c r="DC6" s="36">
        <f t="shared" si="11"/>
        <v>68.540000000000006</v>
      </c>
      <c r="DD6" s="36">
        <f t="shared" si="11"/>
        <v>61.85</v>
      </c>
      <c r="DE6" s="36">
        <f t="shared" si="11"/>
        <v>63.92</v>
      </c>
      <c r="DF6" s="36">
        <f t="shared" si="11"/>
        <v>63.25</v>
      </c>
      <c r="DG6" s="36">
        <f t="shared" si="11"/>
        <v>60.69</v>
      </c>
      <c r="DH6" s="35" t="str">
        <f>IF(DH7="","",IF(DH7="-","【-】","【"&amp;SUBSTITUTE(TEXT(DH7,"#,##0.00"),"-","△")&amp;"】"))</f>
        <v>【94.90】</v>
      </c>
      <c r="DI6" s="36">
        <f>IF(DI7="",NA(),DI7)</f>
        <v>1.48</v>
      </c>
      <c r="DJ6" s="36">
        <f t="shared" ref="DJ6:DR6" si="12">IF(DJ7="",NA(),DJ7)</f>
        <v>3.8</v>
      </c>
      <c r="DK6" s="36">
        <f t="shared" si="12"/>
        <v>8.2200000000000006</v>
      </c>
      <c r="DL6" s="36">
        <f t="shared" si="12"/>
        <v>10.36</v>
      </c>
      <c r="DM6" s="36">
        <f t="shared" si="12"/>
        <v>12.33</v>
      </c>
      <c r="DN6" s="35" t="e">
        <f t="shared" si="12"/>
        <v>#N/A</v>
      </c>
      <c r="DO6" s="35" t="e">
        <f t="shared" si="12"/>
        <v>#N/A</v>
      </c>
      <c r="DP6" s="35" t="e">
        <f t="shared" si="12"/>
        <v>#N/A</v>
      </c>
      <c r="DQ6" s="35" t="e">
        <f t="shared" si="12"/>
        <v>#N/A</v>
      </c>
      <c r="DR6" s="35" t="e">
        <f t="shared" si="12"/>
        <v>#N/A</v>
      </c>
      <c r="DS6" s="35" t="str">
        <f>IF(DS7="","",IF(DS7="-","【-】","【"&amp;SUBSTITUTE(TEXT(DS7,"#,##0.00"),"-","△")&amp;"】"))</f>
        <v>【37.36】</v>
      </c>
      <c r="DT6" s="35">
        <f>IF(DT7="",NA(),DT7)</f>
        <v>0</v>
      </c>
      <c r="DU6" s="35">
        <f t="shared" ref="DU6:EC6" si="13">IF(DU7="",NA(),DU7)</f>
        <v>0</v>
      </c>
      <c r="DV6" s="35">
        <f t="shared" si="13"/>
        <v>0</v>
      </c>
      <c r="DW6" s="35">
        <f t="shared" si="13"/>
        <v>0</v>
      </c>
      <c r="DX6" s="35">
        <f t="shared" si="13"/>
        <v>0</v>
      </c>
      <c r="DY6" s="35" t="e">
        <f t="shared" si="13"/>
        <v>#N/A</v>
      </c>
      <c r="DZ6" s="35" t="e">
        <f t="shared" si="13"/>
        <v>#N/A</v>
      </c>
      <c r="EA6" s="35" t="e">
        <f t="shared" si="13"/>
        <v>#N/A</v>
      </c>
      <c r="EB6" s="35" t="e">
        <f t="shared" si="13"/>
        <v>#N/A</v>
      </c>
      <c r="EC6" s="35" t="e">
        <f t="shared" si="13"/>
        <v>#N/A</v>
      </c>
      <c r="ED6" s="35" t="str">
        <f>IF(ED7="","",IF(ED7="-","【-】","【"&amp;SUBSTITUTE(TEXT(ED7,"#,##0.00"),"-","△")&amp;"】"))</f>
        <v>【4.96】</v>
      </c>
      <c r="EE6" s="35">
        <f>IF(EE7="",NA(),EE7)</f>
        <v>0</v>
      </c>
      <c r="EF6" s="35">
        <f t="shared" ref="EF6:EN6" si="14">IF(EF7="",NA(),EF7)</f>
        <v>0</v>
      </c>
      <c r="EG6" s="35">
        <f t="shared" si="14"/>
        <v>0</v>
      </c>
      <c r="EH6" s="35">
        <f t="shared" si="14"/>
        <v>0</v>
      </c>
      <c r="EI6" s="35">
        <f t="shared" si="14"/>
        <v>0</v>
      </c>
      <c r="EJ6" s="36">
        <f t="shared" si="14"/>
        <v>0.28999999999999998</v>
      </c>
      <c r="EK6" s="36">
        <f t="shared" si="14"/>
        <v>0.74</v>
      </c>
      <c r="EL6" s="36">
        <f t="shared" si="14"/>
        <v>0.57999999999999996</v>
      </c>
      <c r="EM6" s="36">
        <f t="shared" si="14"/>
        <v>0.01</v>
      </c>
      <c r="EN6" s="36">
        <f t="shared" si="14"/>
        <v>0.2</v>
      </c>
      <c r="EO6" s="35" t="str">
        <f>IF(EO7="","",IF(EO7="-","【-】","【"&amp;SUBSTITUTE(TEXT(EO7,"#,##0.00"),"-","△")&amp;"】"))</f>
        <v>【0.27】</v>
      </c>
    </row>
    <row r="7" spans="1:148" s="37" customFormat="1">
      <c r="A7" s="29"/>
      <c r="B7" s="38">
        <v>2016</v>
      </c>
      <c r="C7" s="38">
        <v>384020</v>
      </c>
      <c r="D7" s="38">
        <v>46</v>
      </c>
      <c r="E7" s="38">
        <v>17</v>
      </c>
      <c r="F7" s="38">
        <v>1</v>
      </c>
      <c r="G7" s="38">
        <v>0</v>
      </c>
      <c r="H7" s="38" t="s">
        <v>108</v>
      </c>
      <c r="I7" s="38" t="s">
        <v>109</v>
      </c>
      <c r="J7" s="38" t="s">
        <v>110</v>
      </c>
      <c r="K7" s="38" t="s">
        <v>111</v>
      </c>
      <c r="L7" s="38" t="s">
        <v>112</v>
      </c>
      <c r="M7" s="38"/>
      <c r="N7" s="39" t="s">
        <v>113</v>
      </c>
      <c r="O7" s="39">
        <v>53.6</v>
      </c>
      <c r="P7" s="39">
        <v>25.46</v>
      </c>
      <c r="Q7" s="39">
        <v>104.38</v>
      </c>
      <c r="R7" s="39">
        <v>4000</v>
      </c>
      <c r="S7" s="39">
        <v>21596</v>
      </c>
      <c r="T7" s="39">
        <v>101.59</v>
      </c>
      <c r="U7" s="39">
        <v>212.58</v>
      </c>
      <c r="V7" s="39">
        <v>5467</v>
      </c>
      <c r="W7" s="39">
        <v>0.92</v>
      </c>
      <c r="X7" s="39">
        <v>5942.39</v>
      </c>
      <c r="Y7" s="39">
        <v>100</v>
      </c>
      <c r="Z7" s="39">
        <v>100</v>
      </c>
      <c r="AA7" s="39">
        <v>100.51</v>
      </c>
      <c r="AB7" s="39">
        <v>103.61</v>
      </c>
      <c r="AC7" s="39">
        <v>99.97</v>
      </c>
      <c r="AD7" s="39"/>
      <c r="AE7" s="39"/>
      <c r="AF7" s="39"/>
      <c r="AG7" s="39"/>
      <c r="AH7" s="39"/>
      <c r="AI7" s="39">
        <v>108.57</v>
      </c>
      <c r="AJ7" s="39">
        <v>38.89</v>
      </c>
      <c r="AK7" s="39">
        <v>32.68</v>
      </c>
      <c r="AL7" s="39">
        <v>14.56</v>
      </c>
      <c r="AM7" s="39">
        <v>0</v>
      </c>
      <c r="AN7" s="39">
        <v>0</v>
      </c>
      <c r="AO7" s="39"/>
      <c r="AP7" s="39"/>
      <c r="AQ7" s="39"/>
      <c r="AR7" s="39"/>
      <c r="AS7" s="39"/>
      <c r="AT7" s="39">
        <v>4.38</v>
      </c>
      <c r="AU7" s="39">
        <v>807.16</v>
      </c>
      <c r="AV7" s="39">
        <v>532.85</v>
      </c>
      <c r="AW7" s="39">
        <v>297.83</v>
      </c>
      <c r="AX7" s="39">
        <v>334</v>
      </c>
      <c r="AY7" s="39">
        <v>266.73</v>
      </c>
      <c r="AZ7" s="39"/>
      <c r="BA7" s="39"/>
      <c r="BB7" s="39"/>
      <c r="BC7" s="39"/>
      <c r="BD7" s="39"/>
      <c r="BE7" s="39">
        <v>59.95</v>
      </c>
      <c r="BF7" s="39">
        <v>0</v>
      </c>
      <c r="BG7" s="39">
        <v>0</v>
      </c>
      <c r="BH7" s="39">
        <v>0</v>
      </c>
      <c r="BI7" s="39">
        <v>0</v>
      </c>
      <c r="BJ7" s="39">
        <v>0</v>
      </c>
      <c r="BK7" s="39">
        <v>1707.82</v>
      </c>
      <c r="BL7" s="39">
        <v>1853.46</v>
      </c>
      <c r="BM7" s="39">
        <v>1847.13</v>
      </c>
      <c r="BN7" s="39">
        <v>1862.51</v>
      </c>
      <c r="BO7" s="39">
        <v>1622.57</v>
      </c>
      <c r="BP7" s="39">
        <v>728.3</v>
      </c>
      <c r="BQ7" s="39">
        <v>67.400000000000006</v>
      </c>
      <c r="BR7" s="39">
        <v>63.47</v>
      </c>
      <c r="BS7" s="39">
        <v>65.7</v>
      </c>
      <c r="BT7" s="39">
        <v>80.62</v>
      </c>
      <c r="BU7" s="39">
        <v>64.45</v>
      </c>
      <c r="BV7" s="39">
        <v>48.1</v>
      </c>
      <c r="BW7" s="39">
        <v>45.22</v>
      </c>
      <c r="BX7" s="39">
        <v>42.22</v>
      </c>
      <c r="BY7" s="39">
        <v>53.03</v>
      </c>
      <c r="BZ7" s="39">
        <v>58.32</v>
      </c>
      <c r="CA7" s="39">
        <v>100.04</v>
      </c>
      <c r="CB7" s="39">
        <v>285.2</v>
      </c>
      <c r="CC7" s="39">
        <v>302.7</v>
      </c>
      <c r="CD7" s="39">
        <v>286.73</v>
      </c>
      <c r="CE7" s="39">
        <v>232.8</v>
      </c>
      <c r="CF7" s="39">
        <v>291.06</v>
      </c>
      <c r="CG7" s="39">
        <v>275.68</v>
      </c>
      <c r="CH7" s="39">
        <v>290.39999999999998</v>
      </c>
      <c r="CI7" s="39">
        <v>300.07</v>
      </c>
      <c r="CJ7" s="39">
        <v>250.86</v>
      </c>
      <c r="CK7" s="39">
        <v>227.65</v>
      </c>
      <c r="CL7" s="39">
        <v>137.82</v>
      </c>
      <c r="CM7" s="39">
        <v>14.31</v>
      </c>
      <c r="CN7" s="39">
        <v>16.920000000000002</v>
      </c>
      <c r="CO7" s="39">
        <v>24.38</v>
      </c>
      <c r="CP7" s="39">
        <v>29.12</v>
      </c>
      <c r="CQ7" s="39">
        <v>32.42</v>
      </c>
      <c r="CR7" s="39">
        <v>45.25</v>
      </c>
      <c r="CS7" s="39">
        <v>37.36</v>
      </c>
      <c r="CT7" s="39">
        <v>42.07</v>
      </c>
      <c r="CU7" s="39">
        <v>37.950000000000003</v>
      </c>
      <c r="CV7" s="39">
        <v>32.42</v>
      </c>
      <c r="CW7" s="39">
        <v>60.09</v>
      </c>
      <c r="CX7" s="39">
        <v>57.66</v>
      </c>
      <c r="CY7" s="39">
        <v>47.59</v>
      </c>
      <c r="CZ7" s="39">
        <v>61.03</v>
      </c>
      <c r="DA7" s="39">
        <v>63.74</v>
      </c>
      <c r="DB7" s="39">
        <v>63.71</v>
      </c>
      <c r="DC7" s="39">
        <v>68.540000000000006</v>
      </c>
      <c r="DD7" s="39">
        <v>61.85</v>
      </c>
      <c r="DE7" s="39">
        <v>63.92</v>
      </c>
      <c r="DF7" s="39">
        <v>63.25</v>
      </c>
      <c r="DG7" s="39">
        <v>60.69</v>
      </c>
      <c r="DH7" s="39">
        <v>94.9</v>
      </c>
      <c r="DI7" s="39">
        <v>1.48</v>
      </c>
      <c r="DJ7" s="39">
        <v>3.8</v>
      </c>
      <c r="DK7" s="39">
        <v>8.2200000000000006</v>
      </c>
      <c r="DL7" s="39">
        <v>10.36</v>
      </c>
      <c r="DM7" s="39">
        <v>12.33</v>
      </c>
      <c r="DN7" s="39"/>
      <c r="DO7" s="39"/>
      <c r="DP7" s="39"/>
      <c r="DQ7" s="39"/>
      <c r="DR7" s="39"/>
      <c r="DS7" s="39">
        <v>37.36</v>
      </c>
      <c r="DT7" s="39">
        <v>0</v>
      </c>
      <c r="DU7" s="39">
        <v>0</v>
      </c>
      <c r="DV7" s="39">
        <v>0</v>
      </c>
      <c r="DW7" s="39">
        <v>0</v>
      </c>
      <c r="DX7" s="39">
        <v>0</v>
      </c>
      <c r="DY7" s="39"/>
      <c r="DZ7" s="39"/>
      <c r="EA7" s="39"/>
      <c r="EB7" s="39"/>
      <c r="EC7" s="39"/>
      <c r="ED7" s="39">
        <v>4.96</v>
      </c>
      <c r="EE7" s="39">
        <v>0</v>
      </c>
      <c r="EF7" s="39">
        <v>0</v>
      </c>
      <c r="EG7" s="39">
        <v>0</v>
      </c>
      <c r="EH7" s="39">
        <v>0</v>
      </c>
      <c r="EI7" s="39">
        <v>0</v>
      </c>
      <c r="EJ7" s="39">
        <v>0.28999999999999998</v>
      </c>
      <c r="EK7" s="39">
        <v>0.74</v>
      </c>
      <c r="EL7" s="39">
        <v>0.57999999999999996</v>
      </c>
      <c r="EM7" s="39">
        <v>0.01</v>
      </c>
      <c r="EN7" s="39">
        <v>0.2</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C10729</cp:lastModifiedBy>
  <cp:lastPrinted>2018-02-05T00:10:46Z</cp:lastPrinted>
  <dcterms:created xsi:type="dcterms:W3CDTF">2017-12-25T01:53:19Z</dcterms:created>
  <dcterms:modified xsi:type="dcterms:W3CDTF">2018-02-05T00:11:36Z</dcterms:modified>
  <cp:category/>
</cp:coreProperties>
</file>