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BB10" i="4"/>
  <c r="AT10" i="4"/>
  <c r="AL10" i="4"/>
  <c r="W10" i="4"/>
  <c r="P10" i="4"/>
  <c r="I10" i="4"/>
  <c r="BB8" i="4"/>
  <c r="AT8" i="4"/>
  <c r="AL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<sst xmlns="http://schemas.openxmlformats.org/spreadsheetml/2006/main" count="232" uniqueCount="120">
  <si>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</si>
  <si>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</si>
  <si>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</si>
  <si>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</si>
  <si>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</si>
  <si>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</si>
  <si>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</si>
  <si>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</si>
  <si>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</si>
  <si>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</si>
  <si>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</si>
  <si>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</si>
  <si>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</si>
  <si>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</si>
  <si>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</si>
  <si>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</si>
  <si>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</si>
  <si>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</si>
  <si>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</si>
  <si>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</si>
  <si>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</si>
  <si>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</si>
  <si>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</si>
  <si>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</si>
  <si>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</si>
  <si>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</si>
  <si>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</si>
  <si>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</si>
  <si>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</si>
  <si>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</si>
  <si>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</si>
  <si>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</si>
  <si>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</si>
  <si>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</si>
  <si>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</si>
  <si>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</si>
  <si>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</si>
  <si>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</si>
  <si>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</si>
  <si>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</si>
  <si>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</si>
  <si>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</si>
  <si>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</si>
  <si>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</si>
  <si>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</si>
  <si>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</si>
  <si>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</si>
  <si>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</si>
  <si>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</si>
  <si>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</si>
  <si>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</si>
  <si>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</si>
  <si>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</si>
  <si>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</si>
  <si>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</si>
  <si>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</si>
  <si>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</si>
  <si>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</si>
  <si>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</si>
  <si>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</si>
  <si>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</si>
  <si>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</si>
  <si>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</si>
  <si>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</si>
  <si>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</si>
  <si>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</si>
  <si>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</si>
  <si>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</si>
  <si>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</si>
  <si>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</si>
  <si>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</si>
  <si>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</si>
  <si>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</si>
  <si>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</si>
  <si>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</si>
  <si>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</si>
  <si>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</si>
  <si>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</si>
  <si>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</si>
  <si>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</si>
  <si>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</si>
  <si>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</si>
  <si>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</si>
  <si>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</si>
  <si>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</si>
  <si>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</si>
  <si>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</si>
  <si>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</si>
  <si>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</si>
  <si>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</si>
  <si>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</si>
  <si>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</si>
  <si>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</si>
  <si>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</si>
  <si>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</si>
  <si>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</si>
  <si>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</si>
  <si>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</si>
  <si>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</si>
  <si>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</si>
  <si>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</si>
  <si>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</si>
  <si>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</si>
  <si>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</si>
  <si>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</si>
  <si>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愛南町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</si>
  <si>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</si>
  <si>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</si>
  <si>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</si>
  <si>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</si>
  <si>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</si>
  <si>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</si>
  <si>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</si>
  <si>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</si>
  <si>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</si>
  <si>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</si>
  <si>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有形固定資産減価償却率は、類似団体とほぼ同様であり、現在のところ適切な数値であるが、近年において増加傾向にある。また、平成26年度において大きく増加している。これは、改定後の企業会計制度の適用を受け、償却資産についてフル償却となったためである。
 ・管路経年化率は、現在のところ類似団体より低い数値で推移しているが、近年においては、増加傾向にあり、今後も増加するものと分析している。これは、昭和40年代後半から昭和50年代前半にかけて水道整備が急速に進んだことから、耐用年数(40年)が到来する管路が集中するためである。
 ･管路更新率は、類似団体より高い数値で推移している。平成28年度は1.5％と類似団体を大幅に上回る結果となった。これは、前年度からの繰越事業があったことによるものである。</t>
    <rPh sb="21" eb="23">
      <t>ドウヨウ</t>
    </rPh>
    <rPh sb="301" eb="303">
      <t>ルイジ</t>
    </rPh>
    <rPh sb="303" eb="305">
      <t>ダンタイ</t>
    </rPh>
    <rPh sb="306" eb="308">
      <t>オオハバ</t>
    </rPh>
    <rPh sb="309" eb="310">
      <t>ウエ</t>
    </rPh>
    <rPh sb="312" eb="314">
      <t>ケッカ</t>
    </rPh>
    <rPh sb="323" eb="326">
      <t>ゼンネンド</t>
    </rPh>
    <rPh sb="329" eb="331">
      <t>クリコシ</t>
    </rPh>
    <rPh sb="331" eb="333">
      <t>ジギョウ</t>
    </rPh>
    <phoneticPr fontId="7"/>
  </si>
  <si>
    <t>非設置</t>
    <rPh sb="0" eb="1">
      <t>ヒ</t>
    </rPh>
    <rPh sb="1" eb="3">
      <t>セッチ</t>
    </rPh>
    <phoneticPr fontId="4"/>
  </si>
  <si>
    <t>　1.経営の健全化・効率性について分析した結果、本町では、料金回収率、企業債残高対給水収益及び有収率の数値の改善が必要である。そのため、平成28年4月に料金改定(改定率13.2％)を実施し、料金回収率、企業債残高対給水収益の改善に努めた。また、有収率の改善に向けて、近年、漏水調査を民間委託することで徐々にではあるが、有収率の向上に繋がっている。今後においては、管路更新により多く投資する計画であり、更なる有収率の向上が見込まれる。
　2.老朽化の状況について分析した結果、現状は類似団体より管路経年化率が年々増加傾向であり、長期計画において、管路更新を重要施策と位置付け、投資を増加させる計画である。</t>
    <rPh sb="237" eb="239">
      <t>ゲンジョウ</t>
    </rPh>
    <rPh sb="240" eb="242">
      <t>ルイジ</t>
    </rPh>
    <rPh sb="242" eb="244">
      <t>ダンタイ</t>
    </rPh>
    <phoneticPr fontId="4"/>
  </si>
  <si>
    <t xml:space="preserve"> ・経常収支比率が100％を超えている状況であり、累積欠損金も無いことから、現在のところ健全な水準である。ただし、料金回収率は、平成28年度に料金改定を実施したことにより改善されたものの、100％を下回っている状況である。これは、水道料金収入以外の収入で賄われていることを意味することから、今後も水道料金の見直しを計画的に進めていく必要がある。
 ・流動比率は、平成26年度に大きく低下している。これは、平成26年度から、改定後の企業会計制度の適用を受け、翌年度に支払うべく企業債について、流動負債に計上することとなったためである。よって、類似団体を下回っているものの、100％を超えているため、支払能力には問題ないと分析している。
 ・企業債残高対給水収益比率は、類似団体よりも高い数値で推移しているが、近年においては、企業債の抑制に努め減少傾向にある。今後も投資規模の適正化に努め企業債の抑制に努める。
 ・本町の特色として、山間部及び海岸部に集落が点在するため、水道管の延長が長く、水道施設も多いため、給水原価は、類似団体より高い水準で推移している。また、有収率は、類似団体より低い水準で推移している。これは海岸部等の低地に対して、配水池からの高低差が大きく、高圧給水となっているため、漏水量の増加に繋がっていると分析する。
 ・施設利用率は、平成25年度までは、類似団体より高い数値で推移していたが、平成26年度以降、大きく低下している。これは近年の給水人口の減少に伴い給水量が大幅に減少していることが影響している。</t>
    <rPh sb="2" eb="4">
      <t>ケイジョウ</t>
    </rPh>
    <rPh sb="4" eb="6">
      <t>シュウシ</t>
    </rPh>
    <rPh sb="6" eb="8">
      <t>ヒリツ</t>
    </rPh>
    <rPh sb="14" eb="15">
      <t>コ</t>
    </rPh>
    <rPh sb="19" eb="21">
      <t>ジョウキョウ</t>
    </rPh>
    <rPh sb="25" eb="27">
      <t>ルイセキ</t>
    </rPh>
    <rPh sb="27" eb="29">
      <t>ケッソン</t>
    </rPh>
    <rPh sb="29" eb="30">
      <t>キン</t>
    </rPh>
    <rPh sb="31" eb="32">
      <t>ナ</t>
    </rPh>
    <rPh sb="38" eb="40">
      <t>ゲンザイ</t>
    </rPh>
    <rPh sb="44" eb="46">
      <t>ケンゼン</t>
    </rPh>
    <rPh sb="47" eb="49">
      <t>スイジュン</t>
    </rPh>
    <rPh sb="57" eb="59">
      <t>リョウキン</t>
    </rPh>
    <rPh sb="59" eb="61">
      <t>カイシュウ</t>
    </rPh>
    <rPh sb="61" eb="62">
      <t>リツ</t>
    </rPh>
    <rPh sb="64" eb="66">
      <t>ヘイセイ</t>
    </rPh>
    <rPh sb="68" eb="70">
      <t>ネンド</t>
    </rPh>
    <rPh sb="71" eb="73">
      <t>リョウキン</t>
    </rPh>
    <rPh sb="73" eb="75">
      <t>カイテイ</t>
    </rPh>
    <rPh sb="76" eb="78">
      <t>ジッシ</t>
    </rPh>
    <rPh sb="85" eb="87">
      <t>カイゼン</t>
    </rPh>
    <rPh sb="99" eb="101">
      <t>シタマワ</t>
    </rPh>
    <rPh sb="105" eb="107">
      <t>ジョウキョウ</t>
    </rPh>
    <rPh sb="115" eb="117">
      <t>スイドウ</t>
    </rPh>
    <rPh sb="117" eb="119">
      <t>リョウキン</t>
    </rPh>
    <rPh sb="119" eb="121">
      <t>シュウニュウ</t>
    </rPh>
    <rPh sb="121" eb="123">
      <t>イガイ</t>
    </rPh>
    <rPh sb="124" eb="126">
      <t>シュウニュウ</t>
    </rPh>
    <rPh sb="127" eb="128">
      <t>マカナ</t>
    </rPh>
    <rPh sb="136" eb="138">
      <t>イミ</t>
    </rPh>
    <rPh sb="145" eb="147">
      <t>コンゴ</t>
    </rPh>
    <rPh sb="148" eb="150">
      <t>スイドウ</t>
    </rPh>
    <rPh sb="150" eb="152">
      <t>リョウキン</t>
    </rPh>
    <rPh sb="153" eb="155">
      <t>ミナオ</t>
    </rPh>
    <rPh sb="157" eb="160">
      <t>ケイカクテキ</t>
    </rPh>
    <rPh sb="161" eb="162">
      <t>スス</t>
    </rPh>
    <rPh sb="166" eb="168">
      <t>ヒツヨウ</t>
    </rPh>
    <rPh sb="175" eb="177">
      <t>リュウドウ</t>
    </rPh>
    <rPh sb="177" eb="179">
      <t>ヒリツ</t>
    </rPh>
    <rPh sb="188" eb="189">
      <t>オオ</t>
    </rPh>
    <rPh sb="191" eb="193">
      <t>テイカ</t>
    </rPh>
    <rPh sb="309" eb="311">
      <t>ブンセキ</t>
    </rPh>
    <rPh sb="319" eb="321">
      <t>キギョウ</t>
    </rPh>
    <rPh sb="321" eb="322">
      <t>サイ</t>
    </rPh>
    <rPh sb="322" eb="324">
      <t>ザンダカ</t>
    </rPh>
    <rPh sb="324" eb="325">
      <t>タイ</t>
    </rPh>
    <rPh sb="325" eb="327">
      <t>キュウスイ</t>
    </rPh>
    <rPh sb="327" eb="329">
      <t>シュウエキ</t>
    </rPh>
    <rPh sb="329" eb="331">
      <t>ヒリツ</t>
    </rPh>
    <rPh sb="333" eb="335">
      <t>ルイジ</t>
    </rPh>
    <rPh sb="335" eb="337">
      <t>ダンタイ</t>
    </rPh>
    <rPh sb="340" eb="341">
      <t>タカ</t>
    </rPh>
    <rPh sb="342" eb="344">
      <t>スウチ</t>
    </rPh>
    <rPh sb="345" eb="347">
      <t>スイイ</t>
    </rPh>
    <rPh sb="353" eb="355">
      <t>キンネン</t>
    </rPh>
    <rPh sb="361" eb="363">
      <t>キギョウ</t>
    </rPh>
    <rPh sb="363" eb="364">
      <t>サイ</t>
    </rPh>
    <rPh sb="365" eb="367">
      <t>ヨクセイ</t>
    </rPh>
    <rPh sb="368" eb="369">
      <t>ツト</t>
    </rPh>
    <rPh sb="370" eb="372">
      <t>ゲンショウ</t>
    </rPh>
    <rPh sb="372" eb="374">
      <t>ケイコウ</t>
    </rPh>
    <rPh sb="378" eb="380">
      <t>コンゴ</t>
    </rPh>
    <rPh sb="381" eb="383">
      <t>トウシ</t>
    </rPh>
    <rPh sb="383" eb="385">
      <t>キボ</t>
    </rPh>
    <rPh sb="386" eb="389">
      <t>テキセイカ</t>
    </rPh>
    <rPh sb="390" eb="391">
      <t>ツト</t>
    </rPh>
    <rPh sb="392" eb="394">
      <t>キギョウ</t>
    </rPh>
    <rPh sb="394" eb="395">
      <t>サイ</t>
    </rPh>
    <rPh sb="396" eb="398">
      <t>ヨクセイ</t>
    </rPh>
    <rPh sb="399" eb="400">
      <t>ツト</t>
    </rPh>
    <rPh sb="434" eb="437">
      <t>スイドウカン</t>
    </rPh>
    <rPh sb="438" eb="440">
      <t>エンチョウ</t>
    </rPh>
    <rPh sb="441" eb="442">
      <t>ナガ</t>
    </rPh>
    <rPh sb="444" eb="446">
      <t>スイドウ</t>
    </rPh>
    <rPh sb="446" eb="448">
      <t>シセツ</t>
    </rPh>
    <rPh sb="449" eb="450">
      <t>オオ</t>
    </rPh>
    <rPh sb="454" eb="456">
      <t>キュウスイ</t>
    </rPh>
    <rPh sb="456" eb="458">
      <t>ゲンカ</t>
    </rPh>
    <rPh sb="466" eb="467">
      <t>タカ</t>
    </rPh>
    <rPh sb="468" eb="470">
      <t>スイジュン</t>
    </rPh>
    <rPh sb="471" eb="473">
      <t>スイイ</t>
    </rPh>
    <rPh sb="481" eb="484">
      <t>ユウシュウリツ</t>
    </rPh>
    <rPh sb="486" eb="488">
      <t>ルイジ</t>
    </rPh>
    <rPh sb="488" eb="490">
      <t>ダンタイ</t>
    </rPh>
    <rPh sb="497" eb="499">
      <t>スイイ</t>
    </rPh>
    <rPh sb="507" eb="509">
      <t>カイガン</t>
    </rPh>
    <rPh sb="509" eb="510">
      <t>ブ</t>
    </rPh>
    <rPh sb="510" eb="511">
      <t>トウ</t>
    </rPh>
    <rPh sb="512" eb="514">
      <t>テイチ</t>
    </rPh>
    <rPh sb="515" eb="516">
      <t>タイ</t>
    </rPh>
    <rPh sb="519" eb="522">
      <t>ハイスイチ</t>
    </rPh>
    <rPh sb="525" eb="528">
      <t>コウテイサ</t>
    </rPh>
    <rPh sb="529" eb="530">
      <t>オオ</t>
    </rPh>
    <rPh sb="533" eb="535">
      <t>コウアツ</t>
    </rPh>
    <rPh sb="535" eb="537">
      <t>キュウスイ</t>
    </rPh>
    <rPh sb="546" eb="548">
      <t>ロウスイ</t>
    </rPh>
    <rPh sb="548" eb="549">
      <t>リョウ</t>
    </rPh>
    <rPh sb="550" eb="552">
      <t>ゾウカ</t>
    </rPh>
    <rPh sb="553" eb="554">
      <t>ツナ</t>
    </rPh>
    <rPh sb="560" eb="562">
      <t>ブンセキ</t>
    </rPh>
    <rPh sb="575" eb="577">
      <t>ヘイセイ</t>
    </rPh>
    <rPh sb="579" eb="581">
      <t>ネンド</t>
    </rPh>
    <rPh sb="585" eb="587">
      <t>ルイジ</t>
    </rPh>
    <rPh sb="587" eb="589">
      <t>ダンタイ</t>
    </rPh>
    <rPh sb="591" eb="592">
      <t>タカ</t>
    </rPh>
    <rPh sb="593" eb="595">
      <t>スウチ</t>
    </rPh>
    <rPh sb="596" eb="598">
      <t>スイイ</t>
    </rPh>
    <rPh sb="604" eb="606">
      <t>ヘイセイ</t>
    </rPh>
    <rPh sb="608" eb="610">
      <t>ネンド</t>
    </rPh>
    <rPh sb="610" eb="612">
      <t>イコウ</t>
    </rPh>
    <rPh sb="613" eb="614">
      <t>オオ</t>
    </rPh>
    <rPh sb="616" eb="618">
      <t>テイカ</t>
    </rPh>
    <rPh sb="626" eb="628">
      <t>キンネン</t>
    </rPh>
    <rPh sb="634" eb="636">
      <t>ゲンショウ</t>
    </rPh>
    <rPh sb="637" eb="638">
      <t>トモナ</t>
    </rPh>
    <rPh sb="639" eb="641">
      <t>キュウスイ</t>
    </rPh>
    <rPh sb="641" eb="642">
      <t>リョウ</t>
    </rPh>
    <rPh sb="643" eb="645">
      <t>オオハバ</t>
    </rPh>
    <rPh sb="646" eb="648">
      <t>ゲンショウ</t>
    </rPh>
    <rPh sb="655" eb="657">
      <t>エイキョウ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</si>
</sst>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1.1299999999999999</c:v>
                </c:pt>
                <c:pt idx="1">
                  <c:v>1.5</c:v>
                </c:pt>
                <c:pt idx="2">
                  <c:v>0.98</c:v>
                </c:pt>
                <c:pt idx="3">
                  <c:v>0.62</c:v>
                </c:pt>
                <c:pt idx="4">
                  <c:v>1.47</c:v>
                </c:pt>
              </c:numCache>
            </c:numRef>
          </c:val>
        </c:ser>
        <c:dLbls>
          <c:showLegendKey val="0"/>
          <c:showVal val="0"/>
          <c:showCatName val="0"/>
          <c:showSerName val="0"/>
          <c:showPercent val="0"/>
          <c:showBubbleSize val="0"/>
        </c:dLbls>
        <c:gapWidth val="150"/>
        <c:axId val="156272512"/>
        <c:axId val="15628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56272512"/>
        <c:axId val="156286976"/>
      </c:lineChart>
      <c:dateAx>
        <c:axId val="156272512"/>
        <c:scaling>
          <c:orientation val="minMax"/>
        </c:scaling>
        <c:delete val="1"/>
        <c:axPos val="b"/>
        <c:numFmt formatCode="ge" sourceLinked="1"/>
        <c:majorTickMark val="none"/>
        <c:minorTickMark val="none"/>
        <c:tickLblPos val="none"/>
        <c:crossAx val="156286976"/>
        <c:crosses val="autoZero"/>
        <c:auto val="1"/>
        <c:lblOffset val="100"/>
        <c:baseTimeUnit val="years"/>
      </c:dateAx>
      <c:valAx>
        <c:axId val="15628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7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56.51</c:v>
                </c:pt>
                <c:pt idx="1">
                  <c:v>55.6</c:v>
                </c:pt>
                <c:pt idx="2">
                  <c:v>52.87</c:v>
                </c:pt>
                <c:pt idx="3">
                  <c:v>51.37</c:v>
                </c:pt>
                <c:pt idx="4">
                  <c:v>50.6</c:v>
                </c:pt>
              </c:numCache>
            </c:numRef>
          </c:val>
        </c:ser>
        <c:dLbls>
          <c:showLegendKey val="0"/>
          <c:showVal val="0"/>
          <c:showCatName val="0"/>
          <c:showSerName val="0"/>
          <c:showPercent val="0"/>
          <c:showBubbleSize val="0"/>
        </c:dLbls>
        <c:gapWidth val="150"/>
        <c:axId val="56207616"/>
        <c:axId val="5623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56207616"/>
        <c:axId val="56230272"/>
      </c:lineChart>
      <c:dateAx>
        <c:axId val="56207616"/>
        <c:scaling>
          <c:orientation val="minMax"/>
        </c:scaling>
        <c:delete val="1"/>
        <c:axPos val="b"/>
        <c:numFmt formatCode="ge" sourceLinked="1"/>
        <c:majorTickMark val="none"/>
        <c:minorTickMark val="none"/>
        <c:tickLblPos val="none"/>
        <c:crossAx val="56230272"/>
        <c:crosses val="autoZero"/>
        <c:auto val="1"/>
        <c:lblOffset val="100"/>
        <c:baseTimeUnit val="years"/>
      </c:dateAx>
      <c:valAx>
        <c:axId val="5623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72.73</c:v>
                </c:pt>
                <c:pt idx="1">
                  <c:v>73.2</c:v>
                </c:pt>
                <c:pt idx="2">
                  <c:v>74.08</c:v>
                </c:pt>
                <c:pt idx="3">
                  <c:v>74.19</c:v>
                </c:pt>
                <c:pt idx="4">
                  <c:v>74.099999999999994</c:v>
                </c:pt>
              </c:numCache>
            </c:numRef>
          </c:val>
        </c:ser>
        <c:dLbls>
          <c:showLegendKey val="0"/>
          <c:showVal val="0"/>
          <c:showCatName val="0"/>
          <c:showSerName val="0"/>
          <c:showPercent val="0"/>
          <c:showBubbleSize val="0"/>
        </c:dLbls>
        <c:gapWidth val="150"/>
        <c:axId val="56268672"/>
        <c:axId val="562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56268672"/>
        <c:axId val="56270848"/>
      </c:lineChart>
      <c:dateAx>
        <c:axId val="56268672"/>
        <c:scaling>
          <c:orientation val="minMax"/>
        </c:scaling>
        <c:delete val="1"/>
        <c:axPos val="b"/>
        <c:numFmt formatCode="ge" sourceLinked="1"/>
        <c:majorTickMark val="none"/>
        <c:minorTickMark val="none"/>
        <c:tickLblPos val="none"/>
        <c:crossAx val="56270848"/>
        <c:crosses val="autoZero"/>
        <c:auto val="1"/>
        <c:lblOffset val="100"/>
        <c:baseTimeUnit val="years"/>
      </c:dateAx>
      <c:valAx>
        <c:axId val="562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100.9</c:v>
                </c:pt>
                <c:pt idx="1">
                  <c:v>101.98</c:v>
                </c:pt>
                <c:pt idx="2">
                  <c:v>100.46</c:v>
                </c:pt>
                <c:pt idx="3">
                  <c:v>101.52</c:v>
                </c:pt>
                <c:pt idx="4">
                  <c:v>101.81</c:v>
                </c:pt>
              </c:numCache>
            </c:numRef>
          </c:val>
        </c:ser>
        <c:dLbls>
          <c:showLegendKey val="0"/>
          <c:showVal val="0"/>
          <c:showCatName val="0"/>
          <c:showSerName val="0"/>
          <c:showPercent val="0"/>
          <c:showBubbleSize val="0"/>
        </c:dLbls>
        <c:gapWidth val="150"/>
        <c:axId val="56047104"/>
        <c:axId val="5604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56047104"/>
        <c:axId val="56049024"/>
      </c:lineChart>
      <c:dateAx>
        <c:axId val="56047104"/>
        <c:scaling>
          <c:orientation val="minMax"/>
        </c:scaling>
        <c:delete val="1"/>
        <c:axPos val="b"/>
        <c:numFmt formatCode="ge" sourceLinked="1"/>
        <c:majorTickMark val="none"/>
        <c:minorTickMark val="none"/>
        <c:tickLblPos val="none"/>
        <c:crossAx val="56049024"/>
        <c:crosses val="autoZero"/>
        <c:auto val="1"/>
        <c:lblOffset val="100"/>
        <c:baseTimeUnit val="years"/>
      </c:dateAx>
      <c:valAx>
        <c:axId val="5604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0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35.729999999999997</c:v>
                </c:pt>
                <c:pt idx="1">
                  <c:v>37.130000000000003</c:v>
                </c:pt>
                <c:pt idx="2">
                  <c:v>44.97</c:v>
                </c:pt>
                <c:pt idx="3">
                  <c:v>47.09</c:v>
                </c:pt>
                <c:pt idx="4">
                  <c:v>48.86</c:v>
                </c:pt>
              </c:numCache>
            </c:numRef>
          </c:val>
        </c:ser>
        <c:dLbls>
          <c:showLegendKey val="0"/>
          <c:showVal val="0"/>
          <c:showCatName val="0"/>
          <c:showSerName val="0"/>
          <c:showPercent val="0"/>
          <c:showBubbleSize val="0"/>
        </c:dLbls>
        <c:gapWidth val="150"/>
        <c:axId val="156206208"/>
        <c:axId val="15620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56206208"/>
        <c:axId val="156208128"/>
      </c:lineChart>
      <c:dateAx>
        <c:axId val="156206208"/>
        <c:scaling>
          <c:orientation val="minMax"/>
        </c:scaling>
        <c:delete val="1"/>
        <c:axPos val="b"/>
        <c:numFmt formatCode="ge" sourceLinked="1"/>
        <c:majorTickMark val="none"/>
        <c:minorTickMark val="none"/>
        <c:tickLblPos val="none"/>
        <c:crossAx val="156208128"/>
        <c:crosses val="autoZero"/>
        <c:auto val="1"/>
        <c:lblOffset val="100"/>
        <c:baseTimeUnit val="years"/>
      </c:dateAx>
      <c:valAx>
        <c:axId val="15620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0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5.56</c:v>
                </c:pt>
                <c:pt idx="1">
                  <c:v>7.44</c:v>
                </c:pt>
                <c:pt idx="2">
                  <c:v>7.5</c:v>
                </c:pt>
                <c:pt idx="3">
                  <c:v>8.16</c:v>
                </c:pt>
                <c:pt idx="4">
                  <c:v>8.51</c:v>
                </c:pt>
              </c:numCache>
            </c:numRef>
          </c:val>
        </c:ser>
        <c:dLbls>
          <c:showLegendKey val="0"/>
          <c:showVal val="0"/>
          <c:showCatName val="0"/>
          <c:showSerName val="0"/>
          <c:showPercent val="0"/>
          <c:showBubbleSize val="0"/>
        </c:dLbls>
        <c:gapWidth val="150"/>
        <c:axId val="55863552"/>
        <c:axId val="5587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55863552"/>
        <c:axId val="55873920"/>
      </c:lineChart>
      <c:dateAx>
        <c:axId val="55863552"/>
        <c:scaling>
          <c:orientation val="minMax"/>
        </c:scaling>
        <c:delete val="1"/>
        <c:axPos val="b"/>
        <c:numFmt formatCode="ge" sourceLinked="1"/>
        <c:majorTickMark val="none"/>
        <c:minorTickMark val="none"/>
        <c:tickLblPos val="none"/>
        <c:crossAx val="55873920"/>
        <c:crosses val="autoZero"/>
        <c:auto val="1"/>
        <c:lblOffset val="100"/>
        <c:baseTimeUnit val="years"/>
      </c:dateAx>
      <c:valAx>
        <c:axId val="5587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5917184"/>
        <c:axId val="5592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55917184"/>
        <c:axId val="55923456"/>
      </c:lineChart>
      <c:dateAx>
        <c:axId val="55917184"/>
        <c:scaling>
          <c:orientation val="minMax"/>
        </c:scaling>
        <c:delete val="1"/>
        <c:axPos val="b"/>
        <c:numFmt formatCode="ge" sourceLinked="1"/>
        <c:majorTickMark val="none"/>
        <c:minorTickMark val="none"/>
        <c:tickLblPos val="none"/>
        <c:crossAx val="55923456"/>
        <c:crosses val="autoZero"/>
        <c:auto val="1"/>
        <c:lblOffset val="100"/>
        <c:baseTimeUnit val="years"/>
      </c:dateAx>
      <c:valAx>
        <c:axId val="5592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91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1061.6099999999999</c:v>
                </c:pt>
                <c:pt idx="1">
                  <c:v>1384.32</c:v>
                </c:pt>
                <c:pt idx="2">
                  <c:v>240.91</c:v>
                </c:pt>
                <c:pt idx="3">
                  <c:v>253.09</c:v>
                </c:pt>
                <c:pt idx="4">
                  <c:v>329.49</c:v>
                </c:pt>
              </c:numCache>
            </c:numRef>
          </c:val>
        </c:ser>
        <c:dLbls>
          <c:showLegendKey val="0"/>
          <c:showVal val="0"/>
          <c:showCatName val="0"/>
          <c:showSerName val="0"/>
          <c:showPercent val="0"/>
          <c:showBubbleSize val="0"/>
        </c:dLbls>
        <c:gapWidth val="150"/>
        <c:axId val="55953664"/>
        <c:axId val="5596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55953664"/>
        <c:axId val="55964032"/>
      </c:lineChart>
      <c:dateAx>
        <c:axId val="55953664"/>
        <c:scaling>
          <c:orientation val="minMax"/>
        </c:scaling>
        <c:delete val="1"/>
        <c:axPos val="b"/>
        <c:numFmt formatCode="ge" sourceLinked="1"/>
        <c:majorTickMark val="none"/>
        <c:minorTickMark val="none"/>
        <c:tickLblPos val="none"/>
        <c:crossAx val="55964032"/>
        <c:crosses val="autoZero"/>
        <c:auto val="1"/>
        <c:lblOffset val="100"/>
        <c:baseTimeUnit val="years"/>
      </c:dateAx>
      <c:valAx>
        <c:axId val="55964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95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627.76</c:v>
                </c:pt>
                <c:pt idx="1">
                  <c:v>611.13</c:v>
                </c:pt>
                <c:pt idx="2">
                  <c:v>596.44000000000005</c:v>
                </c:pt>
                <c:pt idx="3">
                  <c:v>589.02</c:v>
                </c:pt>
                <c:pt idx="4">
                  <c:v>524.79</c:v>
                </c:pt>
              </c:numCache>
            </c:numRef>
          </c:val>
        </c:ser>
        <c:dLbls>
          <c:showLegendKey val="0"/>
          <c:showVal val="0"/>
          <c:showCatName val="0"/>
          <c:showSerName val="0"/>
          <c:showPercent val="0"/>
          <c:showBubbleSize val="0"/>
        </c:dLbls>
        <c:gapWidth val="150"/>
        <c:axId val="56025472"/>
        <c:axId val="5602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56025472"/>
        <c:axId val="56027392"/>
      </c:lineChart>
      <c:dateAx>
        <c:axId val="56025472"/>
        <c:scaling>
          <c:orientation val="minMax"/>
        </c:scaling>
        <c:delete val="1"/>
        <c:axPos val="b"/>
        <c:numFmt formatCode="ge" sourceLinked="1"/>
        <c:majorTickMark val="none"/>
        <c:minorTickMark val="none"/>
        <c:tickLblPos val="none"/>
        <c:crossAx val="56027392"/>
        <c:crosses val="autoZero"/>
        <c:auto val="1"/>
        <c:lblOffset val="100"/>
        <c:baseTimeUnit val="years"/>
      </c:dateAx>
      <c:valAx>
        <c:axId val="5602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02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81.86</c:v>
                </c:pt>
                <c:pt idx="1">
                  <c:v>77.83</c:v>
                </c:pt>
                <c:pt idx="2">
                  <c:v>75.7</c:v>
                </c:pt>
                <c:pt idx="3">
                  <c:v>75.900000000000006</c:v>
                </c:pt>
                <c:pt idx="4">
                  <c:v>88.46</c:v>
                </c:pt>
              </c:numCache>
            </c:numRef>
          </c:val>
        </c:ser>
        <c:dLbls>
          <c:showLegendKey val="0"/>
          <c:showVal val="0"/>
          <c:showCatName val="0"/>
          <c:showSerName val="0"/>
          <c:showPercent val="0"/>
          <c:showBubbleSize val="0"/>
        </c:dLbls>
        <c:gapWidth val="150"/>
        <c:axId val="60817408"/>
        <c:axId val="608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60817408"/>
        <c:axId val="60819328"/>
      </c:lineChart>
      <c:dateAx>
        <c:axId val="60817408"/>
        <c:scaling>
          <c:orientation val="minMax"/>
        </c:scaling>
        <c:delete val="1"/>
        <c:axPos val="b"/>
        <c:numFmt formatCode="ge" sourceLinked="1"/>
        <c:majorTickMark val="none"/>
        <c:minorTickMark val="none"/>
        <c:tickLblPos val="none"/>
        <c:crossAx val="60819328"/>
        <c:crosses val="autoZero"/>
        <c:auto val="1"/>
        <c:lblOffset val="100"/>
        <c:baseTimeUnit val="years"/>
      </c:dateAx>
      <c:valAx>
        <c:axId val="608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8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207.26</c:v>
                </c:pt>
                <c:pt idx="1">
                  <c:v>217.95</c:v>
                </c:pt>
                <c:pt idx="2">
                  <c:v>224.84</c:v>
                </c:pt>
                <c:pt idx="3">
                  <c:v>224.34</c:v>
                </c:pt>
                <c:pt idx="4">
                  <c:v>216.37</c:v>
                </c:pt>
              </c:numCache>
            </c:numRef>
          </c:val>
        </c:ser>
        <c:dLbls>
          <c:showLegendKey val="0"/>
          <c:showVal val="0"/>
          <c:showCatName val="0"/>
          <c:showSerName val="0"/>
          <c:showPercent val="0"/>
          <c:showBubbleSize val="0"/>
        </c:dLbls>
        <c:gapWidth val="150"/>
        <c:axId val="56192000"/>
        <c:axId val="5619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56192000"/>
        <c:axId val="56194176"/>
      </c:lineChart>
      <c:dateAx>
        <c:axId val="56192000"/>
        <c:scaling>
          <c:orientation val="minMax"/>
        </c:scaling>
        <c:delete val="1"/>
        <c:axPos val="b"/>
        <c:numFmt formatCode="ge" sourceLinked="1"/>
        <c:majorTickMark val="none"/>
        <c:minorTickMark val="none"/>
        <c:tickLblPos val="none"/>
        <c:crossAx val="56194176"/>
        <c:crosses val="autoZero"/>
        <c:auto val="1"/>
        <c:lblOffset val="100"/>
        <c:baseTimeUnit val="years"/>
      </c:dateAx>
      <c:valAx>
        <c:axId val="561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91" t="s">
        <v>0</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row>
    <row r="3" spans="1:78" ht="9.75" customHeight="1">
      <c r="A3" s="2"/>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row>
    <row r="4" spans="1:78" ht="9.75" customHeight="1">
      <c r="A4" s="2"/>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92" t="str">
        <f>データ!H6</f>
        <v>愛媛県　愛南町</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3"/>
      <c r="AE6" s="93"/>
      <c r="AF6" s="93"/>
      <c r="AG6" s="93"/>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5"/>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4"/>
      <c r="BK7" s="4"/>
      <c r="BL7" s="6" t="s">
        <v>9</v>
      </c>
      <c r="BM7" s="7"/>
      <c r="BN7" s="7"/>
      <c r="BO7" s="7"/>
      <c r="BP7" s="7"/>
      <c r="BQ7" s="7"/>
      <c r="BR7" s="7"/>
      <c r="BS7" s="7"/>
      <c r="BT7" s="7"/>
      <c r="BU7" s="7"/>
      <c r="BV7" s="7"/>
      <c r="BW7" s="7"/>
      <c r="BX7" s="7"/>
      <c r="BY7" s="8"/>
    </row>
    <row r="8" spans="1:78" ht="18.75" customHeight="1">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A6</v>
      </c>
      <c r="X8" s="89"/>
      <c r="Y8" s="89"/>
      <c r="Z8" s="89"/>
      <c r="AA8" s="89"/>
      <c r="AB8" s="89"/>
      <c r="AC8" s="89"/>
      <c r="AD8" s="90" t="s">
        <v>117</v>
      </c>
      <c r="AE8" s="90"/>
      <c r="AF8" s="90"/>
      <c r="AG8" s="90"/>
      <c r="AH8" s="90"/>
      <c r="AI8" s="90"/>
      <c r="AJ8" s="90"/>
      <c r="AK8" s="5"/>
      <c r="AL8" s="77">
        <f>データ!$R$6</f>
        <v>22570</v>
      </c>
      <c r="AM8" s="77"/>
      <c r="AN8" s="77"/>
      <c r="AO8" s="77"/>
      <c r="AP8" s="77"/>
      <c r="AQ8" s="77"/>
      <c r="AR8" s="77"/>
      <c r="AS8" s="77"/>
      <c r="AT8" s="73">
        <f>データ!$S$6</f>
        <v>238.99</v>
      </c>
      <c r="AU8" s="74"/>
      <c r="AV8" s="74"/>
      <c r="AW8" s="74"/>
      <c r="AX8" s="74"/>
      <c r="AY8" s="74"/>
      <c r="AZ8" s="74"/>
      <c r="BA8" s="74"/>
      <c r="BB8" s="76">
        <f>データ!$T$6</f>
        <v>94.44</v>
      </c>
      <c r="BC8" s="76"/>
      <c r="BD8" s="76"/>
      <c r="BE8" s="76"/>
      <c r="BF8" s="76"/>
      <c r="BG8" s="76"/>
      <c r="BH8" s="76"/>
      <c r="BI8" s="76"/>
      <c r="BJ8" s="4"/>
      <c r="BK8" s="4"/>
      <c r="BL8" s="80" t="s">
        <v>10</v>
      </c>
      <c r="BM8" s="81"/>
      <c r="BN8" s="9" t="s">
        <v>11</v>
      </c>
      <c r="BO8" s="10"/>
      <c r="BP8" s="10"/>
      <c r="BQ8" s="10"/>
      <c r="BR8" s="10"/>
      <c r="BS8" s="10"/>
      <c r="BT8" s="10"/>
      <c r="BU8" s="10"/>
      <c r="BV8" s="10"/>
      <c r="BW8" s="10"/>
      <c r="BX8" s="10"/>
      <c r="BY8" s="11"/>
    </row>
    <row r="9" spans="1:78" ht="18.75" customHeight="1">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5"/>
      <c r="AI9" s="5"/>
      <c r="AJ9" s="5"/>
      <c r="AK9" s="5"/>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4"/>
      <c r="BK9" s="4"/>
      <c r="BL9" s="71" t="s">
        <v>19</v>
      </c>
      <c r="BM9" s="72"/>
      <c r="BN9" s="12" t="s">
        <v>20</v>
      </c>
      <c r="BO9" s="13"/>
      <c r="BP9" s="13"/>
      <c r="BQ9" s="13"/>
      <c r="BR9" s="13"/>
      <c r="BS9" s="13"/>
      <c r="BT9" s="13"/>
      <c r="BU9" s="13"/>
      <c r="BV9" s="13"/>
      <c r="BW9" s="13"/>
      <c r="BX9" s="13"/>
      <c r="BY9" s="14"/>
    </row>
    <row r="10" spans="1:78" ht="18.75" customHeight="1">
      <c r="A10" s="2"/>
      <c r="B10" s="73" t="str">
        <f>データ!$N$6</f>
        <v>-</v>
      </c>
      <c r="C10" s="74"/>
      <c r="D10" s="74"/>
      <c r="E10" s="74"/>
      <c r="F10" s="74"/>
      <c r="G10" s="74"/>
      <c r="H10" s="74"/>
      <c r="I10" s="73">
        <f>データ!$O$6</f>
        <v>63.71</v>
      </c>
      <c r="J10" s="74"/>
      <c r="K10" s="74"/>
      <c r="L10" s="74"/>
      <c r="M10" s="74"/>
      <c r="N10" s="74"/>
      <c r="O10" s="75"/>
      <c r="P10" s="76">
        <f>データ!$P$6</f>
        <v>76.91</v>
      </c>
      <c r="Q10" s="76"/>
      <c r="R10" s="76"/>
      <c r="S10" s="76"/>
      <c r="T10" s="76"/>
      <c r="U10" s="76"/>
      <c r="V10" s="76"/>
      <c r="W10" s="77">
        <f>データ!$Q$6</f>
        <v>3830</v>
      </c>
      <c r="X10" s="77"/>
      <c r="Y10" s="77"/>
      <c r="Z10" s="77"/>
      <c r="AA10" s="77"/>
      <c r="AB10" s="77"/>
      <c r="AC10" s="77"/>
      <c r="AD10" s="2"/>
      <c r="AE10" s="2"/>
      <c r="AF10" s="2"/>
      <c r="AG10" s="2"/>
      <c r="AH10" s="5"/>
      <c r="AI10" s="5"/>
      <c r="AJ10" s="5"/>
      <c r="AK10" s="5"/>
      <c r="AL10" s="77">
        <f>データ!$U$6</f>
        <v>17189</v>
      </c>
      <c r="AM10" s="77"/>
      <c r="AN10" s="77"/>
      <c r="AO10" s="77"/>
      <c r="AP10" s="77"/>
      <c r="AQ10" s="77"/>
      <c r="AR10" s="77"/>
      <c r="AS10" s="77"/>
      <c r="AT10" s="73">
        <f>データ!$V$6</f>
        <v>27.17</v>
      </c>
      <c r="AU10" s="74"/>
      <c r="AV10" s="74"/>
      <c r="AW10" s="74"/>
      <c r="AX10" s="74"/>
      <c r="AY10" s="74"/>
      <c r="AZ10" s="74"/>
      <c r="BA10" s="74"/>
      <c r="BB10" s="76">
        <f>データ!$W$6</f>
        <v>632.65</v>
      </c>
      <c r="BC10" s="76"/>
      <c r="BD10" s="76"/>
      <c r="BE10" s="76"/>
      <c r="BF10" s="76"/>
      <c r="BG10" s="76"/>
      <c r="BH10" s="76"/>
      <c r="BI10" s="76"/>
      <c r="BJ10" s="2"/>
      <c r="BK10" s="2"/>
      <c r="BL10" s="78" t="s">
        <v>21</v>
      </c>
      <c r="BM10" s="79"/>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8" t="s">
        <v>119</v>
      </c>
      <c r="BM16" s="69"/>
      <c r="BN16" s="69"/>
      <c r="BO16" s="69"/>
      <c r="BP16" s="69"/>
      <c r="BQ16" s="69"/>
      <c r="BR16" s="69"/>
      <c r="BS16" s="69"/>
      <c r="BT16" s="69"/>
      <c r="BU16" s="69"/>
      <c r="BV16" s="69"/>
      <c r="BW16" s="69"/>
      <c r="BX16" s="69"/>
      <c r="BY16" s="69"/>
      <c r="BZ16" s="70"/>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8"/>
      <c r="BM17" s="69"/>
      <c r="BN17" s="69"/>
      <c r="BO17" s="69"/>
      <c r="BP17" s="69"/>
      <c r="BQ17" s="69"/>
      <c r="BR17" s="69"/>
      <c r="BS17" s="69"/>
      <c r="BT17" s="69"/>
      <c r="BU17" s="69"/>
      <c r="BV17" s="69"/>
      <c r="BW17" s="69"/>
      <c r="BX17" s="69"/>
      <c r="BY17" s="69"/>
      <c r="BZ17" s="70"/>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8"/>
      <c r="BM18" s="69"/>
      <c r="BN18" s="69"/>
      <c r="BO18" s="69"/>
      <c r="BP18" s="69"/>
      <c r="BQ18" s="69"/>
      <c r="BR18" s="69"/>
      <c r="BS18" s="69"/>
      <c r="BT18" s="69"/>
      <c r="BU18" s="69"/>
      <c r="BV18" s="69"/>
      <c r="BW18" s="69"/>
      <c r="BX18" s="69"/>
      <c r="BY18" s="69"/>
      <c r="BZ18" s="70"/>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8"/>
      <c r="BM19" s="69"/>
      <c r="BN19" s="69"/>
      <c r="BO19" s="69"/>
      <c r="BP19" s="69"/>
      <c r="BQ19" s="69"/>
      <c r="BR19" s="69"/>
      <c r="BS19" s="69"/>
      <c r="BT19" s="69"/>
      <c r="BU19" s="69"/>
      <c r="BV19" s="69"/>
      <c r="BW19" s="69"/>
      <c r="BX19" s="69"/>
      <c r="BY19" s="69"/>
      <c r="BZ19" s="70"/>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8"/>
      <c r="BM20" s="69"/>
      <c r="BN20" s="69"/>
      <c r="BO20" s="69"/>
      <c r="BP20" s="69"/>
      <c r="BQ20" s="69"/>
      <c r="BR20" s="69"/>
      <c r="BS20" s="69"/>
      <c r="BT20" s="69"/>
      <c r="BU20" s="69"/>
      <c r="BV20" s="69"/>
      <c r="BW20" s="69"/>
      <c r="BX20" s="69"/>
      <c r="BY20" s="69"/>
      <c r="BZ20" s="70"/>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8"/>
      <c r="BM21" s="69"/>
      <c r="BN21" s="69"/>
      <c r="BO21" s="69"/>
      <c r="BP21" s="69"/>
      <c r="BQ21" s="69"/>
      <c r="BR21" s="69"/>
      <c r="BS21" s="69"/>
      <c r="BT21" s="69"/>
      <c r="BU21" s="69"/>
      <c r="BV21" s="69"/>
      <c r="BW21" s="69"/>
      <c r="BX21" s="69"/>
      <c r="BY21" s="69"/>
      <c r="BZ21" s="70"/>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8"/>
      <c r="BM22" s="69"/>
      <c r="BN22" s="69"/>
      <c r="BO22" s="69"/>
      <c r="BP22" s="69"/>
      <c r="BQ22" s="69"/>
      <c r="BR22" s="69"/>
      <c r="BS22" s="69"/>
      <c r="BT22" s="69"/>
      <c r="BU22" s="69"/>
      <c r="BV22" s="69"/>
      <c r="BW22" s="69"/>
      <c r="BX22" s="69"/>
      <c r="BY22" s="69"/>
      <c r="BZ22" s="70"/>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8"/>
      <c r="BM23" s="69"/>
      <c r="BN23" s="69"/>
      <c r="BO23" s="69"/>
      <c r="BP23" s="69"/>
      <c r="BQ23" s="69"/>
      <c r="BR23" s="69"/>
      <c r="BS23" s="69"/>
      <c r="BT23" s="69"/>
      <c r="BU23" s="69"/>
      <c r="BV23" s="69"/>
      <c r="BW23" s="69"/>
      <c r="BX23" s="69"/>
      <c r="BY23" s="69"/>
      <c r="BZ23" s="70"/>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8"/>
      <c r="BM24" s="69"/>
      <c r="BN24" s="69"/>
      <c r="BO24" s="69"/>
      <c r="BP24" s="69"/>
      <c r="BQ24" s="69"/>
      <c r="BR24" s="69"/>
      <c r="BS24" s="69"/>
      <c r="BT24" s="69"/>
      <c r="BU24" s="69"/>
      <c r="BV24" s="69"/>
      <c r="BW24" s="69"/>
      <c r="BX24" s="69"/>
      <c r="BY24" s="69"/>
      <c r="BZ24" s="70"/>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8"/>
      <c r="BM25" s="69"/>
      <c r="BN25" s="69"/>
      <c r="BO25" s="69"/>
      <c r="BP25" s="69"/>
      <c r="BQ25" s="69"/>
      <c r="BR25" s="69"/>
      <c r="BS25" s="69"/>
      <c r="BT25" s="69"/>
      <c r="BU25" s="69"/>
      <c r="BV25" s="69"/>
      <c r="BW25" s="69"/>
      <c r="BX25" s="69"/>
      <c r="BY25" s="69"/>
      <c r="BZ25" s="70"/>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8"/>
      <c r="BM26" s="69"/>
      <c r="BN26" s="69"/>
      <c r="BO26" s="69"/>
      <c r="BP26" s="69"/>
      <c r="BQ26" s="69"/>
      <c r="BR26" s="69"/>
      <c r="BS26" s="69"/>
      <c r="BT26" s="69"/>
      <c r="BU26" s="69"/>
      <c r="BV26" s="69"/>
      <c r="BW26" s="69"/>
      <c r="BX26" s="69"/>
      <c r="BY26" s="69"/>
      <c r="BZ26" s="70"/>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8"/>
      <c r="BM27" s="69"/>
      <c r="BN27" s="69"/>
      <c r="BO27" s="69"/>
      <c r="BP27" s="69"/>
      <c r="BQ27" s="69"/>
      <c r="BR27" s="69"/>
      <c r="BS27" s="69"/>
      <c r="BT27" s="69"/>
      <c r="BU27" s="69"/>
      <c r="BV27" s="69"/>
      <c r="BW27" s="69"/>
      <c r="BX27" s="69"/>
      <c r="BY27" s="69"/>
      <c r="BZ27" s="70"/>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8"/>
      <c r="BM28" s="69"/>
      <c r="BN28" s="69"/>
      <c r="BO28" s="69"/>
      <c r="BP28" s="69"/>
      <c r="BQ28" s="69"/>
      <c r="BR28" s="69"/>
      <c r="BS28" s="69"/>
      <c r="BT28" s="69"/>
      <c r="BU28" s="69"/>
      <c r="BV28" s="69"/>
      <c r="BW28" s="69"/>
      <c r="BX28" s="69"/>
      <c r="BY28" s="69"/>
      <c r="BZ28" s="70"/>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8"/>
      <c r="BM29" s="69"/>
      <c r="BN29" s="69"/>
      <c r="BO29" s="69"/>
      <c r="BP29" s="69"/>
      <c r="BQ29" s="69"/>
      <c r="BR29" s="69"/>
      <c r="BS29" s="69"/>
      <c r="BT29" s="69"/>
      <c r="BU29" s="69"/>
      <c r="BV29" s="69"/>
      <c r="BW29" s="69"/>
      <c r="BX29" s="69"/>
      <c r="BY29" s="69"/>
      <c r="BZ29" s="70"/>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8"/>
      <c r="BM30" s="69"/>
      <c r="BN30" s="69"/>
      <c r="BO30" s="69"/>
      <c r="BP30" s="69"/>
      <c r="BQ30" s="69"/>
      <c r="BR30" s="69"/>
      <c r="BS30" s="69"/>
      <c r="BT30" s="69"/>
      <c r="BU30" s="69"/>
      <c r="BV30" s="69"/>
      <c r="BW30" s="69"/>
      <c r="BX30" s="69"/>
      <c r="BY30" s="69"/>
      <c r="BZ30" s="70"/>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8"/>
      <c r="BM31" s="69"/>
      <c r="BN31" s="69"/>
      <c r="BO31" s="69"/>
      <c r="BP31" s="69"/>
      <c r="BQ31" s="69"/>
      <c r="BR31" s="69"/>
      <c r="BS31" s="69"/>
      <c r="BT31" s="69"/>
      <c r="BU31" s="69"/>
      <c r="BV31" s="69"/>
      <c r="BW31" s="69"/>
      <c r="BX31" s="69"/>
      <c r="BY31" s="69"/>
      <c r="BZ31" s="70"/>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8"/>
      <c r="BM32" s="69"/>
      <c r="BN32" s="69"/>
      <c r="BO32" s="69"/>
      <c r="BP32" s="69"/>
      <c r="BQ32" s="69"/>
      <c r="BR32" s="69"/>
      <c r="BS32" s="69"/>
      <c r="BT32" s="69"/>
      <c r="BU32" s="69"/>
      <c r="BV32" s="69"/>
      <c r="BW32" s="69"/>
      <c r="BX32" s="69"/>
      <c r="BY32" s="69"/>
      <c r="BZ32" s="70"/>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8"/>
      <c r="BM33" s="69"/>
      <c r="BN33" s="69"/>
      <c r="BO33" s="69"/>
      <c r="BP33" s="69"/>
      <c r="BQ33" s="69"/>
      <c r="BR33" s="69"/>
      <c r="BS33" s="69"/>
      <c r="BT33" s="69"/>
      <c r="BU33" s="69"/>
      <c r="BV33" s="69"/>
      <c r="BW33" s="69"/>
      <c r="BX33" s="69"/>
      <c r="BY33" s="69"/>
      <c r="BZ33" s="70"/>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8"/>
      <c r="BM34" s="69"/>
      <c r="BN34" s="69"/>
      <c r="BO34" s="69"/>
      <c r="BP34" s="69"/>
      <c r="BQ34" s="69"/>
      <c r="BR34" s="69"/>
      <c r="BS34" s="69"/>
      <c r="BT34" s="69"/>
      <c r="BU34" s="69"/>
      <c r="BV34" s="69"/>
      <c r="BW34" s="69"/>
      <c r="BX34" s="69"/>
      <c r="BY34" s="69"/>
      <c r="BZ34" s="70"/>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8"/>
      <c r="BM35" s="69"/>
      <c r="BN35" s="69"/>
      <c r="BO35" s="69"/>
      <c r="BP35" s="69"/>
      <c r="BQ35" s="69"/>
      <c r="BR35" s="69"/>
      <c r="BS35" s="69"/>
      <c r="BT35" s="69"/>
      <c r="BU35" s="69"/>
      <c r="BV35" s="69"/>
      <c r="BW35" s="69"/>
      <c r="BX35" s="69"/>
      <c r="BY35" s="69"/>
      <c r="BZ35" s="70"/>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8"/>
      <c r="BM36" s="69"/>
      <c r="BN36" s="69"/>
      <c r="BO36" s="69"/>
      <c r="BP36" s="69"/>
      <c r="BQ36" s="69"/>
      <c r="BR36" s="69"/>
      <c r="BS36" s="69"/>
      <c r="BT36" s="69"/>
      <c r="BU36" s="69"/>
      <c r="BV36" s="69"/>
      <c r="BW36" s="69"/>
      <c r="BX36" s="69"/>
      <c r="BY36" s="69"/>
      <c r="BZ36" s="70"/>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8"/>
      <c r="BM37" s="69"/>
      <c r="BN37" s="69"/>
      <c r="BO37" s="69"/>
      <c r="BP37" s="69"/>
      <c r="BQ37" s="69"/>
      <c r="BR37" s="69"/>
      <c r="BS37" s="69"/>
      <c r="BT37" s="69"/>
      <c r="BU37" s="69"/>
      <c r="BV37" s="69"/>
      <c r="BW37" s="69"/>
      <c r="BX37" s="69"/>
      <c r="BY37" s="69"/>
      <c r="BZ37" s="70"/>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8"/>
      <c r="BM38" s="69"/>
      <c r="BN38" s="69"/>
      <c r="BO38" s="69"/>
      <c r="BP38" s="69"/>
      <c r="BQ38" s="69"/>
      <c r="BR38" s="69"/>
      <c r="BS38" s="69"/>
      <c r="BT38" s="69"/>
      <c r="BU38" s="69"/>
      <c r="BV38" s="69"/>
      <c r="BW38" s="69"/>
      <c r="BX38" s="69"/>
      <c r="BY38" s="69"/>
      <c r="BZ38" s="70"/>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8"/>
      <c r="BM39" s="69"/>
      <c r="BN39" s="69"/>
      <c r="BO39" s="69"/>
      <c r="BP39" s="69"/>
      <c r="BQ39" s="69"/>
      <c r="BR39" s="69"/>
      <c r="BS39" s="69"/>
      <c r="BT39" s="69"/>
      <c r="BU39" s="69"/>
      <c r="BV39" s="69"/>
      <c r="BW39" s="69"/>
      <c r="BX39" s="69"/>
      <c r="BY39" s="69"/>
      <c r="BZ39" s="70"/>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8"/>
      <c r="BM40" s="69"/>
      <c r="BN40" s="69"/>
      <c r="BO40" s="69"/>
      <c r="BP40" s="69"/>
      <c r="BQ40" s="69"/>
      <c r="BR40" s="69"/>
      <c r="BS40" s="69"/>
      <c r="BT40" s="69"/>
      <c r="BU40" s="69"/>
      <c r="BV40" s="69"/>
      <c r="BW40" s="69"/>
      <c r="BX40" s="69"/>
      <c r="BY40" s="69"/>
      <c r="BZ40" s="70"/>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8"/>
      <c r="BM41" s="69"/>
      <c r="BN41" s="69"/>
      <c r="BO41" s="69"/>
      <c r="BP41" s="69"/>
      <c r="BQ41" s="69"/>
      <c r="BR41" s="69"/>
      <c r="BS41" s="69"/>
      <c r="BT41" s="69"/>
      <c r="BU41" s="69"/>
      <c r="BV41" s="69"/>
      <c r="BW41" s="69"/>
      <c r="BX41" s="69"/>
      <c r="BY41" s="69"/>
      <c r="BZ41" s="70"/>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8"/>
      <c r="BM42" s="69"/>
      <c r="BN42" s="69"/>
      <c r="BO42" s="69"/>
      <c r="BP42" s="69"/>
      <c r="BQ42" s="69"/>
      <c r="BR42" s="69"/>
      <c r="BS42" s="69"/>
      <c r="BT42" s="69"/>
      <c r="BU42" s="69"/>
      <c r="BV42" s="69"/>
      <c r="BW42" s="69"/>
      <c r="BX42" s="69"/>
      <c r="BY42" s="69"/>
      <c r="BZ42" s="70"/>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8"/>
      <c r="BM43" s="69"/>
      <c r="BN43" s="69"/>
      <c r="BO43" s="69"/>
      <c r="BP43" s="69"/>
      <c r="BQ43" s="69"/>
      <c r="BR43" s="69"/>
      <c r="BS43" s="69"/>
      <c r="BT43" s="69"/>
      <c r="BU43" s="69"/>
      <c r="BV43" s="69"/>
      <c r="BW43" s="69"/>
      <c r="BX43" s="69"/>
      <c r="BY43" s="69"/>
      <c r="BZ43" s="70"/>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8"/>
      <c r="BM44" s="69"/>
      <c r="BN44" s="69"/>
      <c r="BO44" s="69"/>
      <c r="BP44" s="69"/>
      <c r="BQ44" s="69"/>
      <c r="BR44" s="69"/>
      <c r="BS44" s="69"/>
      <c r="BT44" s="69"/>
      <c r="BU44" s="69"/>
      <c r="BV44" s="69"/>
      <c r="BW44" s="69"/>
      <c r="BX44" s="69"/>
      <c r="BY44" s="69"/>
      <c r="BZ44" s="70"/>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116</v>
      </c>
      <c r="BM47" s="58"/>
      <c r="BN47" s="58"/>
      <c r="BO47" s="58"/>
      <c r="BP47" s="58"/>
      <c r="BQ47" s="58"/>
      <c r="BR47" s="58"/>
      <c r="BS47" s="58"/>
      <c r="BT47" s="58"/>
      <c r="BU47" s="58"/>
      <c r="BV47" s="58"/>
      <c r="BW47" s="58"/>
      <c r="BX47" s="58"/>
      <c r="BY47" s="58"/>
      <c r="BZ47" s="59"/>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5" t="s">
        <v>62</v>
      </c>
      <c r="I3" s="96"/>
      <c r="J3" s="96"/>
      <c r="K3" s="96"/>
      <c r="L3" s="96"/>
      <c r="M3" s="96"/>
      <c r="N3" s="96"/>
      <c r="O3" s="96"/>
      <c r="P3" s="96"/>
      <c r="Q3" s="96"/>
      <c r="R3" s="96"/>
      <c r="S3" s="96"/>
      <c r="T3" s="96"/>
      <c r="U3" s="96"/>
      <c r="V3" s="96"/>
      <c r="W3" s="97"/>
      <c r="X3" s="101" t="s">
        <v>63</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64</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c r="A4" s="29" t="s">
        <v>65</v>
      </c>
      <c r="B4" s="31"/>
      <c r="C4" s="31"/>
      <c r="D4" s="31"/>
      <c r="E4" s="31"/>
      <c r="F4" s="31"/>
      <c r="G4" s="31"/>
      <c r="H4" s="98"/>
      <c r="I4" s="99"/>
      <c r="J4" s="99"/>
      <c r="K4" s="99"/>
      <c r="L4" s="99"/>
      <c r="M4" s="99"/>
      <c r="N4" s="99"/>
      <c r="O4" s="99"/>
      <c r="P4" s="99"/>
      <c r="Q4" s="99"/>
      <c r="R4" s="99"/>
      <c r="S4" s="99"/>
      <c r="T4" s="99"/>
      <c r="U4" s="99"/>
      <c r="V4" s="99"/>
      <c r="W4" s="100"/>
      <c r="X4" s="94" t="s">
        <v>66</v>
      </c>
      <c r="Y4" s="94"/>
      <c r="Z4" s="94"/>
      <c r="AA4" s="94"/>
      <c r="AB4" s="94"/>
      <c r="AC4" s="94"/>
      <c r="AD4" s="94"/>
      <c r="AE4" s="94"/>
      <c r="AF4" s="94"/>
      <c r="AG4" s="94"/>
      <c r="AH4" s="94"/>
      <c r="AI4" s="94" t="s">
        <v>67</v>
      </c>
      <c r="AJ4" s="94"/>
      <c r="AK4" s="94"/>
      <c r="AL4" s="94"/>
      <c r="AM4" s="94"/>
      <c r="AN4" s="94"/>
      <c r="AO4" s="94"/>
      <c r="AP4" s="94"/>
      <c r="AQ4" s="94"/>
      <c r="AR4" s="94"/>
      <c r="AS4" s="94"/>
      <c r="AT4" s="94" t="s">
        <v>68</v>
      </c>
      <c r="AU4" s="94"/>
      <c r="AV4" s="94"/>
      <c r="AW4" s="94"/>
      <c r="AX4" s="94"/>
      <c r="AY4" s="94"/>
      <c r="AZ4" s="94"/>
      <c r="BA4" s="94"/>
      <c r="BB4" s="94"/>
      <c r="BC4" s="94"/>
      <c r="BD4" s="94"/>
      <c r="BE4" s="94" t="s">
        <v>69</v>
      </c>
      <c r="BF4" s="94"/>
      <c r="BG4" s="94"/>
      <c r="BH4" s="94"/>
      <c r="BI4" s="94"/>
      <c r="BJ4" s="94"/>
      <c r="BK4" s="94"/>
      <c r="BL4" s="94"/>
      <c r="BM4" s="94"/>
      <c r="BN4" s="94"/>
      <c r="BO4" s="94"/>
      <c r="BP4" s="94" t="s">
        <v>70</v>
      </c>
      <c r="BQ4" s="94"/>
      <c r="BR4" s="94"/>
      <c r="BS4" s="94"/>
      <c r="BT4" s="94"/>
      <c r="BU4" s="94"/>
      <c r="BV4" s="94"/>
      <c r="BW4" s="94"/>
      <c r="BX4" s="94"/>
      <c r="BY4" s="94"/>
      <c r="BZ4" s="94"/>
      <c r="CA4" s="94" t="s">
        <v>71</v>
      </c>
      <c r="CB4" s="94"/>
      <c r="CC4" s="94"/>
      <c r="CD4" s="94"/>
      <c r="CE4" s="94"/>
      <c r="CF4" s="94"/>
      <c r="CG4" s="94"/>
      <c r="CH4" s="94"/>
      <c r="CI4" s="94"/>
      <c r="CJ4" s="94"/>
      <c r="CK4" s="94"/>
      <c r="CL4" s="94" t="s">
        <v>72</v>
      </c>
      <c r="CM4" s="94"/>
      <c r="CN4" s="94"/>
      <c r="CO4" s="94"/>
      <c r="CP4" s="94"/>
      <c r="CQ4" s="94"/>
      <c r="CR4" s="94"/>
      <c r="CS4" s="94"/>
      <c r="CT4" s="94"/>
      <c r="CU4" s="94"/>
      <c r="CV4" s="94"/>
      <c r="CW4" s="94" t="s">
        <v>73</v>
      </c>
      <c r="CX4" s="94"/>
      <c r="CY4" s="94"/>
      <c r="CZ4" s="94"/>
      <c r="DA4" s="94"/>
      <c r="DB4" s="94"/>
      <c r="DC4" s="94"/>
      <c r="DD4" s="94"/>
      <c r="DE4" s="94"/>
      <c r="DF4" s="94"/>
      <c r="DG4" s="94"/>
      <c r="DH4" s="94" t="s">
        <v>74</v>
      </c>
      <c r="DI4" s="94"/>
      <c r="DJ4" s="94"/>
      <c r="DK4" s="94"/>
      <c r="DL4" s="94"/>
      <c r="DM4" s="94"/>
      <c r="DN4" s="94"/>
      <c r="DO4" s="94"/>
      <c r="DP4" s="94"/>
      <c r="DQ4" s="94"/>
      <c r="DR4" s="94"/>
      <c r="DS4" s="94" t="s">
        <v>75</v>
      </c>
      <c r="DT4" s="94"/>
      <c r="DU4" s="94"/>
      <c r="DV4" s="94"/>
      <c r="DW4" s="94"/>
      <c r="DX4" s="94"/>
      <c r="DY4" s="94"/>
      <c r="DZ4" s="94"/>
      <c r="EA4" s="94"/>
      <c r="EB4" s="94"/>
      <c r="EC4" s="94"/>
      <c r="ED4" s="94" t="s">
        <v>76</v>
      </c>
      <c r="EE4" s="94"/>
      <c r="EF4" s="94"/>
      <c r="EG4" s="94"/>
      <c r="EH4" s="94"/>
      <c r="EI4" s="94"/>
      <c r="EJ4" s="94"/>
      <c r="EK4" s="94"/>
      <c r="EL4" s="94"/>
      <c r="EM4" s="94"/>
      <c r="EN4" s="94"/>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385069</v>
      </c>
      <c r="D6" s="34">
        <f t="shared" si="3"/>
        <v>46</v>
      </c>
      <c r="E6" s="34">
        <f t="shared" si="3"/>
        <v>1</v>
      </c>
      <c r="F6" s="34">
        <f t="shared" si="3"/>
        <v>0</v>
      </c>
      <c r="G6" s="34">
        <f t="shared" si="3"/>
        <v>1</v>
      </c>
      <c r="H6" s="34" t="str">
        <f t="shared" si="3"/>
        <v>愛媛県　愛南町</v>
      </c>
      <c r="I6" s="34" t="str">
        <f t="shared" si="3"/>
        <v>法適用</v>
      </c>
      <c r="J6" s="34" t="str">
        <f t="shared" si="3"/>
        <v>水道事業</v>
      </c>
      <c r="K6" s="34" t="str">
        <f t="shared" si="3"/>
        <v>末端給水事業</v>
      </c>
      <c r="L6" s="34" t="str">
        <f t="shared" si="3"/>
        <v>A6</v>
      </c>
      <c r="M6" s="34">
        <f t="shared" si="3"/>
        <v>0</v>
      </c>
      <c r="N6" s="35" t="str">
        <f t="shared" si="3"/>
        <v>-</v>
      </c>
      <c r="O6" s="35">
        <f t="shared" si="3"/>
        <v>63.71</v>
      </c>
      <c r="P6" s="35">
        <f t="shared" si="3"/>
        <v>76.91</v>
      </c>
      <c r="Q6" s="35">
        <f t="shared" si="3"/>
        <v>3830</v>
      </c>
      <c r="R6" s="35">
        <f t="shared" si="3"/>
        <v>22570</v>
      </c>
      <c r="S6" s="35">
        <f t="shared" si="3"/>
        <v>238.99</v>
      </c>
      <c r="T6" s="35">
        <f t="shared" si="3"/>
        <v>94.44</v>
      </c>
      <c r="U6" s="35">
        <f t="shared" si="3"/>
        <v>17189</v>
      </c>
      <c r="V6" s="35">
        <f t="shared" si="3"/>
        <v>27.17</v>
      </c>
      <c r="W6" s="35">
        <f t="shared" si="3"/>
        <v>632.65</v>
      </c>
      <c r="X6" s="36">
        <f>IF(X7="",NA(),X7)</f>
        <v>100.9</v>
      </c>
      <c r="Y6" s="36">
        <f t="shared" ref="Y6:AG6" si="4">IF(Y7="",NA(),Y7)</f>
        <v>101.98</v>
      </c>
      <c r="Z6" s="36">
        <f t="shared" si="4"/>
        <v>100.46</v>
      </c>
      <c r="AA6" s="36">
        <f t="shared" si="4"/>
        <v>101.52</v>
      </c>
      <c r="AB6" s="36">
        <f t="shared" si="4"/>
        <v>101.81</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1061.6099999999999</v>
      </c>
      <c r="AU6" s="36">
        <f t="shared" ref="AU6:BC6" si="6">IF(AU7="",NA(),AU7)</f>
        <v>1384.32</v>
      </c>
      <c r="AV6" s="36">
        <f t="shared" si="6"/>
        <v>240.91</v>
      </c>
      <c r="AW6" s="36">
        <f t="shared" si="6"/>
        <v>253.09</v>
      </c>
      <c r="AX6" s="36">
        <f t="shared" si="6"/>
        <v>329.49</v>
      </c>
      <c r="AY6" s="36">
        <f t="shared" si="6"/>
        <v>915.5</v>
      </c>
      <c r="AZ6" s="36">
        <f t="shared" si="6"/>
        <v>963.24</v>
      </c>
      <c r="BA6" s="36">
        <f t="shared" si="6"/>
        <v>381.53</v>
      </c>
      <c r="BB6" s="36">
        <f t="shared" si="6"/>
        <v>391.54</v>
      </c>
      <c r="BC6" s="36">
        <f t="shared" si="6"/>
        <v>384.34</v>
      </c>
      <c r="BD6" s="35" t="str">
        <f>IF(BD7="","",IF(BD7="-","【-】","【"&amp;SUBSTITUTE(TEXT(BD7,"#,##0.00"),"-","△")&amp;"】"))</f>
        <v>【262.87】</v>
      </c>
      <c r="BE6" s="36">
        <f>IF(BE7="",NA(),BE7)</f>
        <v>627.76</v>
      </c>
      <c r="BF6" s="36">
        <f t="shared" ref="BF6:BN6" si="7">IF(BF7="",NA(),BF7)</f>
        <v>611.13</v>
      </c>
      <c r="BG6" s="36">
        <f t="shared" si="7"/>
        <v>596.44000000000005</v>
      </c>
      <c r="BH6" s="36">
        <f t="shared" si="7"/>
        <v>589.02</v>
      </c>
      <c r="BI6" s="36">
        <f t="shared" si="7"/>
        <v>524.79</v>
      </c>
      <c r="BJ6" s="36">
        <f t="shared" si="7"/>
        <v>404.78</v>
      </c>
      <c r="BK6" s="36">
        <f t="shared" si="7"/>
        <v>400.38</v>
      </c>
      <c r="BL6" s="36">
        <f t="shared" si="7"/>
        <v>393.27</v>
      </c>
      <c r="BM6" s="36">
        <f t="shared" si="7"/>
        <v>386.97</v>
      </c>
      <c r="BN6" s="36">
        <f t="shared" si="7"/>
        <v>380.58</v>
      </c>
      <c r="BO6" s="35" t="str">
        <f>IF(BO7="","",IF(BO7="-","【-】","【"&amp;SUBSTITUTE(TEXT(BO7,"#,##0.00"),"-","△")&amp;"】"))</f>
        <v>【270.87】</v>
      </c>
      <c r="BP6" s="36">
        <f>IF(BP7="",NA(),BP7)</f>
        <v>81.86</v>
      </c>
      <c r="BQ6" s="36">
        <f t="shared" ref="BQ6:BY6" si="8">IF(BQ7="",NA(),BQ7)</f>
        <v>77.83</v>
      </c>
      <c r="BR6" s="36">
        <f t="shared" si="8"/>
        <v>75.7</v>
      </c>
      <c r="BS6" s="36">
        <f t="shared" si="8"/>
        <v>75.900000000000006</v>
      </c>
      <c r="BT6" s="36">
        <f t="shared" si="8"/>
        <v>88.46</v>
      </c>
      <c r="BU6" s="36">
        <f t="shared" si="8"/>
        <v>98.07</v>
      </c>
      <c r="BV6" s="36">
        <f t="shared" si="8"/>
        <v>96.56</v>
      </c>
      <c r="BW6" s="36">
        <f t="shared" si="8"/>
        <v>100.47</v>
      </c>
      <c r="BX6" s="36">
        <f t="shared" si="8"/>
        <v>101.72</v>
      </c>
      <c r="BY6" s="36">
        <f t="shared" si="8"/>
        <v>102.38</v>
      </c>
      <c r="BZ6" s="35" t="str">
        <f>IF(BZ7="","",IF(BZ7="-","【-】","【"&amp;SUBSTITUTE(TEXT(BZ7,"#,##0.00"),"-","△")&amp;"】"))</f>
        <v>【105.59】</v>
      </c>
      <c r="CA6" s="36">
        <f>IF(CA7="",NA(),CA7)</f>
        <v>207.26</v>
      </c>
      <c r="CB6" s="36">
        <f t="shared" ref="CB6:CJ6" si="9">IF(CB7="",NA(),CB7)</f>
        <v>217.95</v>
      </c>
      <c r="CC6" s="36">
        <f t="shared" si="9"/>
        <v>224.84</v>
      </c>
      <c r="CD6" s="36">
        <f t="shared" si="9"/>
        <v>224.34</v>
      </c>
      <c r="CE6" s="36">
        <f t="shared" si="9"/>
        <v>216.37</v>
      </c>
      <c r="CF6" s="36">
        <f t="shared" si="9"/>
        <v>172.26</v>
      </c>
      <c r="CG6" s="36">
        <f t="shared" si="9"/>
        <v>177.14</v>
      </c>
      <c r="CH6" s="36">
        <f t="shared" si="9"/>
        <v>169.82</v>
      </c>
      <c r="CI6" s="36">
        <f t="shared" si="9"/>
        <v>168.2</v>
      </c>
      <c r="CJ6" s="36">
        <f t="shared" si="9"/>
        <v>168.67</v>
      </c>
      <c r="CK6" s="35" t="str">
        <f>IF(CK7="","",IF(CK7="-","【-】","【"&amp;SUBSTITUTE(TEXT(CK7,"#,##0.00"),"-","△")&amp;"】"))</f>
        <v>【163.27】</v>
      </c>
      <c r="CL6" s="36">
        <f>IF(CL7="",NA(),CL7)</f>
        <v>56.51</v>
      </c>
      <c r="CM6" s="36">
        <f t="shared" ref="CM6:CU6" si="10">IF(CM7="",NA(),CM7)</f>
        <v>55.6</v>
      </c>
      <c r="CN6" s="36">
        <f t="shared" si="10"/>
        <v>52.87</v>
      </c>
      <c r="CO6" s="36">
        <f t="shared" si="10"/>
        <v>51.37</v>
      </c>
      <c r="CP6" s="36">
        <f t="shared" si="10"/>
        <v>50.6</v>
      </c>
      <c r="CQ6" s="36">
        <f t="shared" si="10"/>
        <v>55.68</v>
      </c>
      <c r="CR6" s="36">
        <f t="shared" si="10"/>
        <v>55.64</v>
      </c>
      <c r="CS6" s="36">
        <f t="shared" si="10"/>
        <v>55.13</v>
      </c>
      <c r="CT6" s="36">
        <f t="shared" si="10"/>
        <v>54.77</v>
      </c>
      <c r="CU6" s="36">
        <f t="shared" si="10"/>
        <v>54.92</v>
      </c>
      <c r="CV6" s="35" t="str">
        <f>IF(CV7="","",IF(CV7="-","【-】","【"&amp;SUBSTITUTE(TEXT(CV7,"#,##0.00"),"-","△")&amp;"】"))</f>
        <v>【59.94】</v>
      </c>
      <c r="CW6" s="36">
        <f>IF(CW7="",NA(),CW7)</f>
        <v>72.73</v>
      </c>
      <c r="CX6" s="36">
        <f t="shared" ref="CX6:DF6" si="11">IF(CX7="",NA(),CX7)</f>
        <v>73.2</v>
      </c>
      <c r="CY6" s="36">
        <f t="shared" si="11"/>
        <v>74.08</v>
      </c>
      <c r="CZ6" s="36">
        <f t="shared" si="11"/>
        <v>74.19</v>
      </c>
      <c r="DA6" s="36">
        <f t="shared" si="11"/>
        <v>74.099999999999994</v>
      </c>
      <c r="DB6" s="36">
        <f t="shared" si="11"/>
        <v>83.18</v>
      </c>
      <c r="DC6" s="36">
        <f t="shared" si="11"/>
        <v>83.09</v>
      </c>
      <c r="DD6" s="36">
        <f t="shared" si="11"/>
        <v>83</v>
      </c>
      <c r="DE6" s="36">
        <f t="shared" si="11"/>
        <v>82.89</v>
      </c>
      <c r="DF6" s="36">
        <f t="shared" si="11"/>
        <v>82.66</v>
      </c>
      <c r="DG6" s="35" t="str">
        <f>IF(DG7="","",IF(DG7="-","【-】","【"&amp;SUBSTITUTE(TEXT(DG7,"#,##0.00"),"-","△")&amp;"】"))</f>
        <v>【90.22】</v>
      </c>
      <c r="DH6" s="36">
        <f>IF(DH7="",NA(),DH7)</f>
        <v>35.729999999999997</v>
      </c>
      <c r="DI6" s="36">
        <f t="shared" ref="DI6:DQ6" si="12">IF(DI7="",NA(),DI7)</f>
        <v>37.130000000000003</v>
      </c>
      <c r="DJ6" s="36">
        <f t="shared" si="12"/>
        <v>44.97</v>
      </c>
      <c r="DK6" s="36">
        <f t="shared" si="12"/>
        <v>47.09</v>
      </c>
      <c r="DL6" s="36">
        <f t="shared" si="12"/>
        <v>48.86</v>
      </c>
      <c r="DM6" s="36">
        <f t="shared" si="12"/>
        <v>38.07</v>
      </c>
      <c r="DN6" s="36">
        <f t="shared" si="12"/>
        <v>39.06</v>
      </c>
      <c r="DO6" s="36">
        <f t="shared" si="12"/>
        <v>46.66</v>
      </c>
      <c r="DP6" s="36">
        <f t="shared" si="12"/>
        <v>47.46</v>
      </c>
      <c r="DQ6" s="36">
        <f t="shared" si="12"/>
        <v>48.49</v>
      </c>
      <c r="DR6" s="35" t="str">
        <f>IF(DR7="","",IF(DR7="-","【-】","【"&amp;SUBSTITUTE(TEXT(DR7,"#,##0.00"),"-","△")&amp;"】"))</f>
        <v>【47.91】</v>
      </c>
      <c r="DS6" s="36">
        <f>IF(DS7="",NA(),DS7)</f>
        <v>5.56</v>
      </c>
      <c r="DT6" s="36">
        <f t="shared" ref="DT6:EB6" si="13">IF(DT7="",NA(),DT7)</f>
        <v>7.44</v>
      </c>
      <c r="DU6" s="36">
        <f t="shared" si="13"/>
        <v>7.5</v>
      </c>
      <c r="DV6" s="36">
        <f t="shared" si="13"/>
        <v>8.16</v>
      </c>
      <c r="DW6" s="36">
        <f t="shared" si="13"/>
        <v>8.51</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1.1299999999999999</v>
      </c>
      <c r="EE6" s="36">
        <f t="shared" ref="EE6:EM6" si="14">IF(EE7="",NA(),EE7)</f>
        <v>1.5</v>
      </c>
      <c r="EF6" s="36">
        <f t="shared" si="14"/>
        <v>0.98</v>
      </c>
      <c r="EG6" s="36">
        <f t="shared" si="14"/>
        <v>0.62</v>
      </c>
      <c r="EH6" s="36">
        <f t="shared" si="14"/>
        <v>1.47</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385069</v>
      </c>
      <c r="D7" s="38">
        <v>46</v>
      </c>
      <c r="E7" s="38">
        <v>1</v>
      </c>
      <c r="F7" s="38">
        <v>0</v>
      </c>
      <c r="G7" s="38">
        <v>1</v>
      </c>
      <c r="H7" s="38" t="s">
        <v>105</v>
      </c>
      <c r="I7" s="38" t="s">
        <v>106</v>
      </c>
      <c r="J7" s="38" t="s">
        <v>107</v>
      </c>
      <c r="K7" s="38" t="s">
        <v>108</v>
      </c>
      <c r="L7" s="38" t="s">
        <v>109</v>
      </c>
      <c r="M7" s="38"/>
      <c r="N7" s="39" t="s">
        <v>110</v>
      </c>
      <c r="O7" s="39">
        <v>63.71</v>
      </c>
      <c r="P7" s="39">
        <v>76.91</v>
      </c>
      <c r="Q7" s="39">
        <v>3830</v>
      </c>
      <c r="R7" s="39">
        <v>22570</v>
      </c>
      <c r="S7" s="39">
        <v>238.99</v>
      </c>
      <c r="T7" s="39">
        <v>94.44</v>
      </c>
      <c r="U7" s="39">
        <v>17189</v>
      </c>
      <c r="V7" s="39">
        <v>27.17</v>
      </c>
      <c r="W7" s="39">
        <v>632.65</v>
      </c>
      <c r="X7" s="39">
        <v>100.9</v>
      </c>
      <c r="Y7" s="39">
        <v>101.98</v>
      </c>
      <c r="Z7" s="39">
        <v>100.46</v>
      </c>
      <c r="AA7" s="39">
        <v>101.52</v>
      </c>
      <c r="AB7" s="39">
        <v>101.81</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1061.6099999999999</v>
      </c>
      <c r="AU7" s="39">
        <v>1384.32</v>
      </c>
      <c r="AV7" s="39">
        <v>240.91</v>
      </c>
      <c r="AW7" s="39">
        <v>253.09</v>
      </c>
      <c r="AX7" s="39">
        <v>329.49</v>
      </c>
      <c r="AY7" s="39">
        <v>915.5</v>
      </c>
      <c r="AZ7" s="39">
        <v>963.24</v>
      </c>
      <c r="BA7" s="39">
        <v>381.53</v>
      </c>
      <c r="BB7" s="39">
        <v>391.54</v>
      </c>
      <c r="BC7" s="39">
        <v>384.34</v>
      </c>
      <c r="BD7" s="39">
        <v>262.87</v>
      </c>
      <c r="BE7" s="39">
        <v>627.76</v>
      </c>
      <c r="BF7" s="39">
        <v>611.13</v>
      </c>
      <c r="BG7" s="39">
        <v>596.44000000000005</v>
      </c>
      <c r="BH7" s="39">
        <v>589.02</v>
      </c>
      <c r="BI7" s="39">
        <v>524.79</v>
      </c>
      <c r="BJ7" s="39">
        <v>404.78</v>
      </c>
      <c r="BK7" s="39">
        <v>400.38</v>
      </c>
      <c r="BL7" s="39">
        <v>393.27</v>
      </c>
      <c r="BM7" s="39">
        <v>386.97</v>
      </c>
      <c r="BN7" s="39">
        <v>380.58</v>
      </c>
      <c r="BO7" s="39">
        <v>270.87</v>
      </c>
      <c r="BP7" s="39">
        <v>81.86</v>
      </c>
      <c r="BQ7" s="39">
        <v>77.83</v>
      </c>
      <c r="BR7" s="39">
        <v>75.7</v>
      </c>
      <c r="BS7" s="39">
        <v>75.900000000000006</v>
      </c>
      <c r="BT7" s="39">
        <v>88.46</v>
      </c>
      <c r="BU7" s="39">
        <v>98.07</v>
      </c>
      <c r="BV7" s="39">
        <v>96.56</v>
      </c>
      <c r="BW7" s="39">
        <v>100.47</v>
      </c>
      <c r="BX7" s="39">
        <v>101.72</v>
      </c>
      <c r="BY7" s="39">
        <v>102.38</v>
      </c>
      <c r="BZ7" s="39">
        <v>105.59</v>
      </c>
      <c r="CA7" s="39">
        <v>207.26</v>
      </c>
      <c r="CB7" s="39">
        <v>217.95</v>
      </c>
      <c r="CC7" s="39">
        <v>224.84</v>
      </c>
      <c r="CD7" s="39">
        <v>224.34</v>
      </c>
      <c r="CE7" s="39">
        <v>216.37</v>
      </c>
      <c r="CF7" s="39">
        <v>172.26</v>
      </c>
      <c r="CG7" s="39">
        <v>177.14</v>
      </c>
      <c r="CH7" s="39">
        <v>169.82</v>
      </c>
      <c r="CI7" s="39">
        <v>168.2</v>
      </c>
      <c r="CJ7" s="39">
        <v>168.67</v>
      </c>
      <c r="CK7" s="39">
        <v>163.27000000000001</v>
      </c>
      <c r="CL7" s="39">
        <v>56.51</v>
      </c>
      <c r="CM7" s="39">
        <v>55.6</v>
      </c>
      <c r="CN7" s="39">
        <v>52.87</v>
      </c>
      <c r="CO7" s="39">
        <v>51.37</v>
      </c>
      <c r="CP7" s="39">
        <v>50.6</v>
      </c>
      <c r="CQ7" s="39">
        <v>55.68</v>
      </c>
      <c r="CR7" s="39">
        <v>55.64</v>
      </c>
      <c r="CS7" s="39">
        <v>55.13</v>
      </c>
      <c r="CT7" s="39">
        <v>54.77</v>
      </c>
      <c r="CU7" s="39">
        <v>54.92</v>
      </c>
      <c r="CV7" s="39">
        <v>59.94</v>
      </c>
      <c r="CW7" s="39">
        <v>72.73</v>
      </c>
      <c r="CX7" s="39">
        <v>73.2</v>
      </c>
      <c r="CY7" s="39">
        <v>74.08</v>
      </c>
      <c r="CZ7" s="39">
        <v>74.19</v>
      </c>
      <c r="DA7" s="39">
        <v>74.099999999999994</v>
      </c>
      <c r="DB7" s="39">
        <v>83.18</v>
      </c>
      <c r="DC7" s="39">
        <v>83.09</v>
      </c>
      <c r="DD7" s="39">
        <v>83</v>
      </c>
      <c r="DE7" s="39">
        <v>82.89</v>
      </c>
      <c r="DF7" s="39">
        <v>82.66</v>
      </c>
      <c r="DG7" s="39">
        <v>90.22</v>
      </c>
      <c r="DH7" s="39">
        <v>35.729999999999997</v>
      </c>
      <c r="DI7" s="39">
        <v>37.130000000000003</v>
      </c>
      <c r="DJ7" s="39">
        <v>44.97</v>
      </c>
      <c r="DK7" s="39">
        <v>47.09</v>
      </c>
      <c r="DL7" s="39">
        <v>48.86</v>
      </c>
      <c r="DM7" s="39">
        <v>38.07</v>
      </c>
      <c r="DN7" s="39">
        <v>39.06</v>
      </c>
      <c r="DO7" s="39">
        <v>46.66</v>
      </c>
      <c r="DP7" s="39">
        <v>47.46</v>
      </c>
      <c r="DQ7" s="39">
        <v>48.49</v>
      </c>
      <c r="DR7" s="39">
        <v>47.91</v>
      </c>
      <c r="DS7" s="39">
        <v>5.56</v>
      </c>
      <c r="DT7" s="39">
        <v>7.44</v>
      </c>
      <c r="DU7" s="39">
        <v>7.5</v>
      </c>
      <c r="DV7" s="39">
        <v>8.16</v>
      </c>
      <c r="DW7" s="39">
        <v>8.51</v>
      </c>
      <c r="DX7" s="39">
        <v>7.73</v>
      </c>
      <c r="DY7" s="39">
        <v>8.8699999999999992</v>
      </c>
      <c r="DZ7" s="39">
        <v>9.85</v>
      </c>
      <c r="EA7" s="39">
        <v>9.7100000000000009</v>
      </c>
      <c r="EB7" s="39">
        <v>12.79</v>
      </c>
      <c r="EC7" s="39">
        <v>15</v>
      </c>
      <c r="ED7" s="39">
        <v>1.1299999999999999</v>
      </c>
      <c r="EE7" s="39">
        <v>1.5</v>
      </c>
      <c r="EF7" s="39">
        <v>0.98</v>
      </c>
      <c r="EG7" s="39">
        <v>0.62</v>
      </c>
      <c r="EH7" s="39">
        <v>1.47</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2018-02-22T01:40:46Z</cp:lastPrinted>
  <dcterms:created xsi:type="dcterms:W3CDTF">2017-12-25T01:35:47Z</dcterms:created>
  <dcterms:modified xsi:type="dcterms:W3CDTF">2018-02-22T01:42:51Z</dcterms:modified>
  <cp:category/>
</cp:coreProperties>
</file>