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AQ10" i="4"/>
  <c r="B10" i="4"/>
  <c r="LJ8" i="4"/>
  <c r="JQ8" i="4"/>
  <c r="HX8" i="4"/>
  <c r="DU8" i="4"/>
  <c r="CF8" i="4"/>
  <c r="AQ8" i="4"/>
  <c r="B8" i="4"/>
  <c r="B6" i="4"/>
  <c r="MI76" i="4" l="1"/>
  <c r="HJ51" i="4"/>
  <c r="MA30" i="4"/>
  <c r="BZ76" i="4"/>
  <c r="IT76" i="4"/>
  <c r="CS51" i="4"/>
  <c r="HJ30" i="4"/>
  <c r="MA51" i="4"/>
  <c r="CS30" i="4"/>
  <c r="C11" i="5"/>
  <c r="D11" i="5"/>
  <c r="E11" i="5"/>
  <c r="B11" i="5"/>
  <c r="BK76" i="4" l="1"/>
  <c r="LH51" i="4"/>
  <c r="BZ51" i="4"/>
  <c r="GQ30" i="4"/>
  <c r="LT76" i="4"/>
  <c r="GQ51" i="4"/>
  <c r="LH30" i="4"/>
  <c r="IE76" i="4"/>
  <c r="BZ30" i="4"/>
  <c r="FX30" i="4"/>
  <c r="BG30" i="4"/>
  <c r="BG51" i="4"/>
  <c r="AV76" i="4"/>
  <c r="KO51" i="4"/>
  <c r="FX51" i="4"/>
  <c r="KO30" i="4"/>
  <c r="HP76" i="4"/>
  <c r="LE76" i="4"/>
  <c r="KP76" i="4"/>
  <c r="HA76" i="4"/>
  <c r="AN51" i="4"/>
  <c r="FE30" i="4"/>
  <c r="AG76" i="4"/>
  <c r="JV30" i="4"/>
  <c r="AN30" i="4"/>
  <c r="JV51" i="4"/>
  <c r="FE51" i="4"/>
  <c r="R76" i="4"/>
  <c r="JC51" i="4"/>
  <c r="KA76" i="4"/>
  <c r="EL51" i="4"/>
  <c r="JC30" i="4"/>
  <c r="EL30" i="4"/>
  <c r="GL76" i="4"/>
  <c r="U51" i="4"/>
  <c r="U30" i="4"/>
</calcChain>
</file>

<file path=xl/sharedStrings.xml><?xml version="1.0" encoding="utf-8"?>
<sst xmlns="http://schemas.openxmlformats.org/spreadsheetml/2006/main" count="286" uniqueCount="137">
  <si>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</si>
  <si>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</si>
  <si>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</si>
  <si>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</si>
  <si>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</si>
  <si>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</si>
  <si>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</si>
  <si>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</si>
  <si>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</si>
  <si>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</si>
  <si>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</si>
  <si>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</si>
  <si>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</si>
  <si>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</si>
  <si>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</si>
  <si>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</si>
  <si>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</si>
  <si>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</si>
  <si>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</si>
  <si>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</si>
  <si>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</si>
  <si>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</si>
  <si>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</si>
  <si>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</si>
  <si>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</si>
  <si>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</si>
  <si>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</si>
  <si>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</si>
  <si>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</si>
  <si>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</si>
  <si>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</si>
  <si>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</si>
  <si>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</si>
  <si>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</si>
  <si>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</si>
  <si>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</si>
  <si>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</si>
  <si>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</si>
  <si>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</si>
  <si>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</si>
  <si>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</si>
  <si>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</si>
  <si>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</si>
  <si>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</si>
  <si>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</si>
  <si>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</si>
  <si>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</si>
  <si>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</si>
  <si>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</si>
  <si>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</si>
  <si>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</si>
  <si>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</si>
  <si>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</si>
  <si>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</si>
  <si>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</si>
  <si>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</si>
  <si>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</si>
  <si>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</si>
  <si>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</si>
  <si>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</si>
  <si>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</si>
  <si>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</si>
  <si>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</si>
  <si>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</si>
  <si>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</si>
  <si>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</si>
  <si>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</si>
  <si>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</si>
  <si>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</si>
  <si>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</si>
  <si>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</si>
  <si>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</si>
  <si>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</si>
  <si>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</si>
  <si>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</si>
  <si>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</si>
  <si>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</si>
  <si>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</si>
  <si>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</si>
  <si>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</si>
  <si>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</si>
  <si>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</si>
  <si>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</si>
  <si>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</si>
  <si>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</si>
  <si>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</si>
  <si>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</si>
  <si>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</si>
  <si>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</si>
  <si>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</si>
  <si>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</si>
  <si>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</si>
  <si>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</si>
  <si>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</si>
  <si>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</si>
  <si>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</si>
  <si>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</si>
  <si>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</si>
  <si>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</si>
  <si>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</si>
  <si>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</si>
  <si>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</si>
  <si>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</si>
  <si>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</si>
  <si>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</si>
  <si>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</si>
  <si>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</si>
  <si>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</si>
  <si>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</si>
  <si>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</si>
  <si>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</si>
  <si>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</si>
  <si>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</si>
  <si>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</si>
  <si>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</si>
  <si>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愛媛県　八幡浜市</t>
  </si>
  <si>
    <t>新町角駐車場</t>
  </si>
  <si>
    <t>法非適用</t>
  </si>
  <si>
    <t>駐車場整備事業</t>
  </si>
  <si>
    <t>-</t>
  </si>
  <si>
    <t>Ａ３Ｂ１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</si>
  <si>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</si>
  <si>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</si>
  <si>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</si>
  <si>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</si>
  <si>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</si>
  <si>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</si>
  <si>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</si>
  <si>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</si>
  <si>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</si>
  <si>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</si>
  <si>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</si>
  <si>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</si>
  <si>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①収益的収支比率
比率が減少傾向にあるのは、既発債償還金について、平成２５年度まで利子のみの支払いであったのが、平成２６年度から元金の償還が開始され、金額が増加したためである。収入は増加傾向にある。　
④売上高ＧＯＰ比率
⑤ＥＢＩＴＤＡ
売上高ＧＯＰ比率が、類似施設平均値を上回っているため、利益率は高い。数値も安定している。ＥＢＩＴＤＡが、平均値を下回っているのは、収容台数が９台と、小規模な駐車場であり、利益そのものの額が小さいことが原因として挙げられる。</t>
    <phoneticPr fontId="6"/>
  </si>
  <si>
    <t>⑪稼働率
若干減少傾向にはあるものの、８市営駐車場の中で最も稼働率が高く、類似施設平均値を上回っている。中心市街地に位置し、駐車後１５分は無料のため、回転率が良いのではないかと考える。</t>
    <phoneticPr fontId="6"/>
  </si>
  <si>
    <t>既発債償還金の支出により、収益的収支比率は１００％以下となっているが、平成２３年に整備され、その後収入は増加傾向にある。稼働率も８市営駐車場の中で最も高く、営業に関する収益性を表す指標である、売上高ＧＯＰ比率も、平均以上を維持している。</t>
    <phoneticPr fontId="6"/>
  </si>
  <si>
    <t>⑧設備投資見込額
フラップ式の駐車場であるが、車両ナンバーを認識する機器の導入を検討しているため、その経費を計上している。
⑩企業債残高対料金収入比率
平均値を大きく上回ってはいるが、新たな借入もなく、料金収入も増加傾向にあるため、比率は減少傾向にある。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</si>
</sst>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217.5</c:v>
                </c:pt>
                <c:pt idx="1">
                  <c:v>251.8</c:v>
                </c:pt>
                <c:pt idx="2">
                  <c:v>127.5</c:v>
                </c:pt>
                <c:pt idx="3">
                  <c:v>71.2</c:v>
                </c:pt>
                <c:pt idx="4">
                  <c:v>63.7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12768"/>
        <c:axId val="110114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2768"/>
        <c:axId val="110114688"/>
      </c:lineChart>
      <c:dateAx>
        <c:axId val="110112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114688"/>
        <c:crosses val="autoZero"/>
        <c:auto val="1"/>
        <c:lblOffset val="100"/>
        <c:baseTimeUnit val="years"/>
      </c:dateAx>
      <c:valAx>
        <c:axId val="110114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0112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1546.1</c:v>
                </c:pt>
                <c:pt idx="1">
                  <c:v>1369.3</c:v>
                </c:pt>
                <c:pt idx="2">
                  <c:v>1433</c:v>
                </c:pt>
                <c:pt idx="3">
                  <c:v>1173</c:v>
                </c:pt>
                <c:pt idx="4">
                  <c:v>1192.3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67040"/>
        <c:axId val="39368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67040"/>
        <c:axId val="39368960"/>
      </c:lineChart>
      <c:dateAx>
        <c:axId val="39367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368960"/>
        <c:crosses val="autoZero"/>
        <c:auto val="1"/>
        <c:lblOffset val="100"/>
        <c:baseTimeUnit val="years"/>
      </c:dateAx>
      <c:valAx>
        <c:axId val="39368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367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5328"/>
        <c:axId val="39397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95328"/>
        <c:axId val="39397248"/>
      </c:lineChart>
      <c:dateAx>
        <c:axId val="39395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397248"/>
        <c:crosses val="autoZero"/>
        <c:auto val="1"/>
        <c:lblOffset val="100"/>
        <c:baseTimeUnit val="years"/>
      </c:dateAx>
      <c:valAx>
        <c:axId val="39397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395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19264"/>
        <c:axId val="3943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19264"/>
        <c:axId val="39437824"/>
      </c:lineChart>
      <c:dateAx>
        <c:axId val="3941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37824"/>
        <c:crosses val="autoZero"/>
        <c:auto val="1"/>
        <c:lblOffset val="100"/>
        <c:baseTimeUnit val="years"/>
      </c:dateAx>
      <c:valAx>
        <c:axId val="39437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419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47552"/>
        <c:axId val="42472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47552"/>
        <c:axId val="42472576"/>
      </c:lineChart>
      <c:dateAx>
        <c:axId val="39447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472576"/>
        <c:crosses val="autoZero"/>
        <c:auto val="1"/>
        <c:lblOffset val="100"/>
        <c:baseTimeUnit val="years"/>
      </c:dateAx>
      <c:valAx>
        <c:axId val="42472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447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97696"/>
        <c:axId val="42803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7696"/>
        <c:axId val="42803968"/>
      </c:lineChart>
      <c:dateAx>
        <c:axId val="4279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803968"/>
        <c:crosses val="autoZero"/>
        <c:auto val="1"/>
        <c:lblOffset val="100"/>
        <c:baseTimeUnit val="years"/>
      </c:dateAx>
      <c:valAx>
        <c:axId val="42803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797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533.29999999999995</c:v>
                </c:pt>
                <c:pt idx="1">
                  <c:v>566.70000000000005</c:v>
                </c:pt>
                <c:pt idx="2">
                  <c:v>511.1</c:v>
                </c:pt>
                <c:pt idx="3">
                  <c:v>500</c:v>
                </c:pt>
                <c:pt idx="4">
                  <c:v>477.8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21888"/>
        <c:axId val="42824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1888"/>
        <c:axId val="42824064"/>
      </c:lineChart>
      <c:dateAx>
        <c:axId val="42821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824064"/>
        <c:crosses val="autoZero"/>
        <c:auto val="1"/>
        <c:lblOffset val="100"/>
        <c:baseTimeUnit val="years"/>
      </c:dateAx>
      <c:valAx>
        <c:axId val="42824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821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71.400000000000006</c:v>
                </c:pt>
                <c:pt idx="1">
                  <c:v>76.099999999999994</c:v>
                </c:pt>
                <c:pt idx="2">
                  <c:v>76.7</c:v>
                </c:pt>
                <c:pt idx="3">
                  <c:v>79.2</c:v>
                </c:pt>
                <c:pt idx="4">
                  <c:v>76.7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54272"/>
        <c:axId val="4378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54272"/>
        <c:axId val="43782144"/>
      </c:lineChart>
      <c:dateAx>
        <c:axId val="4285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782144"/>
        <c:crosses val="autoZero"/>
        <c:auto val="1"/>
        <c:lblOffset val="100"/>
        <c:baseTimeUnit val="years"/>
      </c:dateAx>
      <c:valAx>
        <c:axId val="4378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85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1431</c:v>
                </c:pt>
                <c:pt idx="1">
                  <c:v>1722</c:v>
                </c:pt>
                <c:pt idx="2">
                  <c:v>1616</c:v>
                </c:pt>
                <c:pt idx="3">
                  <c:v>1870</c:v>
                </c:pt>
                <c:pt idx="4">
                  <c:v>1621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00064"/>
        <c:axId val="43801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00064"/>
        <c:axId val="43801984"/>
      </c:lineChart>
      <c:dateAx>
        <c:axId val="4380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01984"/>
        <c:crosses val="autoZero"/>
        <c:auto val="1"/>
        <c:lblOffset val="100"/>
        <c:baseTimeUnit val="years"/>
      </c:dateAx>
      <c:valAx>
        <c:axId val="43801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3800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D19" zoomScaleNormal="100" zoomScaleSheetLayoutView="70" workbookViewId="0">
      <selection activeCell="NB45" sqref="NB45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38" t="str">
        <f>データ!H6&amp;"　"&amp;データ!I6</f>
        <v>愛媛県八幡浜市　新町角駐車場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132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商業施設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179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その他駐車場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6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9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120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133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217.5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251.8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127.5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71.2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63.7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533.29999999999995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566.70000000000005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511.1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500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477.8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393.6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407.1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375.5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441.2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368.2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11.4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11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7.8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6.7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5.9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230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244.3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238.1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261.8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268.7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136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134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71.400000000000006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76.099999999999994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76.7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79.2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76.7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1431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1722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1616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1870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1621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105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61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40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27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29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51.9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59.2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64.5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60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52.8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6188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7011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7612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7104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7407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135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63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5119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1546.1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1369.3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1433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1173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1192.3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123.1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92.3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85.4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76.3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64.099999999999994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382043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8</v>
      </c>
      <c r="H6" s="61" t="str">
        <f>SUBSTITUTE(H8,"　","")</f>
        <v>愛媛県八幡浜市</v>
      </c>
      <c r="I6" s="61" t="str">
        <f t="shared" si="1"/>
        <v>新町角駐車場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6</v>
      </c>
      <c r="S6" s="63" t="str">
        <f t="shared" si="1"/>
        <v>商業施設</v>
      </c>
      <c r="T6" s="63" t="str">
        <f t="shared" si="1"/>
        <v>無</v>
      </c>
      <c r="U6" s="64">
        <f t="shared" si="1"/>
        <v>179</v>
      </c>
      <c r="V6" s="64">
        <f t="shared" si="1"/>
        <v>9</v>
      </c>
      <c r="W6" s="64">
        <f t="shared" si="1"/>
        <v>120</v>
      </c>
      <c r="X6" s="63" t="str">
        <f t="shared" si="1"/>
        <v>代行制</v>
      </c>
      <c r="Y6" s="65">
        <f>IF(Y8="-",NA(),Y8)</f>
        <v>217.5</v>
      </c>
      <c r="Z6" s="65">
        <f t="shared" ref="Z6:AH6" si="2">IF(Z8="-",NA(),Z8)</f>
        <v>251.8</v>
      </c>
      <c r="AA6" s="65">
        <f t="shared" si="2"/>
        <v>127.5</v>
      </c>
      <c r="AB6" s="65">
        <f t="shared" si="2"/>
        <v>71.2</v>
      </c>
      <c r="AC6" s="65">
        <f t="shared" si="2"/>
        <v>63.7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71.400000000000006</v>
      </c>
      <c r="BG6" s="65">
        <f t="shared" ref="BG6:BO6" si="5">IF(BG8="-",NA(),BG8)</f>
        <v>76.099999999999994</v>
      </c>
      <c r="BH6" s="65">
        <f t="shared" si="5"/>
        <v>76.7</v>
      </c>
      <c r="BI6" s="65">
        <f t="shared" si="5"/>
        <v>79.2</v>
      </c>
      <c r="BJ6" s="65">
        <f t="shared" si="5"/>
        <v>76.7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1431</v>
      </c>
      <c r="BR6" s="66">
        <f t="shared" ref="BR6:BZ6" si="6">IF(BR8="-",NA(),BR8)</f>
        <v>1722</v>
      </c>
      <c r="BS6" s="66">
        <f t="shared" si="6"/>
        <v>1616</v>
      </c>
      <c r="BT6" s="66">
        <f t="shared" si="6"/>
        <v>1870</v>
      </c>
      <c r="BU6" s="66">
        <f t="shared" si="6"/>
        <v>1621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63</v>
      </c>
      <c r="CN6" s="64">
        <f t="shared" si="7"/>
        <v>5119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111</v>
      </c>
      <c r="CZ6" s="65">
        <f>IF(CZ8="-",NA(),CZ8)</f>
        <v>1546.1</v>
      </c>
      <c r="DA6" s="65">
        <f t="shared" ref="DA6:DI6" si="8">IF(DA8="-",NA(),DA8)</f>
        <v>1369.3</v>
      </c>
      <c r="DB6" s="65">
        <f t="shared" si="8"/>
        <v>1433</v>
      </c>
      <c r="DC6" s="65">
        <f t="shared" si="8"/>
        <v>1173</v>
      </c>
      <c r="DD6" s="65">
        <f t="shared" si="8"/>
        <v>1192.3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533.29999999999995</v>
      </c>
      <c r="DL6" s="65">
        <f t="shared" ref="DL6:DT6" si="9">IF(DL8="-",NA(),DL8)</f>
        <v>566.70000000000005</v>
      </c>
      <c r="DM6" s="65">
        <f t="shared" si="9"/>
        <v>511.1</v>
      </c>
      <c r="DN6" s="65">
        <f t="shared" si="9"/>
        <v>500</v>
      </c>
      <c r="DO6" s="65">
        <f t="shared" si="9"/>
        <v>477.8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112</v>
      </c>
      <c r="B7" s="61">
        <f t="shared" ref="B7:X7" si="10">B8</f>
        <v>2016</v>
      </c>
      <c r="C7" s="61">
        <f t="shared" si="10"/>
        <v>382043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8</v>
      </c>
      <c r="H7" s="61" t="str">
        <f t="shared" si="10"/>
        <v>愛媛県　八幡浜市</v>
      </c>
      <c r="I7" s="61" t="str">
        <f t="shared" si="10"/>
        <v>新町角駐車場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6</v>
      </c>
      <c r="S7" s="63" t="str">
        <f t="shared" si="10"/>
        <v>商業施設</v>
      </c>
      <c r="T7" s="63" t="str">
        <f t="shared" si="10"/>
        <v>無</v>
      </c>
      <c r="U7" s="64">
        <f t="shared" si="10"/>
        <v>179</v>
      </c>
      <c r="V7" s="64">
        <f t="shared" si="10"/>
        <v>9</v>
      </c>
      <c r="W7" s="64">
        <f t="shared" si="10"/>
        <v>120</v>
      </c>
      <c r="X7" s="63" t="str">
        <f t="shared" si="10"/>
        <v>代行制</v>
      </c>
      <c r="Y7" s="65">
        <f>Y8</f>
        <v>217.5</v>
      </c>
      <c r="Z7" s="65">
        <f t="shared" ref="Z7:AH7" si="11">Z8</f>
        <v>251.8</v>
      </c>
      <c r="AA7" s="65">
        <f t="shared" si="11"/>
        <v>127.5</v>
      </c>
      <c r="AB7" s="65">
        <f t="shared" si="11"/>
        <v>71.2</v>
      </c>
      <c r="AC7" s="65">
        <f t="shared" si="11"/>
        <v>63.7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71.400000000000006</v>
      </c>
      <c r="BG7" s="65">
        <f t="shared" ref="BG7:BO7" si="14">BG8</f>
        <v>76.099999999999994</v>
      </c>
      <c r="BH7" s="65">
        <f t="shared" si="14"/>
        <v>76.7</v>
      </c>
      <c r="BI7" s="65">
        <f t="shared" si="14"/>
        <v>79.2</v>
      </c>
      <c r="BJ7" s="65">
        <f t="shared" si="14"/>
        <v>76.7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1431</v>
      </c>
      <c r="BR7" s="66">
        <f t="shared" ref="BR7:BZ7" si="15">BR8</f>
        <v>1722</v>
      </c>
      <c r="BS7" s="66">
        <f t="shared" si="15"/>
        <v>1616</v>
      </c>
      <c r="BT7" s="66">
        <f t="shared" si="15"/>
        <v>1870</v>
      </c>
      <c r="BU7" s="66">
        <f t="shared" si="15"/>
        <v>1621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113</v>
      </c>
      <c r="CC7" s="65" t="s">
        <v>113</v>
      </c>
      <c r="CD7" s="65" t="s">
        <v>113</v>
      </c>
      <c r="CE7" s="65" t="s">
        <v>113</v>
      </c>
      <c r="CF7" s="65" t="s">
        <v>113</v>
      </c>
      <c r="CG7" s="65" t="s">
        <v>113</v>
      </c>
      <c r="CH7" s="65" t="s">
        <v>113</v>
      </c>
      <c r="CI7" s="65" t="s">
        <v>113</v>
      </c>
      <c r="CJ7" s="65" t="s">
        <v>113</v>
      </c>
      <c r="CK7" s="65" t="s">
        <v>114</v>
      </c>
      <c r="CL7" s="62"/>
      <c r="CM7" s="64">
        <f>CM8</f>
        <v>63</v>
      </c>
      <c r="CN7" s="64">
        <f>CN8</f>
        <v>5119</v>
      </c>
      <c r="CO7" s="65" t="s">
        <v>113</v>
      </c>
      <c r="CP7" s="65" t="s">
        <v>113</v>
      </c>
      <c r="CQ7" s="65" t="s">
        <v>113</v>
      </c>
      <c r="CR7" s="65" t="s">
        <v>113</v>
      </c>
      <c r="CS7" s="65" t="s">
        <v>113</v>
      </c>
      <c r="CT7" s="65" t="s">
        <v>113</v>
      </c>
      <c r="CU7" s="65" t="s">
        <v>113</v>
      </c>
      <c r="CV7" s="65" t="s">
        <v>113</v>
      </c>
      <c r="CW7" s="65" t="s">
        <v>113</v>
      </c>
      <c r="CX7" s="65" t="s">
        <v>111</v>
      </c>
      <c r="CY7" s="62"/>
      <c r="CZ7" s="65">
        <f>CZ8</f>
        <v>1546.1</v>
      </c>
      <c r="DA7" s="65">
        <f t="shared" ref="DA7:DI7" si="16">DA8</f>
        <v>1369.3</v>
      </c>
      <c r="DB7" s="65">
        <f t="shared" si="16"/>
        <v>1433</v>
      </c>
      <c r="DC7" s="65">
        <f t="shared" si="16"/>
        <v>1173</v>
      </c>
      <c r="DD7" s="65">
        <f t="shared" si="16"/>
        <v>1192.3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533.29999999999995</v>
      </c>
      <c r="DL7" s="65">
        <f t="shared" ref="DL7:DT7" si="17">DL8</f>
        <v>566.70000000000005</v>
      </c>
      <c r="DM7" s="65">
        <f t="shared" si="17"/>
        <v>511.1</v>
      </c>
      <c r="DN7" s="65">
        <f t="shared" si="17"/>
        <v>500</v>
      </c>
      <c r="DO7" s="65">
        <f t="shared" si="17"/>
        <v>477.8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>
      <c r="A8" s="50"/>
      <c r="B8" s="68">
        <v>2016</v>
      </c>
      <c r="C8" s="68">
        <v>382043</v>
      </c>
      <c r="D8" s="68">
        <v>47</v>
      </c>
      <c r="E8" s="68">
        <v>14</v>
      </c>
      <c r="F8" s="68">
        <v>0</v>
      </c>
      <c r="G8" s="68">
        <v>8</v>
      </c>
      <c r="H8" s="68" t="s">
        <v>115</v>
      </c>
      <c r="I8" s="68" t="s">
        <v>116</v>
      </c>
      <c r="J8" s="68" t="s">
        <v>117</v>
      </c>
      <c r="K8" s="68" t="s">
        <v>118</v>
      </c>
      <c r="L8" s="68" t="s">
        <v>119</v>
      </c>
      <c r="M8" s="68" t="s">
        <v>120</v>
      </c>
      <c r="N8" s="68"/>
      <c r="O8" s="69" t="s">
        <v>121</v>
      </c>
      <c r="P8" s="70" t="s">
        <v>122</v>
      </c>
      <c r="Q8" s="70" t="s">
        <v>123</v>
      </c>
      <c r="R8" s="71">
        <v>6</v>
      </c>
      <c r="S8" s="70" t="s">
        <v>124</v>
      </c>
      <c r="T8" s="70" t="s">
        <v>125</v>
      </c>
      <c r="U8" s="71">
        <v>179</v>
      </c>
      <c r="V8" s="71">
        <v>9</v>
      </c>
      <c r="W8" s="71">
        <v>120</v>
      </c>
      <c r="X8" s="70" t="s">
        <v>126</v>
      </c>
      <c r="Y8" s="72">
        <v>217.5</v>
      </c>
      <c r="Z8" s="72">
        <v>251.8</v>
      </c>
      <c r="AA8" s="72">
        <v>127.5</v>
      </c>
      <c r="AB8" s="72">
        <v>71.2</v>
      </c>
      <c r="AC8" s="72">
        <v>63.7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71.400000000000006</v>
      </c>
      <c r="BG8" s="72">
        <v>76.099999999999994</v>
      </c>
      <c r="BH8" s="72">
        <v>76.7</v>
      </c>
      <c r="BI8" s="72">
        <v>79.2</v>
      </c>
      <c r="BJ8" s="72">
        <v>76.7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1431</v>
      </c>
      <c r="BR8" s="73">
        <v>1722</v>
      </c>
      <c r="BS8" s="73">
        <v>1616</v>
      </c>
      <c r="BT8" s="74">
        <v>1870</v>
      </c>
      <c r="BU8" s="74">
        <v>1621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119</v>
      </c>
      <c r="CC8" s="72" t="s">
        <v>119</v>
      </c>
      <c r="CD8" s="72" t="s">
        <v>119</v>
      </c>
      <c r="CE8" s="72" t="s">
        <v>119</v>
      </c>
      <c r="CF8" s="72" t="s">
        <v>119</v>
      </c>
      <c r="CG8" s="72" t="s">
        <v>119</v>
      </c>
      <c r="CH8" s="72" t="s">
        <v>119</v>
      </c>
      <c r="CI8" s="72" t="s">
        <v>119</v>
      </c>
      <c r="CJ8" s="72" t="s">
        <v>119</v>
      </c>
      <c r="CK8" s="72" t="s">
        <v>119</v>
      </c>
      <c r="CL8" s="69" t="s">
        <v>119</v>
      </c>
      <c r="CM8" s="71">
        <v>63</v>
      </c>
      <c r="CN8" s="71">
        <v>5119</v>
      </c>
      <c r="CO8" s="72" t="s">
        <v>119</v>
      </c>
      <c r="CP8" s="72" t="s">
        <v>119</v>
      </c>
      <c r="CQ8" s="72" t="s">
        <v>119</v>
      </c>
      <c r="CR8" s="72" t="s">
        <v>119</v>
      </c>
      <c r="CS8" s="72" t="s">
        <v>119</v>
      </c>
      <c r="CT8" s="72" t="s">
        <v>119</v>
      </c>
      <c r="CU8" s="72" t="s">
        <v>119</v>
      </c>
      <c r="CV8" s="72" t="s">
        <v>119</v>
      </c>
      <c r="CW8" s="72" t="s">
        <v>119</v>
      </c>
      <c r="CX8" s="72" t="s">
        <v>119</v>
      </c>
      <c r="CY8" s="69" t="s">
        <v>119</v>
      </c>
      <c r="CZ8" s="72">
        <v>1546.1</v>
      </c>
      <c r="DA8" s="72">
        <v>1369.3</v>
      </c>
      <c r="DB8" s="72">
        <v>1433</v>
      </c>
      <c r="DC8" s="72">
        <v>1173</v>
      </c>
      <c r="DD8" s="72">
        <v>1192.3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533.29999999999995</v>
      </c>
      <c r="DL8" s="72">
        <v>566.70000000000005</v>
      </c>
      <c r="DM8" s="72">
        <v>511.1</v>
      </c>
      <c r="DN8" s="72">
        <v>500</v>
      </c>
      <c r="DO8" s="72">
        <v>477.8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127</v>
      </c>
      <c r="C10" s="79" t="s">
        <v>128</v>
      </c>
      <c r="D10" s="79" t="s">
        <v>129</v>
      </c>
      <c r="E10" s="79" t="s">
        <v>130</v>
      </c>
      <c r="F10" s="79" t="s">
        <v>131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YWH1892</cp:lastModifiedBy>
  <dcterms:created xsi:type="dcterms:W3CDTF">2018-02-09T01:53:20Z</dcterms:created>
  <dcterms:modified xsi:type="dcterms:W3CDTF">2018-03-19T06:07:00Z</dcterms:modified>
  <cp:category/>
</cp:coreProperties>
</file>