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DC7" i="5"/>
  <c r="DB7" i="5"/>
  <c r="DA7" i="5"/>
  <c r="CZ7" i="5"/>
  <c r="CN7" i="5"/>
  <c r="CM7" i="5"/>
  <c r="BZ7" i="5"/>
  <c r="BY7" i="5"/>
  <c r="LH53" i="4" s="1"/>
  <c r="BX7" i="5"/>
  <c r="BW7" i="5"/>
  <c r="BV7" i="5"/>
  <c r="BU7" i="5"/>
  <c r="BT7" i="5"/>
  <c r="BS7" i="5"/>
  <c r="BR7" i="5"/>
  <c r="BQ7" i="5"/>
  <c r="BO7" i="5"/>
  <c r="BN7" i="5"/>
  <c r="BM7" i="5"/>
  <c r="BL7" i="5"/>
  <c r="FE53" i="4" s="1"/>
  <c r="BK7" i="5"/>
  <c r="BJ7" i="5"/>
  <c r="BI7" i="5"/>
  <c r="BH7" i="5"/>
  <c r="FX52" i="4" s="1"/>
  <c r="BG7" i="5"/>
  <c r="BF7" i="5"/>
  <c r="BD7" i="5"/>
  <c r="BC7" i="5"/>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AB7" i="5"/>
  <c r="AA7" i="5"/>
  <c r="Z7" i="5"/>
  <c r="Y7" i="5"/>
  <c r="X7" i="5"/>
  <c r="W7" i="5"/>
  <c r="V7" i="5"/>
  <c r="U7" i="5"/>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E52" i="4"/>
  <c r="EL52" i="4"/>
  <c r="BZ52" i="4"/>
  <c r="BG52" i="4"/>
  <c r="AN52" i="4"/>
  <c r="MA32" i="4"/>
  <c r="LH32" i="4"/>
  <c r="KO32" i="4"/>
  <c r="JC32" i="4"/>
  <c r="HJ32" i="4"/>
  <c r="GQ32" i="4"/>
  <c r="FX32" i="4"/>
  <c r="EL32" i="4"/>
  <c r="CS32" i="4"/>
  <c r="BG32" i="4"/>
  <c r="AN32" i="4"/>
  <c r="U32" i="4"/>
  <c r="MA31" i="4"/>
  <c r="LH31" i="4"/>
  <c r="KO31" i="4"/>
  <c r="JV31" i="4"/>
  <c r="JC31" i="4"/>
  <c r="HJ31" i="4"/>
  <c r="GQ31" i="4"/>
  <c r="FE31" i="4"/>
  <c r="EL31" i="4"/>
  <c r="CS31" i="4"/>
  <c r="BZ31" i="4"/>
  <c r="BG31" i="4"/>
  <c r="AN31" i="4"/>
  <c r="U31" i="4"/>
  <c r="LJ10" i="4"/>
  <c r="JQ10" i="4"/>
  <c r="HX10" i="4"/>
  <c r="DU10" i="4"/>
  <c r="AQ10" i="4"/>
  <c r="B10" i="4"/>
  <c r="LJ8" i="4"/>
  <c r="JQ8" i="4"/>
  <c r="HX8" i="4"/>
  <c r="CF8" i="4"/>
  <c r="AQ8" i="4"/>
  <c r="B8" i="4"/>
  <c r="BZ76" i="4" l="1"/>
  <c r="MA51" i="4"/>
  <c r="MI76" i="4"/>
  <c r="HJ51" i="4"/>
  <c r="MA30" i="4"/>
  <c r="CS30" i="4"/>
  <c r="IT76" i="4"/>
  <c r="CS51" i="4"/>
  <c r="HJ30" i="4"/>
  <c r="C11" i="5"/>
  <c r="D11" i="5"/>
  <c r="E11" i="5"/>
  <c r="B11" i="5"/>
  <c r="BK76" i="4" l="1"/>
  <c r="LH51" i="4"/>
  <c r="BZ51" i="4"/>
  <c r="BZ30" i="4"/>
  <c r="LT76" i="4"/>
  <c r="GQ51" i="4"/>
  <c r="LH30" i="4"/>
  <c r="GQ30" i="4"/>
  <c r="IE76" i="4"/>
  <c r="HP76" i="4"/>
  <c r="BG51" i="4"/>
  <c r="FX30" i="4"/>
  <c r="BG30" i="4"/>
  <c r="KO30" i="4"/>
  <c r="AV76" i="4"/>
  <c r="KO51" i="4"/>
  <c r="LE76" i="4"/>
  <c r="FX51" i="4"/>
  <c r="KP76" i="4"/>
  <c r="FE51" i="4"/>
  <c r="HA76" i="4"/>
  <c r="AN51" i="4"/>
  <c r="FE30" i="4"/>
  <c r="AN30" i="4"/>
  <c r="JV51" i="4"/>
  <c r="JV30" i="4"/>
  <c r="AG76" i="4"/>
  <c r="R76" i="4"/>
  <c r="JC51" i="4"/>
  <c r="KA76" i="4"/>
  <c r="EL51" i="4"/>
  <c r="JC30" i="4"/>
  <c r="GL76" i="4"/>
  <c r="U51" i="4"/>
  <c r="EL30" i="4"/>
  <c r="U30"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<sst xmlns="http://schemas.openxmlformats.org/spreadsheetml/2006/main" count="286" uniqueCount="135">
  <si>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</si>
  <si>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</si>
  <si>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</si>
  <si>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</si>
  <si>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</si>
  <si>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</si>
  <si>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</si>
  <si>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</si>
  <si>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</si>
  <si>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</si>
  <si>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</si>
  <si>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</si>
  <si>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</si>
  <si>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</si>
  <si>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</si>
  <si>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</si>
  <si>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</si>
  <si>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</si>
  <si>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</si>
  <si>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</si>
  <si>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</si>
  <si>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</si>
  <si>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</si>
  <si>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</si>
  <si>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</si>
  <si>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</si>
  <si>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</si>
  <si>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</si>
  <si>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</si>
  <si>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</si>
  <si>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</si>
  <si>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</si>
  <si>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</si>
  <si>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</si>
  <si>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</si>
  <si>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</si>
  <si>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</si>
  <si>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</si>
  <si>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</si>
  <si>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</si>
  <si>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</si>
  <si>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</si>
  <si>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</si>
  <si>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</si>
  <si>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</si>
  <si>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</si>
  <si>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</si>
  <si>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</si>
  <si>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</si>
  <si>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</si>
  <si>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</si>
  <si>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</si>
  <si>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</si>
  <si>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</si>
  <si>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</si>
  <si>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</si>
  <si>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</si>
  <si>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</si>
  <si>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</si>
  <si>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</si>
  <si>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</si>
  <si>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</si>
  <si>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</si>
  <si>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</si>
  <si>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</si>
  <si>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</si>
  <si>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</si>
  <si>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</si>
  <si>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</si>
  <si>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</si>
  <si>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</si>
  <si>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</si>
  <si>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</si>
  <si>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</si>
  <si>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</si>
  <si>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</si>
  <si>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</si>
  <si>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</si>
  <si>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</si>
  <si>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</si>
  <si>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</si>
  <si>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</si>
  <si>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</si>
  <si>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</si>
  <si>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</si>
  <si>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</si>
  <si>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</si>
  <si>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</si>
  <si>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</si>
  <si>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</si>
  <si>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</si>
  <si>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</si>
  <si>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</si>
  <si>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</si>
  <si>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</si>
  <si>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</si>
  <si>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</si>
  <si>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</si>
  <si>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</si>
  <si>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</si>
  <si>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</si>
  <si>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</si>
  <si>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</si>
  <si>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</si>
  <si>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</si>
  <si>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</si>
  <si>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</si>
  <si>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</si>
  <si>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</si>
  <si>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</si>
  <si>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</si>
  <si>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</si>
  <si>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</si>
  <si>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愛媛県　四国中央市</t>
  </si>
  <si>
    <t>新町駐車場</t>
  </si>
  <si>
    <t>法非適用</t>
  </si>
  <si>
    <t>駐車場整備事業</t>
  </si>
  <si>
    <t>-</t>
  </si>
  <si>
    <t>Ａ３Ｂ１</t>
  </si>
  <si>
    <t>該当数値なし</t>
  </si>
  <si>
    <t>都市計画駐車場</t>
  </si>
  <si>
    <t>広場式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</si>
  <si>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</si>
  <si>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</si>
  <si>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</si>
  <si>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</si>
  <si>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</si>
  <si>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</si>
  <si>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</si>
  <si>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</si>
  <si>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</si>
  <si>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「⑥有形固定資産減価償却率」、「⑨累積欠損金比率」ともに該当数値がないため分析は困難である。
　「⑧設備投資見込額」は、当該駐車場でゲート式システムを採用しているため機器類の更新時には設備投資が必要となる。「⑩企業債残高対料金収入比率」は減少傾向にあるが、類似施設との比較において、高い状況であるため経営改善に向けた取り組みが必要である。</t>
    <rPh sb="61" eb="63">
      <t>トウガイ</t>
    </rPh>
    <rPh sb="63" eb="66">
      <t>チュウシャジョウ</t>
    </rPh>
    <rPh sb="70" eb="71">
      <t>シキ</t>
    </rPh>
    <rPh sb="76" eb="78">
      <t>サイヨウ</t>
    </rPh>
    <rPh sb="120" eb="122">
      <t>ゲンショウ</t>
    </rPh>
    <rPh sb="122" eb="124">
      <t>ケイコウ</t>
    </rPh>
    <rPh sb="129" eb="131">
      <t>ルイジ</t>
    </rPh>
    <rPh sb="131" eb="133">
      <t>シセツ</t>
    </rPh>
    <rPh sb="135" eb="137">
      <t>ヒカク</t>
    </rPh>
    <rPh sb="142" eb="143">
      <t>タカ</t>
    </rPh>
    <rPh sb="144" eb="146">
      <t>ジョウキョウ</t>
    </rPh>
    <rPh sb="151" eb="153">
      <t>ケイエイ</t>
    </rPh>
    <rPh sb="153" eb="155">
      <t>カイゼン</t>
    </rPh>
    <rPh sb="156" eb="157">
      <t>ム</t>
    </rPh>
    <rPh sb="159" eb="160">
      <t>ト</t>
    </rPh>
    <rPh sb="161" eb="162">
      <t>ク</t>
    </rPh>
    <rPh sb="164" eb="166">
      <t>ヒツヨウ</t>
    </rPh>
    <phoneticPr fontId="6"/>
  </si>
  <si>
    <t>　「⑪稼働率」は増減はあるものの、類似施設との比較において、低い状況であるため経営改善に向けた取り組みが必要である。</t>
    <rPh sb="8" eb="10">
      <t>ゾウゲン</t>
    </rPh>
    <rPh sb="30" eb="31">
      <t>ヒク</t>
    </rPh>
    <phoneticPr fontId="6"/>
  </si>
  <si>
    <t>　ゲート式の平面駐車場で、月極契約者と一般利用者の両者を利用対象としている。
　市街地中心部の基幹的な駐車場であり、現状の需要は維持していくものと想定される。
　今後において、稼働率の向上に向けたさらなる改善を実施するなど経営の安定化に努める必要がある。</t>
    <rPh sb="4" eb="5">
      <t>シキ</t>
    </rPh>
    <rPh sb="6" eb="8">
      <t>ヘイメン</t>
    </rPh>
    <rPh sb="8" eb="11">
      <t>チュウシャジョウ</t>
    </rPh>
    <rPh sb="13" eb="15">
      <t>ツキギメ</t>
    </rPh>
    <rPh sb="15" eb="18">
      <t>ケイヤクシャ</t>
    </rPh>
    <rPh sb="19" eb="21">
      <t>イッパン</t>
    </rPh>
    <rPh sb="21" eb="24">
      <t>リヨウシャ</t>
    </rPh>
    <rPh sb="25" eb="27">
      <t>リョウシャ</t>
    </rPh>
    <rPh sb="28" eb="30">
      <t>リヨウ</t>
    </rPh>
    <rPh sb="30" eb="32">
      <t>タイショウ</t>
    </rPh>
    <rPh sb="43" eb="46">
      <t>チュウシンブ</t>
    </rPh>
    <rPh sb="47" eb="49">
      <t>キカン</t>
    </rPh>
    <rPh sb="49" eb="50">
      <t>テキ</t>
    </rPh>
    <rPh sb="51" eb="54">
      <t>チュウシャジョウ</t>
    </rPh>
    <rPh sb="58" eb="60">
      <t>ゲンジョウ</t>
    </rPh>
    <rPh sb="61" eb="63">
      <t>ジュヨウ</t>
    </rPh>
    <rPh sb="64" eb="66">
      <t>イジ</t>
    </rPh>
    <rPh sb="73" eb="75">
      <t>ソウテイ</t>
    </rPh>
    <rPh sb="81" eb="83">
      <t>コンゴ</t>
    </rPh>
    <rPh sb="88" eb="90">
      <t>カドウ</t>
    </rPh>
    <rPh sb="90" eb="91">
      <t>リツ</t>
    </rPh>
    <rPh sb="92" eb="94">
      <t>コウジョウ</t>
    </rPh>
    <rPh sb="95" eb="96">
      <t>ム</t>
    </rPh>
    <rPh sb="102" eb="104">
      <t>カイゼン</t>
    </rPh>
    <rPh sb="105" eb="107">
      <t>ジッシ</t>
    </rPh>
    <rPh sb="111" eb="113">
      <t>ケイエイ</t>
    </rPh>
    <rPh sb="114" eb="117">
      <t>アンテイカ</t>
    </rPh>
    <rPh sb="118" eb="119">
      <t>ツト</t>
    </rPh>
    <rPh sb="121" eb="123">
      <t>ヒツヨウ</t>
    </rPh>
    <phoneticPr fontId="9"/>
  </si>
  <si>
    <t>　「①収益的収支比率」は100％以上を維持しており、「④売上高ＧＯＰ比率」も直近２年は類似施設平均値を上回って推移している。また他会計からの補助金繰入もないことから、現状では経営の健全性は十分あるといえる。
　平成27年度にゲート式システムの導入による無人管理化を実現することに伴う投資削減効果で「⑤ＥＢＩＴＤＡ」も平成27年度より増加しており安定的に成長しているが、類似施設平均値より低い状況である。</t>
    <rPh sb="16" eb="18">
      <t>イジョウ</t>
    </rPh>
    <rPh sb="19" eb="21">
      <t>イジ</t>
    </rPh>
    <rPh sb="38" eb="40">
      <t>チョッキン</t>
    </rPh>
    <rPh sb="41" eb="42">
      <t>ネン</t>
    </rPh>
    <rPh sb="55" eb="57">
      <t>スイイ</t>
    </rPh>
    <rPh sb="87" eb="89">
      <t>ケイエイ</t>
    </rPh>
    <rPh sb="132" eb="134">
      <t>ジツゲン</t>
    </rPh>
    <rPh sb="139" eb="140">
      <t>トモナ</t>
    </rPh>
    <rPh sb="158" eb="160">
      <t>ヘイセイ</t>
    </rPh>
    <rPh sb="162" eb="164">
      <t>ネンド</t>
    </rPh>
    <rPh sb="166" eb="168">
      <t>ゾウカ</t>
    </rPh>
    <rPh sb="172" eb="175">
      <t>アンテイテキ</t>
    </rPh>
    <rPh sb="176" eb="178">
      <t>セイチョウ</t>
    </rPh>
    <rPh sb="184" eb="186">
      <t>ルイジ</t>
    </rPh>
    <rPh sb="186" eb="188">
      <t>シセツ</t>
    </rPh>
    <rPh sb="188" eb="191">
      <t>ヘイキンチ</t>
    </rPh>
    <rPh sb="193" eb="194">
      <t>ヒク</t>
    </rPh>
    <rPh sb="195" eb="197">
      <t>ジョウキョウ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</si>
</sst>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119</c:v>
                </c:pt>
                <c:pt idx="1">
                  <c:v>129.5</c:v>
                </c:pt>
                <c:pt idx="2">
                  <c:v>119.6</c:v>
                </c:pt>
                <c:pt idx="3">
                  <c:v>253.7</c:v>
                </c:pt>
                <c:pt idx="4">
                  <c:v>105.4</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75253248"/>
        <c:axId val="7526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75253248"/>
        <c:axId val="75268864"/>
      </c:lineChart>
      <c:dateAx>
        <c:axId val="75253248"/>
        <c:scaling>
          <c:orientation val="minMax"/>
        </c:scaling>
        <c:delete val="1"/>
        <c:axPos val="b"/>
        <c:numFmt formatCode="ge" sourceLinked="1"/>
        <c:majorTickMark val="none"/>
        <c:minorTickMark val="none"/>
        <c:tickLblPos val="none"/>
        <c:crossAx val="75268864"/>
        <c:crosses val="autoZero"/>
        <c:auto val="1"/>
        <c:lblOffset val="100"/>
        <c:baseTimeUnit val="years"/>
      </c:dateAx>
      <c:valAx>
        <c:axId val="75268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253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311.7</c:v>
                </c:pt>
                <c:pt idx="3">
                  <c:v>236.8</c:v>
                </c:pt>
                <c:pt idx="4">
                  <c:v>171</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76676480"/>
        <c:axId val="8040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76676480"/>
        <c:axId val="80402688"/>
      </c:lineChart>
      <c:dateAx>
        <c:axId val="76676480"/>
        <c:scaling>
          <c:orientation val="minMax"/>
        </c:scaling>
        <c:delete val="1"/>
        <c:axPos val="b"/>
        <c:numFmt formatCode="ge" sourceLinked="1"/>
        <c:majorTickMark val="none"/>
        <c:minorTickMark val="none"/>
        <c:tickLblPos val="none"/>
        <c:crossAx val="80402688"/>
        <c:crosses val="autoZero"/>
        <c:auto val="1"/>
        <c:lblOffset val="100"/>
        <c:baseTimeUnit val="years"/>
      </c:dateAx>
      <c:valAx>
        <c:axId val="80402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67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00944512"/>
        <c:axId val="10096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00944512"/>
        <c:axId val="100963072"/>
      </c:lineChart>
      <c:dateAx>
        <c:axId val="100944512"/>
        <c:scaling>
          <c:orientation val="minMax"/>
        </c:scaling>
        <c:delete val="1"/>
        <c:axPos val="b"/>
        <c:numFmt formatCode="ge" sourceLinked="1"/>
        <c:majorTickMark val="none"/>
        <c:minorTickMark val="none"/>
        <c:tickLblPos val="none"/>
        <c:crossAx val="100963072"/>
        <c:crosses val="autoZero"/>
        <c:auto val="1"/>
        <c:lblOffset val="100"/>
        <c:baseTimeUnit val="years"/>
      </c:dateAx>
      <c:valAx>
        <c:axId val="100963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94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01264768"/>
        <c:axId val="10131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01264768"/>
        <c:axId val="101312000"/>
      </c:lineChart>
      <c:dateAx>
        <c:axId val="101264768"/>
        <c:scaling>
          <c:orientation val="minMax"/>
        </c:scaling>
        <c:delete val="1"/>
        <c:axPos val="b"/>
        <c:numFmt formatCode="ge" sourceLinked="1"/>
        <c:majorTickMark val="none"/>
        <c:minorTickMark val="none"/>
        <c:tickLblPos val="none"/>
        <c:crossAx val="101312000"/>
        <c:crosses val="autoZero"/>
        <c:auto val="1"/>
        <c:lblOffset val="100"/>
        <c:baseTimeUnit val="years"/>
      </c:dateAx>
      <c:valAx>
        <c:axId val="101312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264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03021952"/>
        <c:axId val="10524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03021952"/>
        <c:axId val="105244160"/>
      </c:lineChart>
      <c:dateAx>
        <c:axId val="103021952"/>
        <c:scaling>
          <c:orientation val="minMax"/>
        </c:scaling>
        <c:delete val="1"/>
        <c:axPos val="b"/>
        <c:numFmt formatCode="ge" sourceLinked="1"/>
        <c:majorTickMark val="none"/>
        <c:minorTickMark val="none"/>
        <c:tickLblPos val="none"/>
        <c:crossAx val="105244160"/>
        <c:crosses val="autoZero"/>
        <c:auto val="1"/>
        <c:lblOffset val="100"/>
        <c:baseTimeUnit val="years"/>
      </c:dateAx>
      <c:valAx>
        <c:axId val="105244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021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18302976"/>
        <c:axId val="11830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18302976"/>
        <c:axId val="118309632"/>
      </c:lineChart>
      <c:dateAx>
        <c:axId val="118302976"/>
        <c:scaling>
          <c:orientation val="minMax"/>
        </c:scaling>
        <c:delete val="1"/>
        <c:axPos val="b"/>
        <c:numFmt formatCode="ge" sourceLinked="1"/>
        <c:majorTickMark val="none"/>
        <c:minorTickMark val="none"/>
        <c:tickLblPos val="none"/>
        <c:crossAx val="118309632"/>
        <c:crosses val="autoZero"/>
        <c:auto val="1"/>
        <c:lblOffset val="100"/>
        <c:baseTimeUnit val="years"/>
      </c:dateAx>
      <c:valAx>
        <c:axId val="1183096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8302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88.7</c:v>
                </c:pt>
                <c:pt idx="1">
                  <c:v>90.1</c:v>
                </c:pt>
                <c:pt idx="2">
                  <c:v>78.900000000000006</c:v>
                </c:pt>
                <c:pt idx="3">
                  <c:v>101.5</c:v>
                </c:pt>
                <c:pt idx="4">
                  <c:v>69.099999999999994</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59890304"/>
        <c:axId val="5989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59890304"/>
        <c:axId val="59896576"/>
      </c:lineChart>
      <c:dateAx>
        <c:axId val="59890304"/>
        <c:scaling>
          <c:orientation val="minMax"/>
        </c:scaling>
        <c:delete val="1"/>
        <c:axPos val="b"/>
        <c:numFmt formatCode="ge" sourceLinked="1"/>
        <c:majorTickMark val="none"/>
        <c:minorTickMark val="none"/>
        <c:tickLblPos val="none"/>
        <c:crossAx val="59896576"/>
        <c:crosses val="autoZero"/>
        <c:auto val="1"/>
        <c:lblOffset val="100"/>
        <c:baseTimeUnit val="years"/>
      </c:dateAx>
      <c:valAx>
        <c:axId val="59896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89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16</c:v>
                </c:pt>
                <c:pt idx="1">
                  <c:v>22.8</c:v>
                </c:pt>
                <c:pt idx="2">
                  <c:v>16.399999999999999</c:v>
                </c:pt>
                <c:pt idx="3">
                  <c:v>60.8</c:v>
                </c:pt>
                <c:pt idx="4">
                  <c:v>62.2</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60815232"/>
        <c:axId val="6180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60815232"/>
        <c:axId val="61808640"/>
      </c:lineChart>
      <c:dateAx>
        <c:axId val="60815232"/>
        <c:scaling>
          <c:orientation val="minMax"/>
        </c:scaling>
        <c:delete val="1"/>
        <c:axPos val="b"/>
        <c:numFmt formatCode="ge" sourceLinked="1"/>
        <c:majorTickMark val="none"/>
        <c:minorTickMark val="none"/>
        <c:tickLblPos val="none"/>
        <c:crossAx val="61808640"/>
        <c:crosses val="autoZero"/>
        <c:auto val="1"/>
        <c:lblOffset val="100"/>
        <c:baseTimeUnit val="years"/>
      </c:dateAx>
      <c:valAx>
        <c:axId val="61808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815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768</c:v>
                </c:pt>
                <c:pt idx="1">
                  <c:v>1202</c:v>
                </c:pt>
                <c:pt idx="2">
                  <c:v>788</c:v>
                </c:pt>
                <c:pt idx="3">
                  <c:v>3850</c:v>
                </c:pt>
                <c:pt idx="4">
                  <c:v>4096</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61838848"/>
        <c:axId val="6184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61838848"/>
        <c:axId val="61840768"/>
      </c:lineChart>
      <c:dateAx>
        <c:axId val="61838848"/>
        <c:scaling>
          <c:orientation val="minMax"/>
        </c:scaling>
        <c:delete val="1"/>
        <c:axPos val="b"/>
        <c:numFmt formatCode="ge" sourceLinked="1"/>
        <c:majorTickMark val="none"/>
        <c:minorTickMark val="none"/>
        <c:tickLblPos val="none"/>
        <c:crossAx val="61840768"/>
        <c:crosses val="autoZero"/>
        <c:auto val="1"/>
        <c:lblOffset val="100"/>
        <c:baseTimeUnit val="years"/>
      </c:dateAx>
      <c:valAx>
        <c:axId val="61840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83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R1" zoomScaleNormal="100" zoomScaleSheetLayoutView="70" workbookViewId="0">
      <selection activeCell="ND15" sqref="ND15:NR30"/>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愛媛県四国中央市　新町駐車場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130</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1830</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36</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68</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56</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134</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119</v>
      </c>
      <c r="V31" s="117"/>
      <c r="W31" s="117"/>
      <c r="X31" s="117"/>
      <c r="Y31" s="117"/>
      <c r="Z31" s="117"/>
      <c r="AA31" s="117"/>
      <c r="AB31" s="117"/>
      <c r="AC31" s="117"/>
      <c r="AD31" s="117"/>
      <c r="AE31" s="117"/>
      <c r="AF31" s="117"/>
      <c r="AG31" s="117"/>
      <c r="AH31" s="117"/>
      <c r="AI31" s="117"/>
      <c r="AJ31" s="117"/>
      <c r="AK31" s="117"/>
      <c r="AL31" s="117"/>
      <c r="AM31" s="117"/>
      <c r="AN31" s="117">
        <f>データ!Z7</f>
        <v>129.5</v>
      </c>
      <c r="AO31" s="117"/>
      <c r="AP31" s="117"/>
      <c r="AQ31" s="117"/>
      <c r="AR31" s="117"/>
      <c r="AS31" s="117"/>
      <c r="AT31" s="117"/>
      <c r="AU31" s="117"/>
      <c r="AV31" s="117"/>
      <c r="AW31" s="117"/>
      <c r="AX31" s="117"/>
      <c r="AY31" s="117"/>
      <c r="AZ31" s="117"/>
      <c r="BA31" s="117"/>
      <c r="BB31" s="117"/>
      <c r="BC31" s="117"/>
      <c r="BD31" s="117"/>
      <c r="BE31" s="117"/>
      <c r="BF31" s="117"/>
      <c r="BG31" s="117">
        <f>データ!AA7</f>
        <v>119.6</v>
      </c>
      <c r="BH31" s="117"/>
      <c r="BI31" s="117"/>
      <c r="BJ31" s="117"/>
      <c r="BK31" s="117"/>
      <c r="BL31" s="117"/>
      <c r="BM31" s="117"/>
      <c r="BN31" s="117"/>
      <c r="BO31" s="117"/>
      <c r="BP31" s="117"/>
      <c r="BQ31" s="117"/>
      <c r="BR31" s="117"/>
      <c r="BS31" s="117"/>
      <c r="BT31" s="117"/>
      <c r="BU31" s="117"/>
      <c r="BV31" s="117"/>
      <c r="BW31" s="117"/>
      <c r="BX31" s="117"/>
      <c r="BY31" s="117"/>
      <c r="BZ31" s="117">
        <f>データ!AB7</f>
        <v>253.7</v>
      </c>
      <c r="CA31" s="117"/>
      <c r="CB31" s="117"/>
      <c r="CC31" s="117"/>
      <c r="CD31" s="117"/>
      <c r="CE31" s="117"/>
      <c r="CF31" s="117"/>
      <c r="CG31" s="117"/>
      <c r="CH31" s="117"/>
      <c r="CI31" s="117"/>
      <c r="CJ31" s="117"/>
      <c r="CK31" s="117"/>
      <c r="CL31" s="117"/>
      <c r="CM31" s="117"/>
      <c r="CN31" s="117"/>
      <c r="CO31" s="117"/>
      <c r="CP31" s="117"/>
      <c r="CQ31" s="117"/>
      <c r="CR31" s="117"/>
      <c r="CS31" s="117">
        <f>データ!AC7</f>
        <v>105.4</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88.7</v>
      </c>
      <c r="JD31" s="119"/>
      <c r="JE31" s="119"/>
      <c r="JF31" s="119"/>
      <c r="JG31" s="119"/>
      <c r="JH31" s="119"/>
      <c r="JI31" s="119"/>
      <c r="JJ31" s="119"/>
      <c r="JK31" s="119"/>
      <c r="JL31" s="119"/>
      <c r="JM31" s="119"/>
      <c r="JN31" s="119"/>
      <c r="JO31" s="119"/>
      <c r="JP31" s="119"/>
      <c r="JQ31" s="119"/>
      <c r="JR31" s="119"/>
      <c r="JS31" s="119"/>
      <c r="JT31" s="119"/>
      <c r="JU31" s="120"/>
      <c r="JV31" s="118">
        <f>データ!DL7</f>
        <v>90.1</v>
      </c>
      <c r="JW31" s="119"/>
      <c r="JX31" s="119"/>
      <c r="JY31" s="119"/>
      <c r="JZ31" s="119"/>
      <c r="KA31" s="119"/>
      <c r="KB31" s="119"/>
      <c r="KC31" s="119"/>
      <c r="KD31" s="119"/>
      <c r="KE31" s="119"/>
      <c r="KF31" s="119"/>
      <c r="KG31" s="119"/>
      <c r="KH31" s="119"/>
      <c r="KI31" s="119"/>
      <c r="KJ31" s="119"/>
      <c r="KK31" s="119"/>
      <c r="KL31" s="119"/>
      <c r="KM31" s="119"/>
      <c r="KN31" s="120"/>
      <c r="KO31" s="118">
        <f>データ!DM7</f>
        <v>78.900000000000006</v>
      </c>
      <c r="KP31" s="119"/>
      <c r="KQ31" s="119"/>
      <c r="KR31" s="119"/>
      <c r="KS31" s="119"/>
      <c r="KT31" s="119"/>
      <c r="KU31" s="119"/>
      <c r="KV31" s="119"/>
      <c r="KW31" s="119"/>
      <c r="KX31" s="119"/>
      <c r="KY31" s="119"/>
      <c r="KZ31" s="119"/>
      <c r="LA31" s="119"/>
      <c r="LB31" s="119"/>
      <c r="LC31" s="119"/>
      <c r="LD31" s="119"/>
      <c r="LE31" s="119"/>
      <c r="LF31" s="119"/>
      <c r="LG31" s="120"/>
      <c r="LH31" s="118">
        <f>データ!DN7</f>
        <v>101.5</v>
      </c>
      <c r="LI31" s="119"/>
      <c r="LJ31" s="119"/>
      <c r="LK31" s="119"/>
      <c r="LL31" s="119"/>
      <c r="LM31" s="119"/>
      <c r="LN31" s="119"/>
      <c r="LO31" s="119"/>
      <c r="LP31" s="119"/>
      <c r="LQ31" s="119"/>
      <c r="LR31" s="119"/>
      <c r="LS31" s="119"/>
      <c r="LT31" s="119"/>
      <c r="LU31" s="119"/>
      <c r="LV31" s="119"/>
      <c r="LW31" s="119"/>
      <c r="LX31" s="119"/>
      <c r="LY31" s="119"/>
      <c r="LZ31" s="120"/>
      <c r="MA31" s="118">
        <f>データ!DO7</f>
        <v>69.099999999999994</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131</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132</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16</v>
      </c>
      <c r="EM52" s="117"/>
      <c r="EN52" s="117"/>
      <c r="EO52" s="117"/>
      <c r="EP52" s="117"/>
      <c r="EQ52" s="117"/>
      <c r="ER52" s="117"/>
      <c r="ES52" s="117"/>
      <c r="ET52" s="117"/>
      <c r="EU52" s="117"/>
      <c r="EV52" s="117"/>
      <c r="EW52" s="117"/>
      <c r="EX52" s="117"/>
      <c r="EY52" s="117"/>
      <c r="EZ52" s="117"/>
      <c r="FA52" s="117"/>
      <c r="FB52" s="117"/>
      <c r="FC52" s="117"/>
      <c r="FD52" s="117"/>
      <c r="FE52" s="117">
        <f>データ!BG7</f>
        <v>22.8</v>
      </c>
      <c r="FF52" s="117"/>
      <c r="FG52" s="117"/>
      <c r="FH52" s="117"/>
      <c r="FI52" s="117"/>
      <c r="FJ52" s="117"/>
      <c r="FK52" s="117"/>
      <c r="FL52" s="117"/>
      <c r="FM52" s="117"/>
      <c r="FN52" s="117"/>
      <c r="FO52" s="117"/>
      <c r="FP52" s="117"/>
      <c r="FQ52" s="117"/>
      <c r="FR52" s="117"/>
      <c r="FS52" s="117"/>
      <c r="FT52" s="117"/>
      <c r="FU52" s="117"/>
      <c r="FV52" s="117"/>
      <c r="FW52" s="117"/>
      <c r="FX52" s="117">
        <f>データ!BH7</f>
        <v>16.399999999999999</v>
      </c>
      <c r="FY52" s="117"/>
      <c r="FZ52" s="117"/>
      <c r="GA52" s="117"/>
      <c r="GB52" s="117"/>
      <c r="GC52" s="117"/>
      <c r="GD52" s="117"/>
      <c r="GE52" s="117"/>
      <c r="GF52" s="117"/>
      <c r="GG52" s="117"/>
      <c r="GH52" s="117"/>
      <c r="GI52" s="117"/>
      <c r="GJ52" s="117"/>
      <c r="GK52" s="117"/>
      <c r="GL52" s="117"/>
      <c r="GM52" s="117"/>
      <c r="GN52" s="117"/>
      <c r="GO52" s="117"/>
      <c r="GP52" s="117"/>
      <c r="GQ52" s="117">
        <f>データ!BI7</f>
        <v>60.8</v>
      </c>
      <c r="GR52" s="117"/>
      <c r="GS52" s="117"/>
      <c r="GT52" s="117"/>
      <c r="GU52" s="117"/>
      <c r="GV52" s="117"/>
      <c r="GW52" s="117"/>
      <c r="GX52" s="117"/>
      <c r="GY52" s="117"/>
      <c r="GZ52" s="117"/>
      <c r="HA52" s="117"/>
      <c r="HB52" s="117"/>
      <c r="HC52" s="117"/>
      <c r="HD52" s="117"/>
      <c r="HE52" s="117"/>
      <c r="HF52" s="117"/>
      <c r="HG52" s="117"/>
      <c r="HH52" s="117"/>
      <c r="HI52" s="117"/>
      <c r="HJ52" s="117">
        <f>データ!BJ7</f>
        <v>62.2</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768</v>
      </c>
      <c r="JD52" s="125"/>
      <c r="JE52" s="125"/>
      <c r="JF52" s="125"/>
      <c r="JG52" s="125"/>
      <c r="JH52" s="125"/>
      <c r="JI52" s="125"/>
      <c r="JJ52" s="125"/>
      <c r="JK52" s="125"/>
      <c r="JL52" s="125"/>
      <c r="JM52" s="125"/>
      <c r="JN52" s="125"/>
      <c r="JO52" s="125"/>
      <c r="JP52" s="125"/>
      <c r="JQ52" s="125"/>
      <c r="JR52" s="125"/>
      <c r="JS52" s="125"/>
      <c r="JT52" s="125"/>
      <c r="JU52" s="125"/>
      <c r="JV52" s="125">
        <f>データ!BR7</f>
        <v>1202</v>
      </c>
      <c r="JW52" s="125"/>
      <c r="JX52" s="125"/>
      <c r="JY52" s="125"/>
      <c r="JZ52" s="125"/>
      <c r="KA52" s="125"/>
      <c r="KB52" s="125"/>
      <c r="KC52" s="125"/>
      <c r="KD52" s="125"/>
      <c r="KE52" s="125"/>
      <c r="KF52" s="125"/>
      <c r="KG52" s="125"/>
      <c r="KH52" s="125"/>
      <c r="KI52" s="125"/>
      <c r="KJ52" s="125"/>
      <c r="KK52" s="125"/>
      <c r="KL52" s="125"/>
      <c r="KM52" s="125"/>
      <c r="KN52" s="125"/>
      <c r="KO52" s="125">
        <f>データ!BS7</f>
        <v>788</v>
      </c>
      <c r="KP52" s="125"/>
      <c r="KQ52" s="125"/>
      <c r="KR52" s="125"/>
      <c r="KS52" s="125"/>
      <c r="KT52" s="125"/>
      <c r="KU52" s="125"/>
      <c r="KV52" s="125"/>
      <c r="KW52" s="125"/>
      <c r="KX52" s="125"/>
      <c r="KY52" s="125"/>
      <c r="KZ52" s="125"/>
      <c r="LA52" s="125"/>
      <c r="LB52" s="125"/>
      <c r="LC52" s="125"/>
      <c r="LD52" s="125"/>
      <c r="LE52" s="125"/>
      <c r="LF52" s="125"/>
      <c r="LG52" s="125"/>
      <c r="LH52" s="125">
        <f>データ!BT7</f>
        <v>3850</v>
      </c>
      <c r="LI52" s="125"/>
      <c r="LJ52" s="125"/>
      <c r="LK52" s="125"/>
      <c r="LL52" s="125"/>
      <c r="LM52" s="125"/>
      <c r="LN52" s="125"/>
      <c r="LO52" s="125"/>
      <c r="LP52" s="125"/>
      <c r="LQ52" s="125"/>
      <c r="LR52" s="125"/>
      <c r="LS52" s="125"/>
      <c r="LT52" s="125"/>
      <c r="LU52" s="125"/>
      <c r="LV52" s="125"/>
      <c r="LW52" s="125"/>
      <c r="LX52" s="125"/>
      <c r="LY52" s="125"/>
      <c r="LZ52" s="125"/>
      <c r="MA52" s="125">
        <f>データ!BU7</f>
        <v>4096</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133</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15685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10000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311.7</v>
      </c>
      <c r="LF77" s="119"/>
      <c r="LG77" s="119"/>
      <c r="LH77" s="119"/>
      <c r="LI77" s="119"/>
      <c r="LJ77" s="119"/>
      <c r="LK77" s="119"/>
      <c r="LL77" s="119"/>
      <c r="LM77" s="119"/>
      <c r="LN77" s="119"/>
      <c r="LO77" s="119"/>
      <c r="LP77" s="119"/>
      <c r="LQ77" s="119"/>
      <c r="LR77" s="119"/>
      <c r="LS77" s="120"/>
      <c r="LT77" s="118">
        <f>データ!DC7</f>
        <v>236.8</v>
      </c>
      <c r="LU77" s="119"/>
      <c r="LV77" s="119"/>
      <c r="LW77" s="119"/>
      <c r="LX77" s="119"/>
      <c r="LY77" s="119"/>
      <c r="LZ77" s="119"/>
      <c r="MA77" s="119"/>
      <c r="MB77" s="119"/>
      <c r="MC77" s="119"/>
      <c r="MD77" s="119"/>
      <c r="ME77" s="119"/>
      <c r="MF77" s="119"/>
      <c r="MG77" s="119"/>
      <c r="MH77" s="120"/>
      <c r="MI77" s="118">
        <f>データ!DD7</f>
        <v>171</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382132</v>
      </c>
      <c r="D6" s="61">
        <f t="shared" si="1"/>
        <v>47</v>
      </c>
      <c r="E6" s="61">
        <f t="shared" si="1"/>
        <v>14</v>
      </c>
      <c r="F6" s="61">
        <f t="shared" si="1"/>
        <v>0</v>
      </c>
      <c r="G6" s="61">
        <f t="shared" si="1"/>
        <v>7</v>
      </c>
      <c r="H6" s="61" t="str">
        <f>SUBSTITUTE(H8,"　","")</f>
        <v>愛媛県四国中央市</v>
      </c>
      <c r="I6" s="61" t="str">
        <f t="shared" si="1"/>
        <v>新町駐車場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都市計画駐車場</v>
      </c>
      <c r="Q6" s="63" t="str">
        <f t="shared" si="1"/>
        <v>広場式</v>
      </c>
      <c r="R6" s="64">
        <f t="shared" si="1"/>
        <v>36</v>
      </c>
      <c r="S6" s="63" t="str">
        <f t="shared" si="1"/>
        <v>駅</v>
      </c>
      <c r="T6" s="63" t="str">
        <f t="shared" si="1"/>
        <v>無</v>
      </c>
      <c r="U6" s="64">
        <f t="shared" si="1"/>
        <v>1830</v>
      </c>
      <c r="V6" s="64">
        <f t="shared" si="1"/>
        <v>68</v>
      </c>
      <c r="W6" s="64">
        <f t="shared" si="1"/>
        <v>56</v>
      </c>
      <c r="X6" s="63" t="str">
        <f t="shared" si="1"/>
        <v>導入なし</v>
      </c>
      <c r="Y6" s="65">
        <f>IF(Y8="-",NA(),Y8)</f>
        <v>119</v>
      </c>
      <c r="Z6" s="65">
        <f t="shared" ref="Z6:AH6" si="2">IF(Z8="-",NA(),Z8)</f>
        <v>129.5</v>
      </c>
      <c r="AA6" s="65">
        <f t="shared" si="2"/>
        <v>119.6</v>
      </c>
      <c r="AB6" s="65">
        <f t="shared" si="2"/>
        <v>253.7</v>
      </c>
      <c r="AC6" s="65">
        <f t="shared" si="2"/>
        <v>105.4</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16</v>
      </c>
      <c r="BG6" s="65">
        <f t="shared" ref="BG6:BO6" si="5">IF(BG8="-",NA(),BG8)</f>
        <v>22.8</v>
      </c>
      <c r="BH6" s="65">
        <f t="shared" si="5"/>
        <v>16.399999999999999</v>
      </c>
      <c r="BI6" s="65">
        <f t="shared" si="5"/>
        <v>60.8</v>
      </c>
      <c r="BJ6" s="65">
        <f t="shared" si="5"/>
        <v>62.2</v>
      </c>
      <c r="BK6" s="65">
        <f t="shared" si="5"/>
        <v>51.9</v>
      </c>
      <c r="BL6" s="65">
        <f t="shared" si="5"/>
        <v>59.2</v>
      </c>
      <c r="BM6" s="65">
        <f t="shared" si="5"/>
        <v>64.5</v>
      </c>
      <c r="BN6" s="65">
        <f t="shared" si="5"/>
        <v>60</v>
      </c>
      <c r="BO6" s="65">
        <f t="shared" si="5"/>
        <v>52.8</v>
      </c>
      <c r="BP6" s="62" t="str">
        <f>IF(BP8="-","",IF(BP8="-","【-】","【"&amp;SUBSTITUTE(TEXT(BP8,"#,##0.0"),"-","△")&amp;"】"))</f>
        <v>【45.2】</v>
      </c>
      <c r="BQ6" s="66">
        <f>IF(BQ8="-",NA(),BQ8)</f>
        <v>768</v>
      </c>
      <c r="BR6" s="66">
        <f t="shared" ref="BR6:BZ6" si="6">IF(BR8="-",NA(),BR8)</f>
        <v>1202</v>
      </c>
      <c r="BS6" s="66">
        <f t="shared" si="6"/>
        <v>788</v>
      </c>
      <c r="BT6" s="66">
        <f t="shared" si="6"/>
        <v>3850</v>
      </c>
      <c r="BU6" s="66">
        <f t="shared" si="6"/>
        <v>4096</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15685</v>
      </c>
      <c r="CN6" s="64">
        <f t="shared" si="7"/>
        <v>10000</v>
      </c>
      <c r="CO6" s="65"/>
      <c r="CP6" s="65"/>
      <c r="CQ6" s="65"/>
      <c r="CR6" s="65"/>
      <c r="CS6" s="65"/>
      <c r="CT6" s="65"/>
      <c r="CU6" s="65"/>
      <c r="CV6" s="65"/>
      <c r="CW6" s="65"/>
      <c r="CX6" s="65"/>
      <c r="CY6" s="62" t="s">
        <v>110</v>
      </c>
      <c r="CZ6" s="65">
        <f>IF(CZ8="-",NA(),CZ8)</f>
        <v>0</v>
      </c>
      <c r="DA6" s="65">
        <f t="shared" ref="DA6:DI6" si="8">IF(DA8="-",NA(),DA8)</f>
        <v>0</v>
      </c>
      <c r="DB6" s="65">
        <f t="shared" si="8"/>
        <v>311.7</v>
      </c>
      <c r="DC6" s="65">
        <f t="shared" si="8"/>
        <v>236.8</v>
      </c>
      <c r="DD6" s="65">
        <f t="shared" si="8"/>
        <v>171</v>
      </c>
      <c r="DE6" s="65">
        <f t="shared" si="8"/>
        <v>123.1</v>
      </c>
      <c r="DF6" s="65">
        <f t="shared" si="8"/>
        <v>92.3</v>
      </c>
      <c r="DG6" s="65">
        <f t="shared" si="8"/>
        <v>85.4</v>
      </c>
      <c r="DH6" s="65">
        <f t="shared" si="8"/>
        <v>76.3</v>
      </c>
      <c r="DI6" s="65">
        <f t="shared" si="8"/>
        <v>64.099999999999994</v>
      </c>
      <c r="DJ6" s="62" t="str">
        <f>IF(DJ8="-","",IF(DJ8="-","【-】","【"&amp;SUBSTITUTE(TEXT(DJ8,"#,##0.0"),"-","△")&amp;"】"))</f>
        <v>【122.6】</v>
      </c>
      <c r="DK6" s="65">
        <f>IF(DK8="-",NA(),DK8)</f>
        <v>88.7</v>
      </c>
      <c r="DL6" s="65">
        <f t="shared" ref="DL6:DT6" si="9">IF(DL8="-",NA(),DL8)</f>
        <v>90.1</v>
      </c>
      <c r="DM6" s="65">
        <f t="shared" si="9"/>
        <v>78.900000000000006</v>
      </c>
      <c r="DN6" s="65">
        <f t="shared" si="9"/>
        <v>101.5</v>
      </c>
      <c r="DO6" s="65">
        <f t="shared" si="9"/>
        <v>69.099999999999994</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111</v>
      </c>
      <c r="B7" s="61">
        <f t="shared" ref="B7:X7" si="10">B8</f>
        <v>2016</v>
      </c>
      <c r="C7" s="61">
        <f t="shared" si="10"/>
        <v>382132</v>
      </c>
      <c r="D7" s="61">
        <f t="shared" si="10"/>
        <v>47</v>
      </c>
      <c r="E7" s="61">
        <f t="shared" si="10"/>
        <v>14</v>
      </c>
      <c r="F7" s="61">
        <f t="shared" si="10"/>
        <v>0</v>
      </c>
      <c r="G7" s="61">
        <f t="shared" si="10"/>
        <v>7</v>
      </c>
      <c r="H7" s="61" t="str">
        <f t="shared" si="10"/>
        <v>愛媛県　四国中央市</v>
      </c>
      <c r="I7" s="61" t="str">
        <f t="shared" si="10"/>
        <v>新町駐車場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都市計画駐車場</v>
      </c>
      <c r="Q7" s="63" t="str">
        <f t="shared" si="10"/>
        <v>広場式</v>
      </c>
      <c r="R7" s="64">
        <f t="shared" si="10"/>
        <v>36</v>
      </c>
      <c r="S7" s="63" t="str">
        <f t="shared" si="10"/>
        <v>駅</v>
      </c>
      <c r="T7" s="63" t="str">
        <f t="shared" si="10"/>
        <v>無</v>
      </c>
      <c r="U7" s="64">
        <f t="shared" si="10"/>
        <v>1830</v>
      </c>
      <c r="V7" s="64">
        <f t="shared" si="10"/>
        <v>68</v>
      </c>
      <c r="W7" s="64">
        <f t="shared" si="10"/>
        <v>56</v>
      </c>
      <c r="X7" s="63" t="str">
        <f t="shared" si="10"/>
        <v>導入なし</v>
      </c>
      <c r="Y7" s="65">
        <f>Y8</f>
        <v>119</v>
      </c>
      <c r="Z7" s="65">
        <f t="shared" ref="Z7:AH7" si="11">Z8</f>
        <v>129.5</v>
      </c>
      <c r="AA7" s="65">
        <f t="shared" si="11"/>
        <v>119.6</v>
      </c>
      <c r="AB7" s="65">
        <f t="shared" si="11"/>
        <v>253.7</v>
      </c>
      <c r="AC7" s="65">
        <f t="shared" si="11"/>
        <v>105.4</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16</v>
      </c>
      <c r="BG7" s="65">
        <f t="shared" ref="BG7:BO7" si="14">BG8</f>
        <v>22.8</v>
      </c>
      <c r="BH7" s="65">
        <f t="shared" si="14"/>
        <v>16.399999999999999</v>
      </c>
      <c r="BI7" s="65">
        <f t="shared" si="14"/>
        <v>60.8</v>
      </c>
      <c r="BJ7" s="65">
        <f t="shared" si="14"/>
        <v>62.2</v>
      </c>
      <c r="BK7" s="65">
        <f t="shared" si="14"/>
        <v>51.9</v>
      </c>
      <c r="BL7" s="65">
        <f t="shared" si="14"/>
        <v>59.2</v>
      </c>
      <c r="BM7" s="65">
        <f t="shared" si="14"/>
        <v>64.5</v>
      </c>
      <c r="BN7" s="65">
        <f t="shared" si="14"/>
        <v>60</v>
      </c>
      <c r="BO7" s="65">
        <f t="shared" si="14"/>
        <v>52.8</v>
      </c>
      <c r="BP7" s="62"/>
      <c r="BQ7" s="66">
        <f>BQ8</f>
        <v>768</v>
      </c>
      <c r="BR7" s="66">
        <f t="shared" ref="BR7:BZ7" si="15">BR8</f>
        <v>1202</v>
      </c>
      <c r="BS7" s="66">
        <f t="shared" si="15"/>
        <v>788</v>
      </c>
      <c r="BT7" s="66">
        <f t="shared" si="15"/>
        <v>3850</v>
      </c>
      <c r="BU7" s="66">
        <f t="shared" si="15"/>
        <v>4096</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15685</v>
      </c>
      <c r="CN7" s="64">
        <f>CN8</f>
        <v>10000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311.7</v>
      </c>
      <c r="DC7" s="65">
        <f t="shared" si="16"/>
        <v>236.8</v>
      </c>
      <c r="DD7" s="65">
        <f t="shared" si="16"/>
        <v>171</v>
      </c>
      <c r="DE7" s="65">
        <f t="shared" si="16"/>
        <v>123.1</v>
      </c>
      <c r="DF7" s="65">
        <f t="shared" si="16"/>
        <v>92.3</v>
      </c>
      <c r="DG7" s="65">
        <f t="shared" si="16"/>
        <v>85.4</v>
      </c>
      <c r="DH7" s="65">
        <f t="shared" si="16"/>
        <v>76.3</v>
      </c>
      <c r="DI7" s="65">
        <f t="shared" si="16"/>
        <v>64.099999999999994</v>
      </c>
      <c r="DJ7" s="62"/>
      <c r="DK7" s="65">
        <f>DK8</f>
        <v>88.7</v>
      </c>
      <c r="DL7" s="65">
        <f t="shared" ref="DL7:DT7" si="17">DL8</f>
        <v>90.1</v>
      </c>
      <c r="DM7" s="65">
        <f t="shared" si="17"/>
        <v>78.900000000000006</v>
      </c>
      <c r="DN7" s="65">
        <f t="shared" si="17"/>
        <v>101.5</v>
      </c>
      <c r="DO7" s="65">
        <f t="shared" si="17"/>
        <v>69.099999999999994</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382132</v>
      </c>
      <c r="D8" s="68">
        <v>47</v>
      </c>
      <c r="E8" s="68">
        <v>14</v>
      </c>
      <c r="F8" s="68">
        <v>0</v>
      </c>
      <c r="G8" s="68">
        <v>7</v>
      </c>
      <c r="H8" s="68" t="s">
        <v>113</v>
      </c>
      <c r="I8" s="68" t="s">
        <v>114</v>
      </c>
      <c r="J8" s="68" t="s">
        <v>115</v>
      </c>
      <c r="K8" s="68" t="s">
        <v>116</v>
      </c>
      <c r="L8" s="68" t="s">
        <v>117</v>
      </c>
      <c r="M8" s="68" t="s">
        <v>118</v>
      </c>
      <c r="N8" s="68"/>
      <c r="O8" s="69" t="s">
        <v>119</v>
      </c>
      <c r="P8" s="70" t="s">
        <v>120</v>
      </c>
      <c r="Q8" s="70" t="s">
        <v>121</v>
      </c>
      <c r="R8" s="71">
        <v>36</v>
      </c>
      <c r="S8" s="70" t="s">
        <v>122</v>
      </c>
      <c r="T8" s="70" t="s">
        <v>123</v>
      </c>
      <c r="U8" s="71">
        <v>1830</v>
      </c>
      <c r="V8" s="71">
        <v>68</v>
      </c>
      <c r="W8" s="71">
        <v>56</v>
      </c>
      <c r="X8" s="70" t="s">
        <v>124</v>
      </c>
      <c r="Y8" s="72">
        <v>119</v>
      </c>
      <c r="Z8" s="72">
        <v>129.5</v>
      </c>
      <c r="AA8" s="72">
        <v>119.6</v>
      </c>
      <c r="AB8" s="72">
        <v>253.7</v>
      </c>
      <c r="AC8" s="72">
        <v>105.4</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16</v>
      </c>
      <c r="BG8" s="72">
        <v>22.8</v>
      </c>
      <c r="BH8" s="72">
        <v>16.399999999999999</v>
      </c>
      <c r="BI8" s="72">
        <v>60.8</v>
      </c>
      <c r="BJ8" s="72">
        <v>62.2</v>
      </c>
      <c r="BK8" s="72">
        <v>51.9</v>
      </c>
      <c r="BL8" s="72">
        <v>59.2</v>
      </c>
      <c r="BM8" s="72">
        <v>64.5</v>
      </c>
      <c r="BN8" s="72">
        <v>60</v>
      </c>
      <c r="BO8" s="72">
        <v>52.8</v>
      </c>
      <c r="BP8" s="69">
        <v>45.2</v>
      </c>
      <c r="BQ8" s="73">
        <v>768</v>
      </c>
      <c r="BR8" s="73">
        <v>1202</v>
      </c>
      <c r="BS8" s="73">
        <v>788</v>
      </c>
      <c r="BT8" s="74">
        <v>3850</v>
      </c>
      <c r="BU8" s="74">
        <v>4096</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15685</v>
      </c>
      <c r="CN8" s="71">
        <v>10000</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311.7</v>
      </c>
      <c r="DC8" s="72">
        <v>236.8</v>
      </c>
      <c r="DD8" s="72">
        <v>171</v>
      </c>
      <c r="DE8" s="72">
        <v>123.1</v>
      </c>
      <c r="DF8" s="72">
        <v>92.3</v>
      </c>
      <c r="DG8" s="72">
        <v>85.4</v>
      </c>
      <c r="DH8" s="72">
        <v>76.3</v>
      </c>
      <c r="DI8" s="72">
        <v>64.099999999999994</v>
      </c>
      <c r="DJ8" s="69">
        <v>122.6</v>
      </c>
      <c r="DK8" s="72">
        <v>88.7</v>
      </c>
      <c r="DL8" s="72">
        <v>90.1</v>
      </c>
      <c r="DM8" s="72">
        <v>78.900000000000006</v>
      </c>
      <c r="DN8" s="72">
        <v>101.5</v>
      </c>
      <c r="DO8" s="72">
        <v>69.099999999999994</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2018-03-13T04:34:44Z</cp:lastPrinted>
  <dcterms:created xsi:type="dcterms:W3CDTF">2018-02-09T01:53:27Z</dcterms:created>
  <dcterms:modified xsi:type="dcterms:W3CDTF">2018-03-19T04:52:04Z</dcterms:modified>
  <cp:category/>
</cp:coreProperties>
</file>