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nnsfe25\ファイルサーバ\本庁\下水道部\下水道政策課\0003 経営管理・審査担当\0402 決算統計\0015_H29決算統計\0017_経営比較分析表\02 回答\"/>
    </mc:Choice>
  </mc:AlternateContent>
  <workbookProtection workbookAlgorithmName="SHA-512" workbookHashValue="f+q1WIA5ASTk/6Zh6FEDAJ/8XtgI3wMvPOLOyeEznGBLYXOO4n7Aum00Lzp+LlHUofTFEZ/H8Qcu6ZMTXIhERw==" workbookSaltValue="ANLDpZYel1JTZnHpJ6T9XQ=="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<sst xmlns="http://schemas.openxmlformats.org/spreadsheetml/2006/main" count="236" uniqueCount="123">
  <si>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</si>
  <si>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</si>
  <si>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</si>
  <si>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</si>
  <si>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</si>
  <si>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</si>
  <si>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</si>
  <si>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</si>
  <si>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</si>
  <si>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</si>
  <si>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</si>
  <si>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</si>
  <si>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</si>
  <si>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</si>
  <si>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</si>
  <si>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</si>
  <si>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</si>
  <si>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</si>
  <si>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</si>
  <si>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</si>
  <si>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</si>
  <si>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</si>
  <si>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</si>
  <si>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</si>
  <si>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</si>
  <si>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</si>
  <si>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</si>
  <si>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</si>
  <si>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</si>
  <si>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</si>
  <si>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</si>
  <si>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</si>
  <si>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</si>
  <si>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</si>
  <si>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</si>
  <si>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</si>
  <si>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</si>
  <si>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</si>
  <si>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</si>
  <si>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</si>
  <si>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</si>
  <si>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</si>
  <si>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</si>
  <si>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</si>
  <si>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</si>
  <si>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</si>
  <si>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</si>
  <si>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</si>
  <si>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</si>
  <si>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</si>
  <si>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</si>
  <si>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</si>
  <si>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</si>
  <si>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</si>
  <si>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</si>
  <si>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</si>
  <si>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</si>
  <si>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</si>
  <si>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</si>
  <si>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</si>
  <si>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</si>
  <si>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</si>
  <si>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</si>
  <si>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</si>
  <si>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</si>
  <si>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</si>
  <si>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</si>
  <si>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</si>
  <si>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</si>
  <si>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</si>
  <si>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</si>
  <si>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</si>
  <si>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</si>
  <si>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</si>
  <si>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</si>
  <si>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</si>
  <si>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</si>
  <si>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</si>
  <si>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</si>
  <si>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</si>
  <si>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</si>
  <si>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</si>
  <si>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</si>
  <si>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</si>
  <si>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</si>
  <si>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</si>
  <si>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</si>
  <si>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</si>
  <si>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</si>
  <si>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</si>
  <si>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</si>
  <si>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</si>
  <si>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</si>
  <si>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</si>
  <si>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</si>
  <si>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</si>
  <si>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</si>
  <si>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</si>
  <si>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</si>
  <si>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</si>
  <si>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</si>
  <si>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</si>
  <si>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</si>
  <si>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</si>
  <si>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</si>
  <si>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</si>
  <si>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</si>
  <si>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</si>
  <si>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</si>
  <si>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</si>
  <si>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</si>
  <si>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</si>
  <si>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</si>
  <si>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</si>
  <si>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</si>
  <si>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</si>
  <si>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</si>
  <si>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</si>
  <si>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</si>
  <si>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</si>
  <si>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本市の下水道事業は、平成初期に集中して整備を行ったため、「有形固定資産減価償却率」は類似都市に比べると低かったが、近年償却が進み上昇傾向である。</t>
    <rPh sb="4" eb="7">
      <t>ゲスイドウ</t>
    </rPh>
    <rPh sb="7" eb="9">
      <t>ジギョウ</t>
    </rPh>
    <rPh sb="11" eb="13">
      <t>ヘイセイ</t>
    </rPh>
    <rPh sb="13" eb="15">
      <t>ショキ</t>
    </rPh>
    <rPh sb="16" eb="18">
      <t>シュウチュウ</t>
    </rPh>
    <rPh sb="20" eb="22">
      <t>セイビ</t>
    </rPh>
    <rPh sb="23" eb="24">
      <t>オコナ</t>
    </rPh>
    <rPh sb="30" eb="32">
      <t>ユウケイ</t>
    </rPh>
    <rPh sb="32" eb="34">
      <t>コテイ</t>
    </rPh>
    <rPh sb="34" eb="36">
      <t>シサン</t>
    </rPh>
    <rPh sb="36" eb="38">
      <t>ゲンカ</t>
    </rPh>
    <rPh sb="38" eb="40">
      <t>ショウキャク</t>
    </rPh>
    <rPh sb="40" eb="41">
      <t>リツ</t>
    </rPh>
    <rPh sb="52" eb="53">
      <t>ヒク</t>
    </rPh>
    <rPh sb="58" eb="60">
      <t>キンネン</t>
    </rPh>
    <rPh sb="60" eb="62">
      <t>ショウキャク</t>
    </rPh>
    <rPh sb="63" eb="64">
      <t>スス</t>
    </rPh>
    <rPh sb="65" eb="67">
      <t>ジョウショウ</t>
    </rPh>
    <rPh sb="67" eb="69">
      <t>ケイコウ</t>
    </rPh>
    <phoneticPr fontId="4"/>
  </si>
  <si>
    <t>　本市の特定環境保全公共下水道事業は、公共下水道事業側の処理場にて汚水処理を実施する等、公共下水道事業と一体的に運営している。こうした中、本市では、過去の大規模な投資により企業債残高が増大し、特に事業規模の小さい特定環境保全公共下水道事業については、減価償却費や利子負担額等の資本費が経営を圧迫する状況となっている。そこで、今後は企業債の借入期間を短縮すること等で、支払利息を削減し収支の改善を目指すこととしている。
　また、人口減少や施設の老朽化が進み、使用料収入の減少や改築更新需要の増大が見込まれるため、公共下水道と一体的にストックマネジメントの推進や企業債の新規発行の抑制などに取り組み、将来にわたって、安定的かつ持続的に事業運営が可能となるよう経営の効率化を進めていく。</t>
    <rPh sb="162" eb="164">
      <t>コンゴ</t>
    </rPh>
    <rPh sb="165" eb="167">
      <t>キギョウ</t>
    </rPh>
    <rPh sb="167" eb="168">
      <t>サイ</t>
    </rPh>
    <rPh sb="169" eb="171">
      <t>カリイレ</t>
    </rPh>
    <rPh sb="171" eb="173">
      <t>キカン</t>
    </rPh>
    <rPh sb="174" eb="176">
      <t>タンシュク</t>
    </rPh>
    <rPh sb="180" eb="181">
      <t>ナド</t>
    </rPh>
    <rPh sb="183" eb="185">
      <t>シハライ</t>
    </rPh>
    <rPh sb="185" eb="187">
      <t>リソク</t>
    </rPh>
    <rPh sb="188" eb="190">
      <t>サクゲン</t>
    </rPh>
    <rPh sb="191" eb="193">
      <t>シュウシ</t>
    </rPh>
    <rPh sb="194" eb="196">
      <t>カイゼン</t>
    </rPh>
    <rPh sb="197" eb="199">
      <t>メザ</t>
    </rPh>
    <rPh sb="255" eb="260">
      <t>コウキョウゲスイドウ</t>
    </rPh>
    <rPh sb="261" eb="264">
      <t>イッタイテキ</t>
    </rPh>
    <rPh sb="276" eb="278">
      <t>スイシン</t>
    </rPh>
    <rPh sb="279" eb="281">
      <t>キギョウ</t>
    </rPh>
    <rPh sb="281" eb="282">
      <t>サイ</t>
    </rPh>
    <rPh sb="283" eb="287">
      <t>シンキハッコウ</t>
    </rPh>
    <rPh sb="288" eb="290">
      <t>ヨクセイ</t>
    </rPh>
    <rPh sb="293" eb="294">
      <t>ト</t>
    </rPh>
    <rPh sb="295" eb="296">
      <t>ク</t>
    </rPh>
    <phoneticPr fontId="4"/>
  </si>
  <si>
    <t>　本市の特定環境保全公共下水道事業は、公共下水道事業側の処理場にて汚水処理を実施する等、公共下水道事業と一体的に運営しているが、事業規模が小さく、使用料収入に対して、資本費（減価償却費や企業債利息）の負担が大きいため、採算が取りづらい構造になっている。
　平成29年度は「経常収支比率」や「経費回収率」といった指標が改善しているが、これは繰出金の計上方法見直しに伴い、公共下水道と特定環境保全公共下水道の計上を見直したものであり、実質的に経営改善が大きく進んだものではない。
　「施設利用率」については、類似団体と比べ低いが、晴天時の最大処理水量で見ると最大稼働率は59％を超えている。
　また、「水洗化率」は現在処理区域内人口の減少により改善したが、接続勧奨は継続的に実施する必要がある。
　これら要因により早急に経営を大きく改善することは難しいが、企業債の新規発行抑制や維持管理費の削減等を継続的に実施し、経営改善を着実に進めていくこととしている。</t>
    <rPh sb="109" eb="111">
      <t>サイサン</t>
    </rPh>
    <rPh sb="112" eb="113">
      <t>ト</t>
    </rPh>
    <rPh sb="117" eb="119">
      <t>コウゾウ</t>
    </rPh>
    <rPh sb="128" eb="130">
      <t>ヘイセイ</t>
    </rPh>
    <rPh sb="132" eb="134">
      <t>ネンド</t>
    </rPh>
    <rPh sb="136" eb="140">
      <t>ケイジョウシュウシ</t>
    </rPh>
    <rPh sb="140" eb="142">
      <t>ヒリツ</t>
    </rPh>
    <rPh sb="145" eb="147">
      <t>ケイヒ</t>
    </rPh>
    <rPh sb="147" eb="149">
      <t>カイシュウ</t>
    </rPh>
    <rPh sb="149" eb="150">
      <t>リツ</t>
    </rPh>
    <rPh sb="155" eb="157">
      <t>シヒョウ</t>
    </rPh>
    <rPh sb="158" eb="160">
      <t>カイゼン</t>
    </rPh>
    <rPh sb="169" eb="171">
      <t>クリダ</t>
    </rPh>
    <rPh sb="171" eb="172">
      <t>キン</t>
    </rPh>
    <rPh sb="173" eb="175">
      <t>ケイジョウ</t>
    </rPh>
    <rPh sb="175" eb="177">
      <t>ホウホウ</t>
    </rPh>
    <rPh sb="177" eb="179">
      <t>ミナオ</t>
    </rPh>
    <rPh sb="181" eb="182">
      <t>トモナ</t>
    </rPh>
    <rPh sb="184" eb="189">
      <t>コウキョウゲスイドウ</t>
    </rPh>
    <rPh sb="190" eb="194">
      <t>トクテイカンキョウ</t>
    </rPh>
    <rPh sb="194" eb="198">
      <t>ホゼンコウキョウ</t>
    </rPh>
    <rPh sb="198" eb="201">
      <t>ゲスイドウ</t>
    </rPh>
    <rPh sb="202" eb="204">
      <t>ケイジョウ</t>
    </rPh>
    <rPh sb="205" eb="207">
      <t>ミナオ</t>
    </rPh>
    <rPh sb="215" eb="218">
      <t>ジッシツテキ</t>
    </rPh>
    <rPh sb="219" eb="221">
      <t>ケイエイ</t>
    </rPh>
    <rPh sb="221" eb="223">
      <t>カイゼン</t>
    </rPh>
    <rPh sb="224" eb="225">
      <t>オオ</t>
    </rPh>
    <rPh sb="227" eb="228">
      <t>スス</t>
    </rPh>
    <rPh sb="240" eb="242">
      <t>シセツ</t>
    </rPh>
    <rPh sb="242" eb="244">
      <t>リヨウ</t>
    </rPh>
    <rPh sb="244" eb="245">
      <t>リツ</t>
    </rPh>
    <rPh sb="299" eb="302">
      <t>スイセンカ</t>
    </rPh>
    <rPh sb="302" eb="303">
      <t>リツ</t>
    </rPh>
    <rPh sb="305" eb="307">
      <t>ゲンザイ</t>
    </rPh>
    <rPh sb="307" eb="309">
      <t>ショリ</t>
    </rPh>
    <rPh sb="309" eb="311">
      <t>クイキ</t>
    </rPh>
    <rPh sb="311" eb="312">
      <t>ナイ</t>
    </rPh>
    <rPh sb="312" eb="314">
      <t>ジンコウ</t>
    </rPh>
    <rPh sb="315" eb="317">
      <t>ゲンショウ</t>
    </rPh>
    <rPh sb="320" eb="322">
      <t>カイゼン</t>
    </rPh>
    <rPh sb="350" eb="352">
      <t>ヨウイン</t>
    </rPh>
    <rPh sb="355" eb="357">
      <t>ソウキュウ</t>
    </rPh>
    <rPh sb="358" eb="360">
      <t>ケイエイ</t>
    </rPh>
    <rPh sb="361" eb="362">
      <t>オオ</t>
    </rPh>
    <rPh sb="364" eb="366">
      <t>カイゼン</t>
    </rPh>
    <rPh sb="371" eb="372">
      <t>ムズカ</t>
    </rPh>
    <rPh sb="376" eb="378">
      <t>キギョウ</t>
    </rPh>
    <rPh sb="378" eb="379">
      <t>サイ</t>
    </rPh>
    <rPh sb="380" eb="382">
      <t>シンキ</t>
    </rPh>
    <rPh sb="382" eb="384">
      <t>ハッコウ</t>
    </rPh>
    <rPh sb="384" eb="386">
      <t>ヨクセイ</t>
    </rPh>
    <rPh sb="387" eb="389">
      <t>イジ</t>
    </rPh>
    <rPh sb="389" eb="391">
      <t>カンリ</t>
    </rPh>
    <rPh sb="391" eb="392">
      <t>ヒ</t>
    </rPh>
    <rPh sb="393" eb="395">
      <t>サクゲン</t>
    </rPh>
    <rPh sb="395" eb="396">
      <t>トウ</t>
    </rPh>
    <rPh sb="397" eb="400">
      <t>ケイゾクテキ</t>
    </rPh>
    <rPh sb="401" eb="403">
      <t>ジッシ</t>
    </rPh>
    <rPh sb="405" eb="407">
      <t>ケイエイ</t>
    </rPh>
    <rPh sb="407" eb="409">
      <t>カイゼン</t>
    </rPh>
    <rPh sb="410" eb="412">
      <t>チャクジツ</t>
    </rPh>
    <rPh sb="413" eb="414">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</si>
</sst>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73B-4814-B3B6-07CD53924DB3}"/>
            </c:ext>
          </c:extLst>
        </c:ser>
        <c:dLbls>
          <c:showLegendKey val="0"/>
          <c:showVal val="0"/>
          <c:showCatName val="0"/>
          <c:showSerName val="0"/>
          <c:showPercent val="0"/>
          <c:showBubbleSize val="0"/>
        </c:dLbls>
        <c:gapWidth val="150"/>
        <c:axId val="151863120"/>
        <c:axId val="298902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573B-4814-B3B6-07CD53924DB3}"/>
            </c:ext>
          </c:extLst>
        </c:ser>
        <c:dLbls>
          <c:showLegendKey val="0"/>
          <c:showVal val="0"/>
          <c:showCatName val="0"/>
          <c:showSerName val="0"/>
          <c:showPercent val="0"/>
          <c:showBubbleSize val="0"/>
        </c:dLbls>
        <c:marker val="1"/>
        <c:smooth val="0"/>
        <c:axId val="151863120"/>
        <c:axId val="298902096"/>
      </c:lineChart>
      <c:dateAx>
        <c:axId val="151863120"/>
        <c:scaling>
          <c:orientation val="minMax"/>
        </c:scaling>
        <c:delete val="1"/>
        <c:axPos val="b"/>
        <c:numFmt formatCode="ge" sourceLinked="1"/>
        <c:majorTickMark val="none"/>
        <c:minorTickMark val="none"/>
        <c:tickLblPos val="none"/>
        <c:crossAx val="298902096"/>
        <c:crosses val="autoZero"/>
        <c:auto val="1"/>
        <c:lblOffset val="100"/>
        <c:baseTimeUnit val="years"/>
      </c:dateAx>
      <c:valAx>
        <c:axId val="29890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86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43.02</c:v>
                </c:pt>
                <c:pt idx="1">
                  <c:v>42.15</c:v>
                </c:pt>
                <c:pt idx="2">
                  <c:v>40.46</c:v>
                </c:pt>
                <c:pt idx="3">
                  <c:v>40.340000000000003</c:v>
                </c:pt>
                <c:pt idx="4">
                  <c:v>41.65</c:v>
                </c:pt>
              </c:numCache>
            </c:numRef>
          </c:val>
          <c:extLst xmlns:c16r2="http://schemas.microsoft.com/office/drawing/2015/06/chart">
            <c:ext xmlns:c16="http://schemas.microsoft.com/office/drawing/2014/chart" uri="{C3380CC4-5D6E-409C-BE32-E72D297353CC}">
              <c16:uniqueId val="{00000000-0E91-44F9-944B-638FF08CC600}"/>
            </c:ext>
          </c:extLst>
        </c:ser>
        <c:dLbls>
          <c:showLegendKey val="0"/>
          <c:showVal val="0"/>
          <c:showCatName val="0"/>
          <c:showSerName val="0"/>
          <c:showPercent val="0"/>
          <c:showBubbleSize val="0"/>
        </c:dLbls>
        <c:gapWidth val="150"/>
        <c:axId val="299397696"/>
        <c:axId val="299400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43.65</c:v>
                </c:pt>
                <c:pt idx="1">
                  <c:v>43.58</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0E91-44F9-944B-638FF08CC600}"/>
            </c:ext>
          </c:extLst>
        </c:ser>
        <c:dLbls>
          <c:showLegendKey val="0"/>
          <c:showVal val="0"/>
          <c:showCatName val="0"/>
          <c:showSerName val="0"/>
          <c:showPercent val="0"/>
          <c:showBubbleSize val="0"/>
        </c:dLbls>
        <c:marker val="1"/>
        <c:smooth val="0"/>
        <c:axId val="299397696"/>
        <c:axId val="299400440"/>
      </c:lineChart>
      <c:dateAx>
        <c:axId val="299397696"/>
        <c:scaling>
          <c:orientation val="minMax"/>
        </c:scaling>
        <c:delete val="1"/>
        <c:axPos val="b"/>
        <c:numFmt formatCode="ge" sourceLinked="1"/>
        <c:majorTickMark val="none"/>
        <c:minorTickMark val="none"/>
        <c:tickLblPos val="none"/>
        <c:crossAx val="299400440"/>
        <c:crosses val="autoZero"/>
        <c:auto val="1"/>
        <c:lblOffset val="100"/>
        <c:baseTimeUnit val="years"/>
      </c:dateAx>
      <c:valAx>
        <c:axId val="299400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39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84.78</c:v>
                </c:pt>
                <c:pt idx="1">
                  <c:v>83.92</c:v>
                </c:pt>
                <c:pt idx="2">
                  <c:v>82.04</c:v>
                </c:pt>
                <c:pt idx="3">
                  <c:v>83.33</c:v>
                </c:pt>
                <c:pt idx="4">
                  <c:v>84.77</c:v>
                </c:pt>
              </c:numCache>
            </c:numRef>
          </c:val>
          <c:extLst xmlns:c16r2="http://schemas.microsoft.com/office/drawing/2015/06/chart">
            <c:ext xmlns:c16="http://schemas.microsoft.com/office/drawing/2014/chart" uri="{C3380CC4-5D6E-409C-BE32-E72D297353CC}">
              <c16:uniqueId val="{00000000-364A-437D-ADE4-080BD94C78AC}"/>
            </c:ext>
          </c:extLst>
        </c:ser>
        <c:dLbls>
          <c:showLegendKey val="0"/>
          <c:showVal val="0"/>
          <c:showCatName val="0"/>
          <c:showSerName val="0"/>
          <c:showPercent val="0"/>
          <c:showBubbleSize val="0"/>
        </c:dLbls>
        <c:gapWidth val="150"/>
        <c:axId val="299398088"/>
        <c:axId val="299392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82.2</c:v>
                </c:pt>
                <c:pt idx="1">
                  <c:v>82.35</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364A-437D-ADE4-080BD94C78AC}"/>
            </c:ext>
          </c:extLst>
        </c:ser>
        <c:dLbls>
          <c:showLegendKey val="0"/>
          <c:showVal val="0"/>
          <c:showCatName val="0"/>
          <c:showSerName val="0"/>
          <c:showPercent val="0"/>
          <c:showBubbleSize val="0"/>
        </c:dLbls>
        <c:marker val="1"/>
        <c:smooth val="0"/>
        <c:axId val="299398088"/>
        <c:axId val="299392992"/>
      </c:lineChart>
      <c:dateAx>
        <c:axId val="299398088"/>
        <c:scaling>
          <c:orientation val="minMax"/>
        </c:scaling>
        <c:delete val="1"/>
        <c:axPos val="b"/>
        <c:numFmt formatCode="ge" sourceLinked="1"/>
        <c:majorTickMark val="none"/>
        <c:minorTickMark val="none"/>
        <c:tickLblPos val="none"/>
        <c:crossAx val="299392992"/>
        <c:crosses val="autoZero"/>
        <c:auto val="1"/>
        <c:lblOffset val="100"/>
        <c:baseTimeUnit val="years"/>
      </c:dateAx>
      <c:valAx>
        <c:axId val="29939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398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67.52</c:v>
                </c:pt>
                <c:pt idx="1">
                  <c:v>81.86</c:v>
                </c:pt>
                <c:pt idx="2">
                  <c:v>69.52</c:v>
                </c:pt>
                <c:pt idx="3">
                  <c:v>67</c:v>
                </c:pt>
                <c:pt idx="4">
                  <c:v>99.32</c:v>
                </c:pt>
              </c:numCache>
            </c:numRef>
          </c:val>
          <c:extLst xmlns:c16r2="http://schemas.microsoft.com/office/drawing/2015/06/chart">
            <c:ext xmlns:c16="http://schemas.microsoft.com/office/drawing/2014/chart" uri="{C3380CC4-5D6E-409C-BE32-E72D297353CC}">
              <c16:uniqueId val="{00000000-DC93-4195-805C-08069B06DCCF}"/>
            </c:ext>
          </c:extLst>
        </c:ser>
        <c:dLbls>
          <c:showLegendKey val="0"/>
          <c:showVal val="0"/>
          <c:showCatName val="0"/>
          <c:showSerName val="0"/>
          <c:showPercent val="0"/>
          <c:showBubbleSize val="0"/>
        </c:dLbls>
        <c:gapWidth val="150"/>
        <c:axId val="297169944"/>
        <c:axId val="297167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96.59</c:v>
                </c:pt>
                <c:pt idx="1">
                  <c:v>101.24</c:v>
                </c:pt>
                <c:pt idx="2">
                  <c:v>100.94</c:v>
                </c:pt>
                <c:pt idx="3">
                  <c:v>100.85</c:v>
                </c:pt>
                <c:pt idx="4">
                  <c:v>102.13</c:v>
                </c:pt>
              </c:numCache>
            </c:numRef>
          </c:val>
          <c:smooth val="0"/>
          <c:extLst xmlns:c16r2="http://schemas.microsoft.com/office/drawing/2015/06/chart">
            <c:ext xmlns:c16="http://schemas.microsoft.com/office/drawing/2014/chart" uri="{C3380CC4-5D6E-409C-BE32-E72D297353CC}">
              <c16:uniqueId val="{00000001-DC93-4195-805C-08069B06DCCF}"/>
            </c:ext>
          </c:extLst>
        </c:ser>
        <c:dLbls>
          <c:showLegendKey val="0"/>
          <c:showVal val="0"/>
          <c:showCatName val="0"/>
          <c:showSerName val="0"/>
          <c:showPercent val="0"/>
          <c:showBubbleSize val="0"/>
        </c:dLbls>
        <c:marker val="1"/>
        <c:smooth val="0"/>
        <c:axId val="297169944"/>
        <c:axId val="297167592"/>
      </c:lineChart>
      <c:dateAx>
        <c:axId val="297169944"/>
        <c:scaling>
          <c:orientation val="minMax"/>
        </c:scaling>
        <c:delete val="1"/>
        <c:axPos val="b"/>
        <c:numFmt formatCode="ge" sourceLinked="1"/>
        <c:majorTickMark val="none"/>
        <c:minorTickMark val="none"/>
        <c:tickLblPos val="none"/>
        <c:crossAx val="297167592"/>
        <c:crosses val="autoZero"/>
        <c:auto val="1"/>
        <c:lblOffset val="100"/>
        <c:baseTimeUnit val="years"/>
      </c:dateAx>
      <c:valAx>
        <c:axId val="297167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7169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5.56</c:v>
                </c:pt>
                <c:pt idx="1">
                  <c:v>17.760000000000002</c:v>
                </c:pt>
                <c:pt idx="2">
                  <c:v>20.079999999999998</c:v>
                </c:pt>
                <c:pt idx="3">
                  <c:v>22.21</c:v>
                </c:pt>
                <c:pt idx="4">
                  <c:v>24.53</c:v>
                </c:pt>
              </c:numCache>
            </c:numRef>
          </c:val>
          <c:extLst xmlns:c16r2="http://schemas.microsoft.com/office/drawing/2015/06/chart">
            <c:ext xmlns:c16="http://schemas.microsoft.com/office/drawing/2014/chart" uri="{C3380CC4-5D6E-409C-BE32-E72D297353CC}">
              <c16:uniqueId val="{00000000-2179-4FD9-97E4-3399FA655CC5}"/>
            </c:ext>
          </c:extLst>
        </c:ser>
        <c:dLbls>
          <c:showLegendKey val="0"/>
          <c:showVal val="0"/>
          <c:showCatName val="0"/>
          <c:showSerName val="0"/>
          <c:showPercent val="0"/>
          <c:showBubbleSize val="0"/>
        </c:dLbls>
        <c:gapWidth val="150"/>
        <c:axId val="297168376"/>
        <c:axId val="297168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13.6</c:v>
                </c:pt>
                <c:pt idx="1">
                  <c:v>22.34</c:v>
                </c:pt>
                <c:pt idx="2">
                  <c:v>22.79</c:v>
                </c:pt>
                <c:pt idx="3">
                  <c:v>22.77</c:v>
                </c:pt>
                <c:pt idx="4">
                  <c:v>23.93</c:v>
                </c:pt>
              </c:numCache>
            </c:numRef>
          </c:val>
          <c:smooth val="0"/>
          <c:extLst xmlns:c16r2="http://schemas.microsoft.com/office/drawing/2015/06/chart">
            <c:ext xmlns:c16="http://schemas.microsoft.com/office/drawing/2014/chart" uri="{C3380CC4-5D6E-409C-BE32-E72D297353CC}">
              <c16:uniqueId val="{00000001-2179-4FD9-97E4-3399FA655CC5}"/>
            </c:ext>
          </c:extLst>
        </c:ser>
        <c:dLbls>
          <c:showLegendKey val="0"/>
          <c:showVal val="0"/>
          <c:showCatName val="0"/>
          <c:showSerName val="0"/>
          <c:showPercent val="0"/>
          <c:showBubbleSize val="0"/>
        </c:dLbls>
        <c:marker val="1"/>
        <c:smooth val="0"/>
        <c:axId val="297168376"/>
        <c:axId val="297168768"/>
      </c:lineChart>
      <c:dateAx>
        <c:axId val="297168376"/>
        <c:scaling>
          <c:orientation val="minMax"/>
        </c:scaling>
        <c:delete val="1"/>
        <c:axPos val="b"/>
        <c:numFmt formatCode="ge" sourceLinked="1"/>
        <c:majorTickMark val="none"/>
        <c:minorTickMark val="none"/>
        <c:tickLblPos val="none"/>
        <c:crossAx val="297168768"/>
        <c:crosses val="autoZero"/>
        <c:auto val="1"/>
        <c:lblOffset val="100"/>
        <c:baseTimeUnit val="years"/>
      </c:dateAx>
      <c:valAx>
        <c:axId val="29716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7168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4BC-42CF-A603-503304DEFB18}"/>
            </c:ext>
          </c:extLst>
        </c:ser>
        <c:dLbls>
          <c:showLegendKey val="0"/>
          <c:showVal val="0"/>
          <c:showCatName val="0"/>
          <c:showSerName val="0"/>
          <c:showPercent val="0"/>
          <c:showBubbleSize val="0"/>
        </c:dLbls>
        <c:gapWidth val="150"/>
        <c:axId val="298999680"/>
        <c:axId val="299000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c:v>0</c:v>
                </c:pt>
                <c:pt idx="4">
                  <c:v>0</c:v>
                </c:pt>
              </c:numCache>
            </c:numRef>
          </c:val>
          <c:smooth val="0"/>
          <c:extLst xmlns:c16r2="http://schemas.microsoft.com/office/drawing/2015/06/chart">
            <c:ext xmlns:c16="http://schemas.microsoft.com/office/drawing/2014/chart" uri="{C3380CC4-5D6E-409C-BE32-E72D297353CC}">
              <c16:uniqueId val="{00000001-44BC-42CF-A603-503304DEFB18}"/>
            </c:ext>
          </c:extLst>
        </c:ser>
        <c:dLbls>
          <c:showLegendKey val="0"/>
          <c:showVal val="0"/>
          <c:showCatName val="0"/>
          <c:showSerName val="0"/>
          <c:showPercent val="0"/>
          <c:showBubbleSize val="0"/>
        </c:dLbls>
        <c:marker val="1"/>
        <c:smooth val="0"/>
        <c:axId val="298999680"/>
        <c:axId val="299000856"/>
      </c:lineChart>
      <c:dateAx>
        <c:axId val="298999680"/>
        <c:scaling>
          <c:orientation val="minMax"/>
        </c:scaling>
        <c:delete val="1"/>
        <c:axPos val="b"/>
        <c:numFmt formatCode="ge" sourceLinked="1"/>
        <c:majorTickMark val="none"/>
        <c:minorTickMark val="none"/>
        <c:tickLblPos val="none"/>
        <c:crossAx val="299000856"/>
        <c:crosses val="autoZero"/>
        <c:auto val="1"/>
        <c:lblOffset val="100"/>
        <c:baseTimeUnit val="years"/>
      </c:dateAx>
      <c:valAx>
        <c:axId val="299000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99968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1089.45</c:v>
                </c:pt>
                <c:pt idx="1">
                  <c:v>1235.45</c:v>
                </c:pt>
                <c:pt idx="2">
                  <c:v>1471.12</c:v>
                </c:pt>
                <c:pt idx="3">
                  <c:v>1636.2</c:v>
                </c:pt>
                <c:pt idx="4">
                  <c:v>1618.73</c:v>
                </c:pt>
              </c:numCache>
            </c:numRef>
          </c:val>
          <c:extLst xmlns:c16r2="http://schemas.microsoft.com/office/drawing/2015/06/chart">
            <c:ext xmlns:c16="http://schemas.microsoft.com/office/drawing/2014/chart" uri="{C3380CC4-5D6E-409C-BE32-E72D297353CC}">
              <c16:uniqueId val="{00000000-1B26-4CB8-BCE0-726800C64346}"/>
            </c:ext>
          </c:extLst>
        </c:ser>
        <c:dLbls>
          <c:showLegendKey val="0"/>
          <c:showVal val="0"/>
          <c:showCatName val="0"/>
          <c:showSerName val="0"/>
          <c:showPercent val="0"/>
          <c:showBubbleSize val="0"/>
        </c:dLbls>
        <c:gapWidth val="150"/>
        <c:axId val="299002032"/>
        <c:axId val="299000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232.81</c:v>
                </c:pt>
                <c:pt idx="1">
                  <c:v>184.13</c:v>
                </c:pt>
                <c:pt idx="2">
                  <c:v>101.85</c:v>
                </c:pt>
                <c:pt idx="3">
                  <c:v>110.77</c:v>
                </c:pt>
                <c:pt idx="4">
                  <c:v>109.51</c:v>
                </c:pt>
              </c:numCache>
            </c:numRef>
          </c:val>
          <c:smooth val="0"/>
          <c:extLst xmlns:c16r2="http://schemas.microsoft.com/office/drawing/2015/06/chart">
            <c:ext xmlns:c16="http://schemas.microsoft.com/office/drawing/2014/chart" uri="{C3380CC4-5D6E-409C-BE32-E72D297353CC}">
              <c16:uniqueId val="{00000001-1B26-4CB8-BCE0-726800C64346}"/>
            </c:ext>
          </c:extLst>
        </c:ser>
        <c:dLbls>
          <c:showLegendKey val="0"/>
          <c:showVal val="0"/>
          <c:showCatName val="0"/>
          <c:showSerName val="0"/>
          <c:showPercent val="0"/>
          <c:showBubbleSize val="0"/>
        </c:dLbls>
        <c:marker val="1"/>
        <c:smooth val="0"/>
        <c:axId val="299002032"/>
        <c:axId val="299000464"/>
      </c:lineChart>
      <c:dateAx>
        <c:axId val="299002032"/>
        <c:scaling>
          <c:orientation val="minMax"/>
        </c:scaling>
        <c:delete val="1"/>
        <c:axPos val="b"/>
        <c:numFmt formatCode="ge" sourceLinked="1"/>
        <c:majorTickMark val="none"/>
        <c:minorTickMark val="none"/>
        <c:tickLblPos val="none"/>
        <c:crossAx val="299000464"/>
        <c:crosses val="autoZero"/>
        <c:auto val="1"/>
        <c:lblOffset val="100"/>
        <c:baseTimeUnit val="years"/>
      </c:dateAx>
      <c:valAx>
        <c:axId val="29900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00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27.93</c:v>
                </c:pt>
                <c:pt idx="2">
                  <c:v>15.48</c:v>
                </c:pt>
                <c:pt idx="3">
                  <c:v>1.17</c:v>
                </c:pt>
                <c:pt idx="4">
                  <c:v>37.47</c:v>
                </c:pt>
              </c:numCache>
            </c:numRef>
          </c:val>
          <c:extLst xmlns:c16r2="http://schemas.microsoft.com/office/drawing/2015/06/chart">
            <c:ext xmlns:c16="http://schemas.microsoft.com/office/drawing/2014/chart" uri="{C3380CC4-5D6E-409C-BE32-E72D297353CC}">
              <c16:uniqueId val="{00000000-6D5E-4A19-9DB1-9F4157F2037B}"/>
            </c:ext>
          </c:extLst>
        </c:ser>
        <c:dLbls>
          <c:showLegendKey val="0"/>
          <c:showVal val="0"/>
          <c:showCatName val="0"/>
          <c:showSerName val="0"/>
          <c:showPercent val="0"/>
          <c:showBubbleSize val="0"/>
        </c:dLbls>
        <c:gapWidth val="150"/>
        <c:axId val="299004384"/>
        <c:axId val="298998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290.19</c:v>
                </c:pt>
                <c:pt idx="1">
                  <c:v>63.22</c:v>
                </c:pt>
                <c:pt idx="2">
                  <c:v>49.07</c:v>
                </c:pt>
                <c:pt idx="3">
                  <c:v>46.78</c:v>
                </c:pt>
                <c:pt idx="4">
                  <c:v>47.44</c:v>
                </c:pt>
              </c:numCache>
            </c:numRef>
          </c:val>
          <c:smooth val="0"/>
          <c:extLst xmlns:c16r2="http://schemas.microsoft.com/office/drawing/2015/06/chart">
            <c:ext xmlns:c16="http://schemas.microsoft.com/office/drawing/2014/chart" uri="{C3380CC4-5D6E-409C-BE32-E72D297353CC}">
              <c16:uniqueId val="{00000001-6D5E-4A19-9DB1-9F4157F2037B}"/>
            </c:ext>
          </c:extLst>
        </c:ser>
        <c:dLbls>
          <c:showLegendKey val="0"/>
          <c:showVal val="0"/>
          <c:showCatName val="0"/>
          <c:showSerName val="0"/>
          <c:showPercent val="0"/>
          <c:showBubbleSize val="0"/>
        </c:dLbls>
        <c:marker val="1"/>
        <c:smooth val="0"/>
        <c:axId val="299004384"/>
        <c:axId val="298998112"/>
      </c:lineChart>
      <c:dateAx>
        <c:axId val="299004384"/>
        <c:scaling>
          <c:orientation val="minMax"/>
        </c:scaling>
        <c:delete val="1"/>
        <c:axPos val="b"/>
        <c:numFmt formatCode="ge" sourceLinked="1"/>
        <c:majorTickMark val="none"/>
        <c:minorTickMark val="none"/>
        <c:tickLblPos val="none"/>
        <c:crossAx val="298998112"/>
        <c:crosses val="autoZero"/>
        <c:auto val="1"/>
        <c:lblOffset val="100"/>
        <c:baseTimeUnit val="years"/>
      </c:dateAx>
      <c:valAx>
        <c:axId val="29899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00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3597.16</c:v>
                </c:pt>
                <c:pt idx="1">
                  <c:v>3455.29</c:v>
                </c:pt>
                <c:pt idx="2">
                  <c:v>3239.07</c:v>
                </c:pt>
                <c:pt idx="3">
                  <c:v>2768.57</c:v>
                </c:pt>
                <c:pt idx="4">
                  <c:v>3004.62</c:v>
                </c:pt>
              </c:numCache>
            </c:numRef>
          </c:val>
          <c:extLst xmlns:c16r2="http://schemas.microsoft.com/office/drawing/2015/06/chart">
            <c:ext xmlns:c16="http://schemas.microsoft.com/office/drawing/2014/chart" uri="{C3380CC4-5D6E-409C-BE32-E72D297353CC}">
              <c16:uniqueId val="{00000000-2184-4E02-94CF-45D121DD1BA2}"/>
            </c:ext>
          </c:extLst>
        </c:ser>
        <c:dLbls>
          <c:showLegendKey val="0"/>
          <c:showVal val="0"/>
          <c:showCatName val="0"/>
          <c:showSerName val="0"/>
          <c:showPercent val="0"/>
          <c:showBubbleSize val="0"/>
        </c:dLbls>
        <c:gapWidth val="150"/>
        <c:axId val="299001640"/>
        <c:axId val="299002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1569.13</c:v>
                </c:pt>
                <c:pt idx="1">
                  <c:v>1436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2184-4E02-94CF-45D121DD1BA2}"/>
            </c:ext>
          </c:extLst>
        </c:ser>
        <c:dLbls>
          <c:showLegendKey val="0"/>
          <c:showVal val="0"/>
          <c:showCatName val="0"/>
          <c:showSerName val="0"/>
          <c:showPercent val="0"/>
          <c:showBubbleSize val="0"/>
        </c:dLbls>
        <c:marker val="1"/>
        <c:smooth val="0"/>
        <c:axId val="299001640"/>
        <c:axId val="299002816"/>
      </c:lineChart>
      <c:dateAx>
        <c:axId val="299001640"/>
        <c:scaling>
          <c:orientation val="minMax"/>
        </c:scaling>
        <c:delete val="1"/>
        <c:axPos val="b"/>
        <c:numFmt formatCode="ge" sourceLinked="1"/>
        <c:majorTickMark val="none"/>
        <c:minorTickMark val="none"/>
        <c:tickLblPos val="none"/>
        <c:crossAx val="299002816"/>
        <c:crosses val="autoZero"/>
        <c:auto val="1"/>
        <c:lblOffset val="100"/>
        <c:baseTimeUnit val="years"/>
      </c:dateAx>
      <c:valAx>
        <c:axId val="29900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001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37.29</c:v>
                </c:pt>
                <c:pt idx="1">
                  <c:v>38.909999999999997</c:v>
                </c:pt>
                <c:pt idx="2">
                  <c:v>28.22</c:v>
                </c:pt>
                <c:pt idx="3">
                  <c:v>26.77</c:v>
                </c:pt>
                <c:pt idx="4">
                  <c:v>99.89</c:v>
                </c:pt>
              </c:numCache>
            </c:numRef>
          </c:val>
          <c:extLst xmlns:c16r2="http://schemas.microsoft.com/office/drawing/2015/06/chart">
            <c:ext xmlns:c16="http://schemas.microsoft.com/office/drawing/2014/chart" uri="{C3380CC4-5D6E-409C-BE32-E72D297353CC}">
              <c16:uniqueId val="{00000000-A16E-460C-9B56-FB0B14FE4CFE}"/>
            </c:ext>
          </c:extLst>
        </c:ser>
        <c:dLbls>
          <c:showLegendKey val="0"/>
          <c:showVal val="0"/>
          <c:showCatName val="0"/>
          <c:showSerName val="0"/>
          <c:showPercent val="0"/>
          <c:showBubbleSize val="0"/>
        </c:dLbls>
        <c:gapWidth val="150"/>
        <c:axId val="299003992"/>
        <c:axId val="299005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64.63</c:v>
                </c:pt>
                <c:pt idx="1">
                  <c:v>66.56</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A16E-460C-9B56-FB0B14FE4CFE}"/>
            </c:ext>
          </c:extLst>
        </c:ser>
        <c:dLbls>
          <c:showLegendKey val="0"/>
          <c:showVal val="0"/>
          <c:showCatName val="0"/>
          <c:showSerName val="0"/>
          <c:showPercent val="0"/>
          <c:showBubbleSize val="0"/>
        </c:dLbls>
        <c:marker val="1"/>
        <c:smooth val="0"/>
        <c:axId val="299003992"/>
        <c:axId val="299005560"/>
      </c:lineChart>
      <c:dateAx>
        <c:axId val="299003992"/>
        <c:scaling>
          <c:orientation val="minMax"/>
        </c:scaling>
        <c:delete val="1"/>
        <c:axPos val="b"/>
        <c:numFmt formatCode="ge" sourceLinked="1"/>
        <c:majorTickMark val="none"/>
        <c:minorTickMark val="none"/>
        <c:tickLblPos val="none"/>
        <c:crossAx val="299005560"/>
        <c:crosses val="autoZero"/>
        <c:auto val="1"/>
        <c:lblOffset val="100"/>
        <c:baseTimeUnit val="years"/>
      </c:dateAx>
      <c:valAx>
        <c:axId val="299005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003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439.85</c:v>
                </c:pt>
                <c:pt idx="1">
                  <c:v>430.72</c:v>
                </c:pt>
                <c:pt idx="2">
                  <c:v>589.17999999999995</c:v>
                </c:pt>
                <c:pt idx="3">
                  <c:v>626.05999999999995</c:v>
                </c:pt>
                <c:pt idx="4">
                  <c:v>168.7</c:v>
                </c:pt>
              </c:numCache>
            </c:numRef>
          </c:val>
          <c:extLst xmlns:c16r2="http://schemas.microsoft.com/office/drawing/2015/06/chart">
            <c:ext xmlns:c16="http://schemas.microsoft.com/office/drawing/2014/chart" uri="{C3380CC4-5D6E-409C-BE32-E72D297353CC}">
              <c16:uniqueId val="{00000000-EABD-4F89-B86E-BA40BF81424C}"/>
            </c:ext>
          </c:extLst>
        </c:ser>
        <c:dLbls>
          <c:showLegendKey val="0"/>
          <c:showVal val="0"/>
          <c:showCatName val="0"/>
          <c:showSerName val="0"/>
          <c:showPercent val="0"/>
          <c:showBubbleSize val="0"/>
        </c:dLbls>
        <c:gapWidth val="150"/>
        <c:axId val="299396520"/>
        <c:axId val="299394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245.75</c:v>
                </c:pt>
                <c:pt idx="1">
                  <c:v>244.29</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EABD-4F89-B86E-BA40BF81424C}"/>
            </c:ext>
          </c:extLst>
        </c:ser>
        <c:dLbls>
          <c:showLegendKey val="0"/>
          <c:showVal val="0"/>
          <c:showCatName val="0"/>
          <c:showSerName val="0"/>
          <c:showPercent val="0"/>
          <c:showBubbleSize val="0"/>
        </c:dLbls>
        <c:marker val="1"/>
        <c:smooth val="0"/>
        <c:axId val="299396520"/>
        <c:axId val="299394168"/>
      </c:lineChart>
      <c:dateAx>
        <c:axId val="299396520"/>
        <c:scaling>
          <c:orientation val="minMax"/>
        </c:scaling>
        <c:delete val="1"/>
        <c:axPos val="b"/>
        <c:numFmt formatCode="ge" sourceLinked="1"/>
        <c:majorTickMark val="none"/>
        <c:minorTickMark val="none"/>
        <c:tickLblPos val="none"/>
        <c:crossAx val="299394168"/>
        <c:crosses val="autoZero"/>
        <c:auto val="1"/>
        <c:lblOffset val="100"/>
        <c:baseTimeUnit val="years"/>
      </c:dateAx>
      <c:valAx>
        <c:axId val="299394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396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【24.65】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2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愛媛県　松山市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514877</v>
      </c>
      <c r="AM8" s="50"/>
      <c r="AN8" s="50"/>
      <c r="AO8" s="50"/>
      <c r="AP8" s="50"/>
      <c r="AQ8" s="50"/>
      <c r="AR8" s="50"/>
      <c r="AS8" s="50"/>
      <c r="AT8" s="45">
        <f>データ!T6</f>
        <v>429.4</v>
      </c>
      <c r="AU8" s="45"/>
      <c r="AV8" s="45"/>
      <c r="AW8" s="45"/>
      <c r="AX8" s="45"/>
      <c r="AY8" s="45"/>
      <c r="AZ8" s="45"/>
      <c r="BA8" s="45"/>
      <c r="BB8" s="45">
        <f>データ!U6</f>
        <v>1199.06</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74.91</v>
      </c>
      <c r="J10" s="45"/>
      <c r="K10" s="45"/>
      <c r="L10" s="45"/>
      <c r="M10" s="45"/>
      <c r="N10" s="45"/>
      <c r="O10" s="45"/>
      <c r="P10" s="45">
        <f>データ!P6</f>
        <v>0.14000000000000001</v>
      </c>
      <c r="Q10" s="45"/>
      <c r="R10" s="45"/>
      <c r="S10" s="45"/>
      <c r="T10" s="45"/>
      <c r="U10" s="45"/>
      <c r="V10" s="45"/>
      <c r="W10" s="45">
        <f>データ!Q6</f>
        <v>59.98</v>
      </c>
      <c r="X10" s="45"/>
      <c r="Y10" s="45"/>
      <c r="Z10" s="45"/>
      <c r="AA10" s="45"/>
      <c r="AB10" s="45"/>
      <c r="AC10" s="45"/>
      <c r="AD10" s="50">
        <f>データ!R6</f>
        <v>3315</v>
      </c>
      <c r="AE10" s="50"/>
      <c r="AF10" s="50"/>
      <c r="AG10" s="50"/>
      <c r="AH10" s="50"/>
      <c r="AI10" s="50"/>
      <c r="AJ10" s="50"/>
      <c r="AK10" s="2"/>
      <c r="AL10" s="50">
        <f>データ!V6</f>
        <v>729</v>
      </c>
      <c r="AM10" s="50"/>
      <c r="AN10" s="50"/>
      <c r="AO10" s="50"/>
      <c r="AP10" s="50"/>
      <c r="AQ10" s="50"/>
      <c r="AR10" s="50"/>
      <c r="AS10" s="50"/>
      <c r="AT10" s="45">
        <f>データ!W6</f>
        <v>0.35</v>
      </c>
      <c r="AU10" s="45"/>
      <c r="AV10" s="45"/>
      <c r="AW10" s="45"/>
      <c r="AX10" s="45"/>
      <c r="AY10" s="45"/>
      <c r="AZ10" s="45"/>
      <c r="BA10" s="45"/>
      <c r="BB10" s="45">
        <f>データ!X6</f>
        <v>2082.86</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120</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121</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【102.38】</v>
      </c>
      <c r="F86" s="26" t="str">
        <f>データ!AT6</f>
        <v>【102.97】</v>
      </c>
      <c r="G86" s="26" t="str">
        <f>データ!BE6</f>
        <v>【54.73】</v>
      </c>
      <c r="H86" s="26" t="str">
        <f>データ!BP6</f>
        <v>【1,225.44】</v>
      </c>
      <c r="I86" s="26" t="str">
        <f>データ!CA6</f>
        <v>【75.58】</v>
      </c>
      <c r="J86" s="26" t="str">
        <f>データ!CL6</f>
        <v>【215.23】</v>
      </c>
      <c r="K86" s="26" t="str">
        <f>データ!CW6</f>
        <v>【42.66】</v>
      </c>
      <c r="L86" s="26" t="str">
        <f>データ!DH6</f>
        <v>【82.67】</v>
      </c>
      <c r="M86" s="26" t="str">
        <f>データ!DS6</f>
        <v>【24.65】</v>
      </c>
      <c r="N86" s="26" t="str">
        <f>データ!ED6</f>
        <v>【0.00】</v>
      </c>
      <c r="O86" s="26" t="str">
        <f>データ!EO6</f>
        <v>【0.10】</v>
      </c>
    </row>
  </sheetData>
  <sheetProtection algorithmName="SHA-512" hashValue="6Uy1aSIAeEg4Ns3Rf6b4vGskbLmjpCTbOru2dd8Uh4InZautP/MjWkLvEUyd5f28H6s193VLUFEJIE2kzOMUQA==" saltValue="WvJgpxvi8cViTiQ3zazfU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382019</v>
      </c>
      <c r="D6" s="33">
        <f t="shared" si="3"/>
        <v>46</v>
      </c>
      <c r="E6" s="33">
        <f t="shared" si="3"/>
        <v>17</v>
      </c>
      <c r="F6" s="33">
        <f t="shared" si="3"/>
        <v>4</v>
      </c>
      <c r="G6" s="33">
        <f t="shared" si="3"/>
        <v>0</v>
      </c>
      <c r="H6" s="33" t="str">
        <f t="shared" si="3"/>
        <v>愛媛県　松山市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74.91</v>
      </c>
      <c r="P6" s="34">
        <f t="shared" si="3"/>
        <v>0.14000000000000001</v>
      </c>
      <c r="Q6" s="34">
        <f t="shared" si="3"/>
        <v>59.98</v>
      </c>
      <c r="R6" s="34">
        <f t="shared" si="3"/>
        <v>3315</v>
      </c>
      <c r="S6" s="34">
        <f t="shared" si="3"/>
        <v>514877</v>
      </c>
      <c r="T6" s="34">
        <f t="shared" si="3"/>
        <v>429.4</v>
      </c>
      <c r="U6" s="34">
        <f t="shared" si="3"/>
        <v>1199.06</v>
      </c>
      <c r="V6" s="34">
        <f t="shared" si="3"/>
        <v>729</v>
      </c>
      <c r="W6" s="34">
        <f t="shared" si="3"/>
        <v>0.35</v>
      </c>
      <c r="X6" s="34">
        <f t="shared" si="3"/>
        <v>2082.86</v>
      </c>
      <c r="Y6" s="35">
        <f>IF(Y7="",NA(),Y7)</f>
        <v>67.52</v>
      </c>
      <c r="Z6" s="35">
        <f t="shared" ref="Z6:AH6" si="4">IF(Z7="",NA(),Z7)</f>
        <v>81.86</v>
      </c>
      <c r="AA6" s="35">
        <f t="shared" si="4"/>
        <v>69.52</v>
      </c>
      <c r="AB6" s="35">
        <f t="shared" si="4"/>
        <v>67</v>
      </c>
      <c r="AC6" s="35">
        <f t="shared" si="4"/>
        <v>99.32</v>
      </c>
      <c r="AD6" s="35">
        <f t="shared" si="4"/>
        <v>96.59</v>
      </c>
      <c r="AE6" s="35">
        <f t="shared" si="4"/>
        <v>101.24</v>
      </c>
      <c r="AF6" s="35">
        <f t="shared" si="4"/>
        <v>100.94</v>
      </c>
      <c r="AG6" s="35">
        <f t="shared" si="4"/>
        <v>100.85</v>
      </c>
      <c r="AH6" s="35">
        <f t="shared" si="4"/>
        <v>102.13</v>
      </c>
      <c r="AI6" s="34" t="str">
        <f>IF(AI7="","",IF(AI7="-","【-】","【"&amp;SUBSTITUTE(TEXT(AI7,"#,##0.00"),"-","△")&amp;"】"))</f>
        <v>【102.38】</v>
      </c>
      <c r="AJ6" s="35">
        <f>IF(AJ7="",NA(),AJ7)</f>
        <v>1089.45</v>
      </c>
      <c r="AK6" s="35">
        <f t="shared" ref="AK6:AS6" si="5">IF(AK7="",NA(),AK7)</f>
        <v>1235.45</v>
      </c>
      <c r="AL6" s="35">
        <f t="shared" si="5"/>
        <v>1471.12</v>
      </c>
      <c r="AM6" s="35">
        <f t="shared" si="5"/>
        <v>1636.2</v>
      </c>
      <c r="AN6" s="35">
        <f t="shared" si="5"/>
        <v>1618.73</v>
      </c>
      <c r="AO6" s="35">
        <f t="shared" si="5"/>
        <v>232.81</v>
      </c>
      <c r="AP6" s="35">
        <f t="shared" si="5"/>
        <v>184.13</v>
      </c>
      <c r="AQ6" s="35">
        <f t="shared" si="5"/>
        <v>101.85</v>
      </c>
      <c r="AR6" s="35">
        <f t="shared" si="5"/>
        <v>110.77</v>
      </c>
      <c r="AS6" s="35">
        <f t="shared" si="5"/>
        <v>109.51</v>
      </c>
      <c r="AT6" s="34" t="str">
        <f>IF(AT7="","",IF(AT7="-","【-】","【"&amp;SUBSTITUTE(TEXT(AT7,"#,##0.00"),"-","△")&amp;"】"))</f>
        <v>【102.97】</v>
      </c>
      <c r="AU6" s="35" t="str">
        <f>IF(AU7="",NA(),AU7)</f>
        <v>-</v>
      </c>
      <c r="AV6" s="35">
        <f t="shared" ref="AV6:BD6" si="6">IF(AV7="",NA(),AV7)</f>
        <v>27.93</v>
      </c>
      <c r="AW6" s="35">
        <f t="shared" si="6"/>
        <v>15.48</v>
      </c>
      <c r="AX6" s="35">
        <f t="shared" si="6"/>
        <v>1.17</v>
      </c>
      <c r="AY6" s="35">
        <f t="shared" si="6"/>
        <v>37.47</v>
      </c>
      <c r="AZ6" s="35">
        <f t="shared" si="6"/>
        <v>290.19</v>
      </c>
      <c r="BA6" s="35">
        <f t="shared" si="6"/>
        <v>63.22</v>
      </c>
      <c r="BB6" s="35">
        <f t="shared" si="6"/>
        <v>49.07</v>
      </c>
      <c r="BC6" s="35">
        <f t="shared" si="6"/>
        <v>46.78</v>
      </c>
      <c r="BD6" s="35">
        <f t="shared" si="6"/>
        <v>47.44</v>
      </c>
      <c r="BE6" s="34" t="str">
        <f>IF(BE7="","",IF(BE7="-","【-】","【"&amp;SUBSTITUTE(TEXT(BE7,"#,##0.00"),"-","△")&amp;"】"))</f>
        <v>【54.73】</v>
      </c>
      <c r="BF6" s="35">
        <f>IF(BF7="",NA(),BF7)</f>
        <v>3597.16</v>
      </c>
      <c r="BG6" s="35">
        <f t="shared" ref="BG6:BO6" si="7">IF(BG7="",NA(),BG7)</f>
        <v>3455.29</v>
      </c>
      <c r="BH6" s="35">
        <f t="shared" si="7"/>
        <v>3239.07</v>
      </c>
      <c r="BI6" s="35">
        <f t="shared" si="7"/>
        <v>2768.57</v>
      </c>
      <c r="BJ6" s="35">
        <f t="shared" si="7"/>
        <v>3004.62</v>
      </c>
      <c r="BK6" s="35">
        <f t="shared" si="7"/>
        <v>1569.13</v>
      </c>
      <c r="BL6" s="35">
        <f t="shared" si="7"/>
        <v>1436</v>
      </c>
      <c r="BM6" s="35">
        <f t="shared" si="7"/>
        <v>1434.89</v>
      </c>
      <c r="BN6" s="35">
        <f t="shared" si="7"/>
        <v>1298.9100000000001</v>
      </c>
      <c r="BO6" s="35">
        <f t="shared" si="7"/>
        <v>1243.71</v>
      </c>
      <c r="BP6" s="34" t="str">
        <f>IF(BP7="","",IF(BP7="-","【-】","【"&amp;SUBSTITUTE(TEXT(BP7,"#,##0.00"),"-","△")&amp;"】"))</f>
        <v>【1,225.44】</v>
      </c>
      <c r="BQ6" s="35">
        <f>IF(BQ7="",NA(),BQ7)</f>
        <v>37.29</v>
      </c>
      <c r="BR6" s="35">
        <f t="shared" ref="BR6:BZ6" si="8">IF(BR7="",NA(),BR7)</f>
        <v>38.909999999999997</v>
      </c>
      <c r="BS6" s="35">
        <f t="shared" si="8"/>
        <v>28.22</v>
      </c>
      <c r="BT6" s="35">
        <f t="shared" si="8"/>
        <v>26.77</v>
      </c>
      <c r="BU6" s="35">
        <f t="shared" si="8"/>
        <v>99.89</v>
      </c>
      <c r="BV6" s="35">
        <f t="shared" si="8"/>
        <v>64.63</v>
      </c>
      <c r="BW6" s="35">
        <f t="shared" si="8"/>
        <v>66.56</v>
      </c>
      <c r="BX6" s="35">
        <f t="shared" si="8"/>
        <v>66.22</v>
      </c>
      <c r="BY6" s="35">
        <f t="shared" si="8"/>
        <v>69.87</v>
      </c>
      <c r="BZ6" s="35">
        <f t="shared" si="8"/>
        <v>74.3</v>
      </c>
      <c r="CA6" s="34" t="str">
        <f>IF(CA7="","",IF(CA7="-","【-】","【"&amp;SUBSTITUTE(TEXT(CA7,"#,##0.00"),"-","△")&amp;"】"))</f>
        <v>【75.58】</v>
      </c>
      <c r="CB6" s="35">
        <f>IF(CB7="",NA(),CB7)</f>
        <v>439.85</v>
      </c>
      <c r="CC6" s="35">
        <f t="shared" ref="CC6:CK6" si="9">IF(CC7="",NA(),CC7)</f>
        <v>430.72</v>
      </c>
      <c r="CD6" s="35">
        <f t="shared" si="9"/>
        <v>589.17999999999995</v>
      </c>
      <c r="CE6" s="35">
        <f t="shared" si="9"/>
        <v>626.05999999999995</v>
      </c>
      <c r="CF6" s="35">
        <f t="shared" si="9"/>
        <v>168.7</v>
      </c>
      <c r="CG6" s="35">
        <f t="shared" si="9"/>
        <v>245.75</v>
      </c>
      <c r="CH6" s="35">
        <f t="shared" si="9"/>
        <v>244.29</v>
      </c>
      <c r="CI6" s="35">
        <f t="shared" si="9"/>
        <v>246.72</v>
      </c>
      <c r="CJ6" s="35">
        <f t="shared" si="9"/>
        <v>234.96</v>
      </c>
      <c r="CK6" s="35">
        <f t="shared" si="9"/>
        <v>221.81</v>
      </c>
      <c r="CL6" s="34" t="str">
        <f>IF(CL7="","",IF(CL7="-","【-】","【"&amp;SUBSTITUTE(TEXT(CL7,"#,##0.00"),"-","△")&amp;"】"))</f>
        <v>【215.23】</v>
      </c>
      <c r="CM6" s="35">
        <f>IF(CM7="",NA(),CM7)</f>
        <v>43.02</v>
      </c>
      <c r="CN6" s="35">
        <f t="shared" ref="CN6:CV6" si="10">IF(CN7="",NA(),CN7)</f>
        <v>42.15</v>
      </c>
      <c r="CO6" s="35">
        <f t="shared" si="10"/>
        <v>40.46</v>
      </c>
      <c r="CP6" s="35">
        <f t="shared" si="10"/>
        <v>40.340000000000003</v>
      </c>
      <c r="CQ6" s="35">
        <f t="shared" si="10"/>
        <v>41.65</v>
      </c>
      <c r="CR6" s="35">
        <f t="shared" si="10"/>
        <v>43.65</v>
      </c>
      <c r="CS6" s="35">
        <f t="shared" si="10"/>
        <v>43.58</v>
      </c>
      <c r="CT6" s="35">
        <f t="shared" si="10"/>
        <v>41.35</v>
      </c>
      <c r="CU6" s="35">
        <f t="shared" si="10"/>
        <v>42.9</v>
      </c>
      <c r="CV6" s="35">
        <f t="shared" si="10"/>
        <v>43.36</v>
      </c>
      <c r="CW6" s="34" t="str">
        <f>IF(CW7="","",IF(CW7="-","【-】","【"&amp;SUBSTITUTE(TEXT(CW7,"#,##0.00"),"-","△")&amp;"】"))</f>
        <v>【42.66】</v>
      </c>
      <c r="CX6" s="35">
        <f>IF(CX7="",NA(),CX7)</f>
        <v>84.78</v>
      </c>
      <c r="CY6" s="35">
        <f t="shared" ref="CY6:DG6" si="11">IF(CY7="",NA(),CY7)</f>
        <v>83.92</v>
      </c>
      <c r="CZ6" s="35">
        <f t="shared" si="11"/>
        <v>82.04</v>
      </c>
      <c r="DA6" s="35">
        <f t="shared" si="11"/>
        <v>83.33</v>
      </c>
      <c r="DB6" s="35">
        <f t="shared" si="11"/>
        <v>84.77</v>
      </c>
      <c r="DC6" s="35">
        <f t="shared" si="11"/>
        <v>82.2</v>
      </c>
      <c r="DD6" s="35">
        <f t="shared" si="11"/>
        <v>82.35</v>
      </c>
      <c r="DE6" s="35">
        <f t="shared" si="11"/>
        <v>82.9</v>
      </c>
      <c r="DF6" s="35">
        <f t="shared" si="11"/>
        <v>83.5</v>
      </c>
      <c r="DG6" s="35">
        <f t="shared" si="11"/>
        <v>83.06</v>
      </c>
      <c r="DH6" s="34" t="str">
        <f>IF(DH7="","",IF(DH7="-","【-】","【"&amp;SUBSTITUTE(TEXT(DH7,"#,##0.00"),"-","△")&amp;"】"))</f>
        <v>【82.67】</v>
      </c>
      <c r="DI6" s="35">
        <f>IF(DI7="",NA(),DI7)</f>
        <v>5.56</v>
      </c>
      <c r="DJ6" s="35">
        <f t="shared" ref="DJ6:DR6" si="12">IF(DJ7="",NA(),DJ7)</f>
        <v>17.760000000000002</v>
      </c>
      <c r="DK6" s="35">
        <f t="shared" si="12"/>
        <v>20.079999999999998</v>
      </c>
      <c r="DL6" s="35">
        <f t="shared" si="12"/>
        <v>22.21</v>
      </c>
      <c r="DM6" s="35">
        <f t="shared" si="12"/>
        <v>24.53</v>
      </c>
      <c r="DN6" s="35">
        <f t="shared" si="12"/>
        <v>13.6</v>
      </c>
      <c r="DO6" s="35">
        <f t="shared" si="12"/>
        <v>22.34</v>
      </c>
      <c r="DP6" s="35">
        <f t="shared" si="12"/>
        <v>22.79</v>
      </c>
      <c r="DQ6" s="35">
        <f t="shared" si="12"/>
        <v>22.77</v>
      </c>
      <c r="DR6" s="35">
        <f t="shared" si="12"/>
        <v>23.93</v>
      </c>
      <c r="DS6" s="34" t="str">
        <f>IF(DS7="","",IF(DS7="-","【-】","【"&amp;SUBSTITUTE(TEXT(DS7,"#,##0.00"),"-","△")&amp;"】"))</f>
        <v>【24.65】</v>
      </c>
      <c r="DT6" s="34">
        <f>IF(DT7="",NA(),DT7)</f>
        <v>0</v>
      </c>
      <c r="DU6" s="34">
        <f t="shared" ref="DU6:EC6" si="13">IF(DU7="",NA(),DU7)</f>
        <v>0</v>
      </c>
      <c r="DV6" s="34">
        <f t="shared" si="13"/>
        <v>0</v>
      </c>
      <c r="DW6" s="34">
        <f t="shared" si="13"/>
        <v>0</v>
      </c>
      <c r="DX6" s="34">
        <f t="shared" si="13"/>
        <v>0</v>
      </c>
      <c r="DY6" s="34">
        <f t="shared" si="13"/>
        <v>0</v>
      </c>
      <c r="DZ6" s="34">
        <f t="shared" si="13"/>
        <v>0</v>
      </c>
      <c r="EA6" s="35">
        <f t="shared" si="13"/>
        <v>0.04</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0.05</v>
      </c>
      <c r="EK6" s="35">
        <f t="shared" si="14"/>
        <v>0.04</v>
      </c>
      <c r="EL6" s="35">
        <f t="shared" si="14"/>
        <v>7.0000000000000007E-2</v>
      </c>
      <c r="EM6" s="35">
        <f t="shared" si="14"/>
        <v>0.09</v>
      </c>
      <c r="EN6" s="35">
        <f t="shared" si="14"/>
        <v>0.09</v>
      </c>
      <c r="EO6" s="34" t="str">
        <f>IF(EO7="","",IF(EO7="-","【-】","【"&amp;SUBSTITUTE(TEXT(EO7,"#,##0.00"),"-","△")&amp;"】"))</f>
        <v>【0.10】</v>
      </c>
    </row>
    <row r="7" spans="1:148" s="36" customFormat="1" x14ac:dyDescent="0.15">
      <c r="A7" s="28"/>
      <c r="B7" s="37">
        <v>2017</v>
      </c>
      <c r="C7" s="37">
        <v>382019</v>
      </c>
      <c r="D7" s="37">
        <v>46</v>
      </c>
      <c r="E7" s="37">
        <v>17</v>
      </c>
      <c r="F7" s="37">
        <v>4</v>
      </c>
      <c r="G7" s="37">
        <v>0</v>
      </c>
      <c r="H7" s="37" t="s">
        <v>108</v>
      </c>
      <c r="I7" s="37" t="s">
        <v>109</v>
      </c>
      <c r="J7" s="37" t="s">
        <v>110</v>
      </c>
      <c r="K7" s="37" t="s">
        <v>111</v>
      </c>
      <c r="L7" s="37" t="s">
        <v>112</v>
      </c>
      <c r="M7" s="37" t="s">
        <v>113</v>
      </c>
      <c r="N7" s="38" t="s">
        <v>114</v>
      </c>
      <c r="O7" s="38">
        <v>74.91</v>
      </c>
      <c r="P7" s="38">
        <v>0.14000000000000001</v>
      </c>
      <c r="Q7" s="38">
        <v>59.98</v>
      </c>
      <c r="R7" s="38">
        <v>3315</v>
      </c>
      <c r="S7" s="38">
        <v>514877</v>
      </c>
      <c r="T7" s="38">
        <v>429.4</v>
      </c>
      <c r="U7" s="38">
        <v>1199.06</v>
      </c>
      <c r="V7" s="38">
        <v>729</v>
      </c>
      <c r="W7" s="38">
        <v>0.35</v>
      </c>
      <c r="X7" s="38">
        <v>2082.86</v>
      </c>
      <c r="Y7" s="38">
        <v>67.52</v>
      </c>
      <c r="Z7" s="38">
        <v>81.86</v>
      </c>
      <c r="AA7" s="38">
        <v>69.52</v>
      </c>
      <c r="AB7" s="38">
        <v>67</v>
      </c>
      <c r="AC7" s="38">
        <v>99.32</v>
      </c>
      <c r="AD7" s="38">
        <v>96.59</v>
      </c>
      <c r="AE7" s="38">
        <v>101.24</v>
      </c>
      <c r="AF7" s="38">
        <v>100.94</v>
      </c>
      <c r="AG7" s="38">
        <v>100.85</v>
      </c>
      <c r="AH7" s="38">
        <v>102.13</v>
      </c>
      <c r="AI7" s="38">
        <v>102.38</v>
      </c>
      <c r="AJ7" s="38">
        <v>1089.45</v>
      </c>
      <c r="AK7" s="38">
        <v>1235.45</v>
      </c>
      <c r="AL7" s="38">
        <v>1471.12</v>
      </c>
      <c r="AM7" s="38">
        <v>1636.2</v>
      </c>
      <c r="AN7" s="38">
        <v>1618.73</v>
      </c>
      <c r="AO7" s="38">
        <v>232.81</v>
      </c>
      <c r="AP7" s="38">
        <v>184.13</v>
      </c>
      <c r="AQ7" s="38">
        <v>101.85</v>
      </c>
      <c r="AR7" s="38">
        <v>110.77</v>
      </c>
      <c r="AS7" s="38">
        <v>109.51</v>
      </c>
      <c r="AT7" s="38">
        <v>102.97</v>
      </c>
      <c r="AU7" s="38" t="s">
        <v>114</v>
      </c>
      <c r="AV7" s="38">
        <v>27.93</v>
      </c>
      <c r="AW7" s="38">
        <v>15.48</v>
      </c>
      <c r="AX7" s="38">
        <v>1.17</v>
      </c>
      <c r="AY7" s="38">
        <v>37.47</v>
      </c>
      <c r="AZ7" s="38">
        <v>290.19</v>
      </c>
      <c r="BA7" s="38">
        <v>63.22</v>
      </c>
      <c r="BB7" s="38">
        <v>49.07</v>
      </c>
      <c r="BC7" s="38">
        <v>46.78</v>
      </c>
      <c r="BD7" s="38">
        <v>47.44</v>
      </c>
      <c r="BE7" s="38">
        <v>54.73</v>
      </c>
      <c r="BF7" s="38">
        <v>3597.16</v>
      </c>
      <c r="BG7" s="38">
        <v>3455.29</v>
      </c>
      <c r="BH7" s="38">
        <v>3239.07</v>
      </c>
      <c r="BI7" s="38">
        <v>2768.57</v>
      </c>
      <c r="BJ7" s="38">
        <v>3004.62</v>
      </c>
      <c r="BK7" s="38">
        <v>1569.13</v>
      </c>
      <c r="BL7" s="38">
        <v>1436</v>
      </c>
      <c r="BM7" s="38">
        <v>1434.89</v>
      </c>
      <c r="BN7" s="38">
        <v>1298.9100000000001</v>
      </c>
      <c r="BO7" s="38">
        <v>1243.71</v>
      </c>
      <c r="BP7" s="38">
        <v>1225.44</v>
      </c>
      <c r="BQ7" s="38">
        <v>37.29</v>
      </c>
      <c r="BR7" s="38">
        <v>38.909999999999997</v>
      </c>
      <c r="BS7" s="38">
        <v>28.22</v>
      </c>
      <c r="BT7" s="38">
        <v>26.77</v>
      </c>
      <c r="BU7" s="38">
        <v>99.89</v>
      </c>
      <c r="BV7" s="38">
        <v>64.63</v>
      </c>
      <c r="BW7" s="38">
        <v>66.56</v>
      </c>
      <c r="BX7" s="38">
        <v>66.22</v>
      </c>
      <c r="BY7" s="38">
        <v>69.87</v>
      </c>
      <c r="BZ7" s="38">
        <v>74.3</v>
      </c>
      <c r="CA7" s="38">
        <v>75.58</v>
      </c>
      <c r="CB7" s="38">
        <v>439.85</v>
      </c>
      <c r="CC7" s="38">
        <v>430.72</v>
      </c>
      <c r="CD7" s="38">
        <v>589.17999999999995</v>
      </c>
      <c r="CE7" s="38">
        <v>626.05999999999995</v>
      </c>
      <c r="CF7" s="38">
        <v>168.7</v>
      </c>
      <c r="CG7" s="38">
        <v>245.75</v>
      </c>
      <c r="CH7" s="38">
        <v>244.29</v>
      </c>
      <c r="CI7" s="38">
        <v>246.72</v>
      </c>
      <c r="CJ7" s="38">
        <v>234.96</v>
      </c>
      <c r="CK7" s="38">
        <v>221.81</v>
      </c>
      <c r="CL7" s="38">
        <v>215.23</v>
      </c>
      <c r="CM7" s="38">
        <v>43.02</v>
      </c>
      <c r="CN7" s="38">
        <v>42.15</v>
      </c>
      <c r="CO7" s="38">
        <v>40.46</v>
      </c>
      <c r="CP7" s="38">
        <v>40.340000000000003</v>
      </c>
      <c r="CQ7" s="38">
        <v>41.65</v>
      </c>
      <c r="CR7" s="38">
        <v>43.65</v>
      </c>
      <c r="CS7" s="38">
        <v>43.58</v>
      </c>
      <c r="CT7" s="38">
        <v>41.35</v>
      </c>
      <c r="CU7" s="38">
        <v>42.9</v>
      </c>
      <c r="CV7" s="38">
        <v>43.36</v>
      </c>
      <c r="CW7" s="38">
        <v>42.66</v>
      </c>
      <c r="CX7" s="38">
        <v>84.78</v>
      </c>
      <c r="CY7" s="38">
        <v>83.92</v>
      </c>
      <c r="CZ7" s="38">
        <v>82.04</v>
      </c>
      <c r="DA7" s="38">
        <v>83.33</v>
      </c>
      <c r="DB7" s="38">
        <v>84.77</v>
      </c>
      <c r="DC7" s="38">
        <v>82.2</v>
      </c>
      <c r="DD7" s="38">
        <v>82.35</v>
      </c>
      <c r="DE7" s="38">
        <v>82.9</v>
      </c>
      <c r="DF7" s="38">
        <v>83.5</v>
      </c>
      <c r="DG7" s="38">
        <v>83.06</v>
      </c>
      <c r="DH7" s="38">
        <v>82.67</v>
      </c>
      <c r="DI7" s="38">
        <v>5.56</v>
      </c>
      <c r="DJ7" s="38">
        <v>17.760000000000002</v>
      </c>
      <c r="DK7" s="38">
        <v>20.079999999999998</v>
      </c>
      <c r="DL7" s="38">
        <v>22.21</v>
      </c>
      <c r="DM7" s="38">
        <v>24.53</v>
      </c>
      <c r="DN7" s="38">
        <v>13.6</v>
      </c>
      <c r="DO7" s="38">
        <v>22.34</v>
      </c>
      <c r="DP7" s="38">
        <v>22.79</v>
      </c>
      <c r="DQ7" s="38">
        <v>22.77</v>
      </c>
      <c r="DR7" s="38">
        <v>23.93</v>
      </c>
      <c r="DS7" s="38">
        <v>24.65</v>
      </c>
      <c r="DT7" s="38">
        <v>0</v>
      </c>
      <c r="DU7" s="38">
        <v>0</v>
      </c>
      <c r="DV7" s="38">
        <v>0</v>
      </c>
      <c r="DW7" s="38">
        <v>0</v>
      </c>
      <c r="DX7" s="38">
        <v>0</v>
      </c>
      <c r="DY7" s="38">
        <v>0</v>
      </c>
      <c r="DZ7" s="38">
        <v>0</v>
      </c>
      <c r="EA7" s="38">
        <v>0.04</v>
      </c>
      <c r="EB7" s="38">
        <v>0</v>
      </c>
      <c r="EC7" s="38">
        <v>0</v>
      </c>
      <c r="ED7" s="38">
        <v>0</v>
      </c>
      <c r="EE7" s="38">
        <v>0</v>
      </c>
      <c r="EF7" s="38">
        <v>0</v>
      </c>
      <c r="EG7" s="38">
        <v>0</v>
      </c>
      <c r="EH7" s="38">
        <v>0</v>
      </c>
      <c r="EI7" s="38">
        <v>0</v>
      </c>
      <c r="EJ7" s="38">
        <v>0.05</v>
      </c>
      <c r="EK7" s="38">
        <v>0.04</v>
      </c>
      <c r="EL7" s="38">
        <v>7.0000000000000007E-2</v>
      </c>
      <c r="EM7" s="38">
        <v>0.09</v>
      </c>
      <c r="EN7" s="38">
        <v>0.09</v>
      </c>
      <c r="EO7" s="38">
        <v>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NT130007</cp:lastModifiedBy>
  <cp:lastPrinted>2019-02-06T03:25:13Z</cp:lastPrinted>
  <dcterms:created xsi:type="dcterms:W3CDTF">2018-12-03T08:54:13Z</dcterms:created>
  <dcterms:modified xsi:type="dcterms:W3CDTF">2019-02-06T03:25:16Z</dcterms:modified>
  <cp:category/>
</cp:coreProperties>
</file>